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ink\Desktop\"/>
    </mc:Choice>
  </mc:AlternateContent>
  <bookViews>
    <workbookView xWindow="-105" yWindow="-105" windowWidth="23250" windowHeight="12720" activeTab="1"/>
  </bookViews>
  <sheets>
    <sheet name="进度汇总" sheetId="1" r:id="rId1"/>
    <sheet name="参数化编程计划表" sheetId="3" r:id="rId2"/>
    <sheet name="激光项目研发计划表" sheetId="2" r:id="rId3"/>
  </sheets>
  <definedNames>
    <definedName name="Display_Week">参数化编程计划表!$E$4</definedName>
    <definedName name="_xlnm.Print_Titles" localSheetId="1">参数化编程计划表!$4:$6</definedName>
    <definedName name="Project_Start">参数化编程计划表!$E$3</definedName>
    <definedName name="task_end" localSheetId="1">参数化编程计划表!$F1</definedName>
    <definedName name="task_progress" localSheetId="1">参数化编程计划表!$D1</definedName>
    <definedName name="task_start" localSheetId="1">参数化编程计划表!$E1</definedName>
    <definedName name="今天" localSheetId="1">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7" i="3" l="1"/>
  <c r="H26" i="3"/>
  <c r="H22" i="3"/>
  <c r="H16" i="3"/>
  <c r="H12" i="3"/>
  <c r="H9" i="3"/>
  <c r="F9" i="3"/>
  <c r="E10" i="3" s="1"/>
  <c r="E9" i="3"/>
  <c r="H8" i="3"/>
  <c r="H7" i="3"/>
  <c r="I5" i="3"/>
  <c r="J5" i="3" s="1"/>
  <c r="F10" i="3" l="1"/>
  <c r="E11" i="3" s="1"/>
  <c r="K5" i="3"/>
  <c r="J6" i="3"/>
  <c r="I4" i="3"/>
  <c r="I6" i="3"/>
  <c r="L5" i="3" l="1"/>
  <c r="K6" i="3"/>
  <c r="F11" i="3"/>
  <c r="E13" i="3" s="1"/>
  <c r="H10" i="3"/>
  <c r="E14" i="3" l="1"/>
  <c r="F13" i="3"/>
  <c r="H13" i="3" s="1"/>
  <c r="H11" i="3"/>
  <c r="M5" i="3"/>
  <c r="L6" i="3"/>
  <c r="N5" i="3" l="1"/>
  <c r="M6" i="3"/>
  <c r="F14" i="3"/>
  <c r="E15" i="3" s="1"/>
  <c r="H14" i="3"/>
  <c r="F15" i="3" l="1"/>
  <c r="E17" i="3" s="1"/>
  <c r="O5" i="3"/>
  <c r="N6" i="3"/>
  <c r="P5" i="3" l="1"/>
  <c r="O6" i="3"/>
  <c r="F17" i="3"/>
  <c r="H17" i="3"/>
  <c r="H15" i="3"/>
  <c r="E19" i="3" l="1"/>
  <c r="E18" i="3"/>
  <c r="P4" i="3"/>
  <c r="Q5" i="3"/>
  <c r="P6" i="3"/>
  <c r="R5" i="3" l="1"/>
  <c r="Q6" i="3"/>
  <c r="F18" i="3"/>
  <c r="E20" i="3" s="1"/>
  <c r="F19" i="3"/>
  <c r="E21" i="3" s="1"/>
  <c r="F21" i="3" l="1"/>
  <c r="E23" i="3" s="1"/>
  <c r="H21" i="3"/>
  <c r="F20" i="3"/>
  <c r="H20" i="3"/>
  <c r="H19" i="3"/>
  <c r="H18" i="3"/>
  <c r="S5" i="3"/>
  <c r="R6" i="3"/>
  <c r="T5" i="3" l="1"/>
  <c r="S6" i="3"/>
  <c r="F23" i="3"/>
  <c r="E24" i="3" s="1"/>
  <c r="H23" i="3"/>
  <c r="F24" i="3" l="1"/>
  <c r="E25" i="3" s="1"/>
  <c r="U5" i="3"/>
  <c r="T6" i="3"/>
  <c r="V5" i="3" l="1"/>
  <c r="U6" i="3"/>
  <c r="F25" i="3"/>
  <c r="H25" i="3" s="1"/>
  <c r="H24" i="3"/>
  <c r="W5" i="3" l="1"/>
  <c r="V6" i="3"/>
  <c r="W6" i="3" l="1"/>
  <c r="W4" i="3"/>
  <c r="X5" i="3"/>
  <c r="Y5" i="3" l="1"/>
  <c r="X6" i="3"/>
  <c r="Z5" i="3" l="1"/>
  <c r="Y6" i="3"/>
  <c r="AA5" i="3" l="1"/>
  <c r="Z6" i="3"/>
  <c r="AB5" i="3" l="1"/>
  <c r="AA6" i="3"/>
  <c r="AC5" i="3" l="1"/>
  <c r="AB6" i="3"/>
  <c r="AC6" i="3" l="1"/>
  <c r="AD5" i="3"/>
  <c r="AE5" i="3" l="1"/>
  <c r="AD6" i="3"/>
  <c r="AD4" i="3"/>
  <c r="AE6" i="3" l="1"/>
  <c r="AF5" i="3"/>
  <c r="AF6" i="3" l="1"/>
  <c r="AG5" i="3"/>
  <c r="AH5" i="3" l="1"/>
  <c r="AG6" i="3"/>
  <c r="AI5" i="3" l="1"/>
  <c r="AH6" i="3"/>
  <c r="AJ5" i="3" l="1"/>
  <c r="AI6" i="3"/>
  <c r="AJ6" i="3" l="1"/>
  <c r="AK5" i="3"/>
  <c r="AL5" i="3" l="1"/>
  <c r="AK4" i="3"/>
  <c r="AK6" i="3"/>
  <c r="AM5" i="3" l="1"/>
  <c r="AL6" i="3"/>
  <c r="AN5" i="3" l="1"/>
  <c r="AM6" i="3"/>
  <c r="AO5" i="3" l="1"/>
  <c r="AN6" i="3"/>
  <c r="AP5" i="3" l="1"/>
  <c r="AO6" i="3"/>
  <c r="AQ5" i="3" l="1"/>
  <c r="AP6" i="3"/>
  <c r="AR5" i="3" l="1"/>
  <c r="AQ6" i="3"/>
  <c r="AR4" i="3" l="1"/>
  <c r="AS5" i="3"/>
  <c r="AR6" i="3"/>
  <c r="AT5" i="3" l="1"/>
  <c r="AS6" i="3"/>
  <c r="AU5" i="3" l="1"/>
  <c r="AT6" i="3"/>
  <c r="AU6" i="3" l="1"/>
  <c r="AV5" i="3"/>
  <c r="AV6" i="3" l="1"/>
  <c r="AW5" i="3"/>
  <c r="AW6" i="3" l="1"/>
  <c r="AX5" i="3"/>
  <c r="AY5" i="3" l="1"/>
  <c r="AX6" i="3"/>
  <c r="AY4" i="3" l="1"/>
  <c r="AZ5" i="3"/>
  <c r="AY6" i="3"/>
  <c r="BA5" i="3" l="1"/>
  <c r="AZ6" i="3"/>
  <c r="BA6" i="3" l="1"/>
  <c r="BB5" i="3"/>
  <c r="BC5" i="3" l="1"/>
  <c r="BB6" i="3"/>
  <c r="BD5" i="3" l="1"/>
  <c r="BC6" i="3"/>
  <c r="BE5" i="3" l="1"/>
  <c r="BD6" i="3"/>
  <c r="BF5" i="3" l="1"/>
  <c r="BE6" i="3"/>
  <c r="BG5" i="3" l="1"/>
  <c r="BF6" i="3"/>
  <c r="BF4" i="3"/>
  <c r="BH5" i="3" l="1"/>
  <c r="BG6" i="3"/>
  <c r="BI5" i="3" l="1"/>
  <c r="BH6" i="3"/>
  <c r="BJ5" i="3" l="1"/>
  <c r="BI6" i="3"/>
  <c r="BK5" i="3" l="1"/>
  <c r="BJ6" i="3"/>
  <c r="BL5" i="3" l="1"/>
  <c r="BL6" i="3" s="1"/>
  <c r="BK6" i="3"/>
  <c r="F30" i="2" l="1"/>
  <c r="F29" i="2"/>
  <c r="F28" i="2"/>
  <c r="F27" i="2"/>
  <c r="F26" i="2"/>
  <c r="F25" i="2"/>
  <c r="F24" i="2"/>
  <c r="F23" i="2"/>
  <c r="F22" i="2"/>
  <c r="F21" i="2"/>
  <c r="F20" i="2"/>
  <c r="F19" i="2"/>
  <c r="F18" i="2"/>
  <c r="F17" i="2"/>
  <c r="F16" i="2"/>
  <c r="F15" i="2"/>
  <c r="F14" i="2"/>
  <c r="F13" i="2"/>
  <c r="F12" i="2"/>
  <c r="F11" i="2"/>
  <c r="F10" i="2"/>
  <c r="F9" i="2"/>
  <c r="F8" i="2"/>
  <c r="F7" i="2"/>
  <c r="F6" i="2"/>
  <c r="F5" i="2"/>
  <c r="F4" i="2"/>
</calcChain>
</file>

<file path=xl/sharedStrings.xml><?xml version="1.0" encoding="utf-8"?>
<sst xmlns="http://schemas.openxmlformats.org/spreadsheetml/2006/main" count="391" uniqueCount="197">
  <si>
    <t>产品研发的进度</t>
    <phoneticPr fontId="2" type="noConversion"/>
  </si>
  <si>
    <t>进度</t>
  </si>
  <si>
    <t>进度</t>
    <phoneticPr fontId="2" type="noConversion"/>
  </si>
  <si>
    <t>展会堆垛机项目--软件相关</t>
    <phoneticPr fontId="2" type="noConversion"/>
  </si>
  <si>
    <t>待完成的项目</t>
    <phoneticPr fontId="2" type="noConversion"/>
  </si>
  <si>
    <t>需要协调的项目</t>
    <phoneticPr fontId="2" type="noConversion"/>
  </si>
  <si>
    <t>进行的项目</t>
    <phoneticPr fontId="2" type="noConversion"/>
  </si>
  <si>
    <t>参数化编程软件产品的研发</t>
    <phoneticPr fontId="2" type="noConversion"/>
  </si>
  <si>
    <t>截止日期</t>
    <phoneticPr fontId="2" type="noConversion"/>
  </si>
  <si>
    <t>激光产品的位置反馈、上位机与机器人的通信调试</t>
    <phoneticPr fontId="2" type="noConversion"/>
  </si>
  <si>
    <t>激光视觉软件产品的研发</t>
    <phoneticPr fontId="2" type="noConversion"/>
  </si>
  <si>
    <t>风险项</t>
    <phoneticPr fontId="2" type="noConversion"/>
  </si>
  <si>
    <t>协调项</t>
    <phoneticPr fontId="2" type="noConversion"/>
  </si>
  <si>
    <t>待完成项</t>
    <phoneticPr fontId="2" type="noConversion"/>
  </si>
  <si>
    <t>进行项</t>
    <phoneticPr fontId="2" type="noConversion"/>
  </si>
  <si>
    <t>WMS第二版的开发</t>
    <phoneticPr fontId="2" type="noConversion"/>
  </si>
  <si>
    <t>游杰</t>
    <phoneticPr fontId="2" type="noConversion"/>
  </si>
  <si>
    <t>负责人/成员</t>
    <phoneticPr fontId="2" type="noConversion"/>
  </si>
  <si>
    <t>符容英、钟瑞云</t>
    <phoneticPr fontId="2" type="noConversion"/>
  </si>
  <si>
    <t>游杰、廖海清</t>
    <phoneticPr fontId="2" type="noConversion"/>
  </si>
  <si>
    <t>廖海清</t>
    <phoneticPr fontId="2" type="noConversion"/>
  </si>
  <si>
    <t>彭成、马焕栋、王艳雄、肖秋生、唐颖、莫灿</t>
    <phoneticPr fontId="2" type="noConversion"/>
  </si>
  <si>
    <t>远程监控系统RECS</t>
    <phoneticPr fontId="2" type="noConversion"/>
  </si>
  <si>
    <t>王艳雄、莫灿、刘甫</t>
    <phoneticPr fontId="2" type="noConversion"/>
  </si>
  <si>
    <t>网站的升级改版</t>
    <phoneticPr fontId="2" type="noConversion"/>
  </si>
  <si>
    <t>魏娟</t>
    <phoneticPr fontId="2" type="noConversion"/>
  </si>
  <si>
    <t>页面的展示和前后端的联调</t>
    <phoneticPr fontId="2" type="noConversion"/>
  </si>
  <si>
    <t>VPN的申请</t>
    <phoneticPr fontId="2" type="noConversion"/>
  </si>
  <si>
    <t>项目实施的进度</t>
    <phoneticPr fontId="2" type="noConversion"/>
  </si>
  <si>
    <t>湖北黄石台光项目-WCS</t>
    <phoneticPr fontId="2" type="noConversion"/>
  </si>
  <si>
    <t>刘甫、朱雄强、吴亚晖</t>
    <phoneticPr fontId="2" type="noConversion"/>
  </si>
  <si>
    <t>广西柳州智拓项目-WMS、WCS、RF</t>
    <phoneticPr fontId="2" type="noConversion"/>
  </si>
  <si>
    <t>湖南长沙通达项目-WMS、WCS、RF、SSP</t>
    <phoneticPr fontId="2" type="noConversion"/>
  </si>
  <si>
    <t>唐颖</t>
    <phoneticPr fontId="2" type="noConversion"/>
  </si>
  <si>
    <t>项目调研阶段  跟客户确认需求</t>
    <phoneticPr fontId="2" type="noConversion"/>
  </si>
  <si>
    <t>碧桂园项目</t>
    <phoneticPr fontId="2" type="noConversion"/>
  </si>
  <si>
    <t>廖海清、唐颖</t>
    <phoneticPr fontId="2" type="noConversion"/>
  </si>
  <si>
    <t>WMS、WCS、RF、SSP测试</t>
    <phoneticPr fontId="2" type="noConversion"/>
  </si>
  <si>
    <t>李锦记二期项目-ECS</t>
    <phoneticPr fontId="2" type="noConversion"/>
  </si>
  <si>
    <t>刘甫、李振强</t>
    <phoneticPr fontId="2" type="noConversion"/>
  </si>
  <si>
    <t>河南虎彩项目</t>
    <phoneticPr fontId="2" type="noConversion"/>
  </si>
  <si>
    <t>接口编写、业务测试、设备联调</t>
    <phoneticPr fontId="2" type="noConversion"/>
  </si>
  <si>
    <t>项目号</t>
    <phoneticPr fontId="6" type="noConversion"/>
  </si>
  <si>
    <t>4052-2019-010061-20</t>
  </si>
  <si>
    <t>序号</t>
    <phoneticPr fontId="6" type="noConversion"/>
  </si>
  <si>
    <t>任务名称</t>
    <phoneticPr fontId="6" type="noConversion"/>
  </si>
  <si>
    <t>子任务</t>
    <phoneticPr fontId="6" type="noConversion"/>
  </si>
  <si>
    <t>开始时间</t>
    <phoneticPr fontId="6" type="noConversion"/>
  </si>
  <si>
    <t>结束时间</t>
    <phoneticPr fontId="6" type="noConversion"/>
  </si>
  <si>
    <t>工期(天）</t>
    <phoneticPr fontId="6" type="noConversion"/>
  </si>
  <si>
    <t>进度</t>
    <phoneticPr fontId="6" type="noConversion"/>
  </si>
  <si>
    <t>说明</t>
    <phoneticPr fontId="6" type="noConversion"/>
  </si>
  <si>
    <t>硬件选型</t>
    <phoneticPr fontId="6" type="noConversion"/>
  </si>
  <si>
    <t>硬件采购</t>
    <phoneticPr fontId="6" type="noConversion"/>
  </si>
  <si>
    <t>激光器交货期7周</t>
    <phoneticPr fontId="6" type="noConversion"/>
  </si>
  <si>
    <t>相机支架设计与安装</t>
    <phoneticPr fontId="6" type="noConversion"/>
  </si>
  <si>
    <t>2019-07-25日前机器人到位</t>
    <phoneticPr fontId="6" type="noConversion"/>
  </si>
  <si>
    <t>通用算法设计</t>
    <phoneticPr fontId="6" type="noConversion"/>
  </si>
  <si>
    <t>图像显示控件</t>
    <phoneticPr fontId="6" type="noConversion"/>
  </si>
  <si>
    <t>相机接口</t>
    <phoneticPr fontId="6" type="noConversion"/>
  </si>
  <si>
    <t>相机内参标定</t>
    <phoneticPr fontId="6" type="noConversion"/>
  </si>
  <si>
    <t>相机外参标定</t>
    <phoneticPr fontId="6" type="noConversion"/>
  </si>
  <si>
    <t>激光平面标定</t>
    <phoneticPr fontId="6" type="noConversion"/>
  </si>
  <si>
    <t>激光三角测量</t>
    <phoneticPr fontId="6" type="noConversion"/>
  </si>
  <si>
    <t>焊缝识别算法验证</t>
    <phoneticPr fontId="6" type="noConversion"/>
  </si>
  <si>
    <t>相机标定</t>
    <phoneticPr fontId="6" type="noConversion"/>
  </si>
  <si>
    <t>激光三角测量</t>
  </si>
  <si>
    <t>焊缝跟踪-对接</t>
    <phoneticPr fontId="6" type="noConversion"/>
  </si>
  <si>
    <t>机器人编程</t>
    <phoneticPr fontId="6" type="noConversion"/>
  </si>
  <si>
    <t>机器人手眼标定</t>
    <phoneticPr fontId="6" type="noConversion"/>
  </si>
  <si>
    <t>机器人通讯</t>
    <phoneticPr fontId="6" type="noConversion"/>
  </si>
  <si>
    <t>焊缝跟踪调试</t>
    <phoneticPr fontId="6" type="noConversion"/>
  </si>
  <si>
    <t>对接</t>
    <phoneticPr fontId="6" type="noConversion"/>
  </si>
  <si>
    <t>内角接</t>
    <phoneticPr fontId="6" type="noConversion"/>
  </si>
  <si>
    <t>外角接</t>
    <phoneticPr fontId="6" type="noConversion"/>
  </si>
  <si>
    <t>薄板搭接</t>
    <phoneticPr fontId="6" type="noConversion"/>
  </si>
  <si>
    <t>厚板斜搭接</t>
    <phoneticPr fontId="6" type="noConversion"/>
  </si>
  <si>
    <t>单侧卷接</t>
    <phoneticPr fontId="6" type="noConversion"/>
  </si>
  <si>
    <t>单边</t>
    <phoneticPr fontId="6" type="noConversion"/>
  </si>
  <si>
    <t>赛焊</t>
    <phoneticPr fontId="6" type="noConversion"/>
  </si>
  <si>
    <t>激光产品化</t>
    <phoneticPr fontId="6" type="noConversion"/>
  </si>
  <si>
    <t>优化相机和激光器的安装结构</t>
    <phoneticPr fontId="6" type="noConversion"/>
  </si>
  <si>
    <t>在此工作表中创建项目日程安排。
在单元格 B1 中输入此项目的标题。
有关如何使用此工作表（包括屏幕阅读器的说明）以及此工作簿作者的信息包含在“关于”工作表中。
继续向下浏览 A 列，获取进一步指示。</t>
  </si>
  <si>
    <t>焊接机器人上位机应用软件开发</t>
    <phoneticPr fontId="9" type="noConversion"/>
  </si>
  <si>
    <t>在单元格 B2 中输入公司名称。</t>
  </si>
  <si>
    <t>公司名称：长沙华恒</t>
    <phoneticPr fontId="9" type="noConversion"/>
  </si>
  <si>
    <t>在单元格 B3 中输入项目主管的姓名。在单元格 E3 中输入项目开始日期。项目开始：标签位于单元格 C3 中。</t>
  </si>
  <si>
    <t>项目开始：</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</si>
  <si>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</si>
  <si>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显示周数：</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</si>
  <si>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</si>
  <si>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</si>
  <si>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任务</t>
  </si>
  <si>
    <t>分配到</t>
    <phoneticPr fontId="9" type="noConversion"/>
  </si>
  <si>
    <t>开始日期</t>
  </si>
  <si>
    <t>结束日期</t>
  </si>
  <si>
    <t>天数</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</si>
  <si>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</si>
  <si>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</si>
  <si>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OpenGL/Qt学习</t>
    <phoneticPr fontId="9" type="noConversion"/>
  </si>
  <si>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</si>
  <si>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OpenGL学习</t>
    <phoneticPr fontId="9" type="noConversion"/>
  </si>
  <si>
    <t>符容英/钟瑞云</t>
    <phoneticPr fontId="9" type="noConversion"/>
  </si>
  <si>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</si>
  <si>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3D模型导入</t>
    <phoneticPr fontId="9" type="noConversion"/>
  </si>
  <si>
    <t>Qt基础</t>
    <phoneticPr fontId="9" type="noConversion"/>
  </si>
  <si>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</si>
  <si>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开源OCC框架学习</t>
    <phoneticPr fontId="9" type="noConversion"/>
  </si>
  <si>
    <t>OCC代码下载环境搭建</t>
    <phoneticPr fontId="9" type="noConversion"/>
  </si>
  <si>
    <t>OCC代码学习</t>
    <phoneticPr fontId="9" type="noConversion"/>
  </si>
  <si>
    <t>示例代码编写</t>
    <phoneticPr fontId="9" type="noConversion"/>
  </si>
  <si>
    <t>示例阶段标题块</t>
  </si>
  <si>
    <t>焊接机器人应用软件框架搭建及其功能实现</t>
    <phoneticPr fontId="9" type="noConversion"/>
  </si>
  <si>
    <t>Qt应用程序框架搭建</t>
    <phoneticPr fontId="9" type="noConversion"/>
  </si>
  <si>
    <t>应用程序文档操作</t>
    <phoneticPr fontId="9" type="noConversion"/>
  </si>
  <si>
    <t>符容英</t>
    <phoneticPr fontId="9" type="noConversion"/>
  </si>
  <si>
    <t>焊接选择，坐标转换</t>
    <phoneticPr fontId="9" type="noConversion"/>
  </si>
  <si>
    <t>钟瑞云</t>
    <phoneticPr fontId="9" type="noConversion"/>
  </si>
  <si>
    <t>装配体显示</t>
    <phoneticPr fontId="9" type="noConversion"/>
  </si>
  <si>
    <t>焊接参数处理</t>
    <phoneticPr fontId="9" type="noConversion"/>
  </si>
  <si>
    <t>初始版本软件发布</t>
    <phoneticPr fontId="9" type="noConversion"/>
  </si>
  <si>
    <t>应用程序功能集成</t>
    <phoneticPr fontId="9" type="noConversion"/>
  </si>
  <si>
    <t>应用程序界面设计</t>
    <phoneticPr fontId="9" type="noConversion"/>
  </si>
  <si>
    <t>程序发布调试</t>
    <phoneticPr fontId="9" type="noConversion"/>
  </si>
  <si>
    <t>这是一个空行</t>
  </si>
  <si>
    <t>此行标记项目日程安排的结尾。请勿在此行中输入任何内容。
在此行上方插入新行，以继续构建项目日程安排。</t>
  </si>
  <si>
    <t>在此行上方插入新行</t>
  </si>
  <si>
    <t>项目主管：符容英</t>
    <phoneticPr fontId="2" type="noConversion"/>
  </si>
  <si>
    <t>WCS第二版的开发</t>
    <phoneticPr fontId="2" type="noConversion"/>
  </si>
  <si>
    <t>刘甫</t>
    <phoneticPr fontId="2" type="noConversion"/>
  </si>
  <si>
    <t>广西信义玻璃厂立体库项目</t>
    <phoneticPr fontId="2" type="noConversion"/>
  </si>
  <si>
    <t>刘甫</t>
    <phoneticPr fontId="2" type="noConversion"/>
  </si>
  <si>
    <t>页面的展示基本完成，待前端数据调试。</t>
    <phoneticPr fontId="2" type="noConversion"/>
  </si>
  <si>
    <t>1、信息化监控界面的搭建、数据表格设计
2、根据三维模型搭建仿真模型，等待刘治那边给出具体的三维模型，符小晗负责搭建模型和仿真制作。</t>
    <phoneticPr fontId="2" type="noConversion"/>
  </si>
  <si>
    <t>接口确认OK，条码中订单号+行号唯一，但是对于书本是可以多本。因此一个箱子中存放书本条码是相同的。</t>
    <phoneticPr fontId="2" type="noConversion"/>
  </si>
  <si>
    <r>
      <t>未开始，</t>
    </r>
    <r>
      <rPr>
        <sz val="11"/>
        <color rgb="FFFF0000"/>
        <rFont val="等线"/>
        <family val="3"/>
        <charset val="134"/>
        <scheme val="minor"/>
      </rPr>
      <t>WMS功能第二版开发中</t>
    </r>
    <phoneticPr fontId="2" type="noConversion"/>
  </si>
  <si>
    <t>项目支持</t>
    <phoneticPr fontId="2" type="noConversion"/>
  </si>
  <si>
    <t>湖北孝感万山焊接车间项目</t>
    <phoneticPr fontId="2" type="noConversion"/>
  </si>
  <si>
    <t>胡海</t>
    <phoneticPr fontId="2" type="noConversion"/>
  </si>
  <si>
    <t>湖南天地恒一项目</t>
    <phoneticPr fontId="2" type="noConversion"/>
  </si>
  <si>
    <t>软件报价、计算机验证、4Q方面</t>
    <phoneticPr fontId="2" type="noConversion"/>
  </si>
  <si>
    <t>软件部工作汇总</t>
    <phoneticPr fontId="2" type="noConversion"/>
  </si>
  <si>
    <t>江西普罗格项目</t>
    <phoneticPr fontId="2" type="noConversion"/>
  </si>
  <si>
    <r>
      <t>未开始，</t>
    </r>
    <r>
      <rPr>
        <sz val="11"/>
        <color rgb="FFFF0000"/>
        <rFont val="等线"/>
        <family val="3"/>
        <charset val="134"/>
        <scheme val="minor"/>
      </rPr>
      <t>WCS功能第二版开发中</t>
    </r>
    <phoneticPr fontId="2" type="noConversion"/>
  </si>
  <si>
    <t>外购的激光视觉的产品还是没有调试出来。(持续一周多了还没有出来)</t>
    <phoneticPr fontId="2" type="noConversion"/>
  </si>
  <si>
    <r>
      <t>1、目前单方面的获取数据，没办法直接由PC服务器发送数据到PLC
2、</t>
    </r>
    <r>
      <rPr>
        <sz val="11"/>
        <color rgb="FFFF0000"/>
        <rFont val="等线"/>
        <family val="3"/>
        <charset val="134"/>
        <scheme val="minor"/>
      </rPr>
      <t>等待网站申请下来，由于上次申请的时候，运营商弄错了，少了一个IP备案。重新备案预计周期10个工作日。</t>
    </r>
    <phoneticPr fontId="2" type="noConversion"/>
  </si>
  <si>
    <t>网站分成工业智能、智能物流和信息产品3个大板块，</t>
    <phoneticPr fontId="2" type="noConversion"/>
  </si>
  <si>
    <t>刘甫、胡海</t>
    <phoneticPr fontId="2" type="noConversion"/>
  </si>
  <si>
    <t>暂无进度，等待调研，预计节后去调研</t>
    <phoneticPr fontId="2" type="noConversion"/>
  </si>
  <si>
    <t>协商接口模型和编写模型数据。</t>
    <phoneticPr fontId="2" type="noConversion"/>
  </si>
  <si>
    <t>湖南监利监狱项目</t>
    <phoneticPr fontId="2" type="noConversion"/>
  </si>
  <si>
    <t>商务支持</t>
    <phoneticPr fontId="2" type="noConversion"/>
  </si>
  <si>
    <t>现场还是不具备调试条件、网络及设备及电气调试单机设备</t>
    <phoneticPr fontId="2" type="noConversion"/>
  </si>
  <si>
    <t>以及完成</t>
    <phoneticPr fontId="2" type="noConversion"/>
  </si>
  <si>
    <t>湖北荆州天门智能化工厂</t>
    <phoneticPr fontId="2" type="noConversion"/>
  </si>
  <si>
    <t>符小晗</t>
    <phoneticPr fontId="2" type="noConversion"/>
  </si>
  <si>
    <t>场景仿真</t>
    <phoneticPr fontId="2" type="noConversion"/>
  </si>
  <si>
    <t>山河智能-LED显示需要设置可以手动输入欢迎词</t>
    <phoneticPr fontId="2" type="noConversion"/>
  </si>
  <si>
    <t>朱雄强</t>
    <phoneticPr fontId="2" type="noConversion"/>
  </si>
  <si>
    <t>客户要求可以在空闲的时候，可以手动输入控制LED显示屏显示的内容</t>
    <phoneticPr fontId="2" type="noConversion"/>
  </si>
  <si>
    <t>1、机器人调试、协作测试OK
2、线体和机器人联动程序调试中</t>
    <phoneticPr fontId="2" type="noConversion"/>
  </si>
  <si>
    <t>整线测试、答题互动、参与入库组盘、出库赠送礼品、三维监控</t>
    <phoneticPr fontId="2" type="noConversion"/>
  </si>
  <si>
    <t>1、机器人通信程序测试</t>
    <phoneticPr fontId="2" type="noConversion"/>
  </si>
  <si>
    <t>MES基础版的物料和设备模块开发</t>
    <phoneticPr fontId="2" type="noConversion"/>
  </si>
  <si>
    <t>梳理整理开发需求和功能设计</t>
    <phoneticPr fontId="2" type="noConversion"/>
  </si>
  <si>
    <t>数据库设计、页面设计、程序设计、程序调试、上线测试</t>
    <phoneticPr fontId="2" type="noConversion"/>
  </si>
  <si>
    <t>曹小勇、王海锦</t>
    <phoneticPr fontId="2" type="noConversion"/>
  </si>
  <si>
    <t>WCS第三版的开发【融合版】</t>
    <phoneticPr fontId="2" type="noConversion"/>
  </si>
  <si>
    <t>刘甫、马腾飞</t>
    <phoneticPr fontId="2" type="noConversion"/>
  </si>
  <si>
    <t>接口测试中</t>
    <phoneticPr fontId="2" type="noConversion"/>
  </si>
  <si>
    <t>WMS2.0接口 联调测试</t>
    <phoneticPr fontId="2" type="noConversion"/>
  </si>
  <si>
    <t>WMS简易版（.net）的开发</t>
    <phoneticPr fontId="2" type="noConversion"/>
  </si>
  <si>
    <t>曹小勇、王海锦、周贵峰</t>
    <phoneticPr fontId="2" type="noConversion"/>
  </si>
  <si>
    <t>实施完成，转售后</t>
    <phoneticPr fontId="2" type="noConversion"/>
  </si>
  <si>
    <t>27号李振强已到项目现场</t>
    <phoneticPr fontId="2" type="noConversion"/>
  </si>
  <si>
    <t>三一起重机项目--自动化线体（MES）</t>
    <phoneticPr fontId="2" type="noConversion"/>
  </si>
  <si>
    <t>三一泵送立体仓库项目</t>
    <phoneticPr fontId="2" type="noConversion"/>
  </si>
  <si>
    <t>华文食品有限公司</t>
    <phoneticPr fontId="2" type="noConversion"/>
  </si>
  <si>
    <t>.</t>
    <phoneticPr fontId="2" type="noConversion"/>
  </si>
  <si>
    <r>
      <rPr>
        <b/>
        <strike/>
        <sz val="11"/>
        <color rgb="FFFF0000"/>
        <rFont val="等线"/>
        <family val="3"/>
        <charset val="134"/>
        <scheme val="minor"/>
      </rPr>
      <t>2019/9/30</t>
    </r>
    <r>
      <rPr>
        <b/>
        <strike/>
        <sz val="11"/>
        <color theme="1"/>
        <rFont val="等线"/>
        <family val="3"/>
        <charset val="134"/>
        <scheme val="minor"/>
      </rPr>
      <t xml:space="preserve">
2019/10/10</t>
    </r>
    <phoneticPr fontId="2" type="noConversion"/>
  </si>
  <si>
    <t>1.  周贵峰--高速堆垛机的三维监控
2. 10月6-7安装完成所有的出入库及机器人站台</t>
    <phoneticPr fontId="2" type="noConversion"/>
  </si>
  <si>
    <t>39车厢机器人项目（向红）</t>
    <phoneticPr fontId="2" type="noConversion"/>
  </si>
  <si>
    <t>接口机器人通信  MDI多文档模式</t>
    <phoneticPr fontId="2" type="noConversion"/>
  </si>
  <si>
    <t>所有模型数据分析已经完成。</t>
    <phoneticPr fontId="2" type="noConversion"/>
  </si>
  <si>
    <t>焊缝识别算法验证--焊缝的标定、</t>
    <phoneticPr fontId="2" type="noConversion"/>
  </si>
  <si>
    <t>焊缝特征分析、机器人的编程、焊缝的调试</t>
    <phoneticPr fontId="2" type="noConversion"/>
  </si>
  <si>
    <t>1、前端SQL  2. 配置的报错</t>
    <phoneticPr fontId="2" type="noConversion"/>
  </si>
  <si>
    <t>波次流程没有配置</t>
    <phoneticPr fontId="2" type="noConversion"/>
  </si>
  <si>
    <t>待测试和后台管理联调</t>
    <phoneticPr fontId="2" type="noConversion"/>
  </si>
  <si>
    <t>1、原材料库调试完成。
2、 BS在调试、PP和BA仓库不具备调试条件。
3、 电视机程序设计OK</t>
    <phoneticPr fontId="2" type="noConversion"/>
  </si>
  <si>
    <t>其他3条线的仿真</t>
    <phoneticPr fontId="2" type="noConversion"/>
  </si>
  <si>
    <t>进度太慢了</t>
    <phoneticPr fontId="2" type="noConversion"/>
  </si>
  <si>
    <t>肖秋生、廖海清</t>
    <phoneticPr fontId="2" type="noConversion"/>
  </si>
  <si>
    <t>客户的业务接口预计10.30日完成</t>
    <phoneticPr fontId="2" type="noConversion"/>
  </si>
  <si>
    <t>江苏政田立体仓库项目</t>
    <phoneticPr fontId="2" type="noConversion"/>
  </si>
  <si>
    <t>彭成、曹小勇</t>
    <phoneticPr fontId="2" type="noConversion"/>
  </si>
  <si>
    <t>昆山东厂立体仓库项目</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</si>
</sst>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F800]dddd\,\ mmmm\ dd\,\ yyyy"/>
    <numFmt numFmtId="177" formatCode="yyyy\-mm\-dd;@"/>
    <numFmt numFmtId="178" formatCode="aaa\,\ yyyy/m/d"/>
    <numFmt numFmtId="179" formatCode="d"/>
    <numFmt numFmtId="180" formatCode="yy/m/d;@"/>
    <numFmt numFmtId="181" formatCode="m/d/yy;@"/>
  </numFmts>
  <fonts count="27" x14ac:knownFonts="1">
    <font>
      <sz val="11"/>
      <color theme="1"/>
      <name val="等线"/>
      <family val="2"/>
      <scheme val="minor"/>
    </font>
    <font>
      <sz val="11"/>
      <color theme="1"/>
      <name val="等线"/>
      <family val="2"/>
      <charset val="134"/>
      <scheme val="minor"/>
    </font>
    <font>
      <sz val="9"/>
      <name val="等线"/>
      <family val="3"/>
      <charset val="134"/>
      <scheme val="minor"/>
    </font>
    <font>
      <b/>
      <sz val="11"/>
      <color theme="1"/>
      <name val="等线"/>
      <family val="3"/>
      <charset val="134"/>
      <scheme val="minor"/>
    </font>
    <font>
      <b/>
      <sz val="18"/>
      <color theme="1"/>
      <name val="等线"/>
      <family val="3"/>
      <charset val="134"/>
      <scheme val="minor"/>
    </font>
    <font>
      <sz val="11"/>
      <color theme="1"/>
      <name val="等线"/>
      <family val="3"/>
      <charset val="134"/>
      <scheme val="minor"/>
    </font>
    <font>
      <sz val="9"/>
      <name val="等线"/>
      <family val="2"/>
      <charset val="134"/>
      <scheme val="minor"/>
    </font>
    <font>
      <sz val="11"/>
      <color theme="0"/>
      <name val="Microsoft YaHei UI"/>
      <family val="2"/>
      <charset val="134"/>
    </font>
    <font>
      <b/>
      <sz val="22"/>
      <color theme="1" tint="0.34998626667073579"/>
      <name val="Microsoft YaHei UI"/>
      <family val="2"/>
      <charset val="134"/>
    </font>
    <font>
      <sz val="9"/>
      <name val="Microsoft YaHei UI"/>
      <family val="2"/>
      <charset val="134"/>
    </font>
    <font>
      <sz val="11"/>
      <color theme="1"/>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4"/>
      <color theme="1"/>
      <name val="Microsoft YaHei UI"/>
      <family val="2"/>
      <charset val="134"/>
    </font>
    <font>
      <u/>
      <sz val="11"/>
      <color indexed="12"/>
      <name val="Microsoft YaHei UI"/>
      <family val="2"/>
      <charset val="134"/>
    </font>
    <font>
      <sz val="10"/>
      <color theme="1" tint="0.499984740745262"/>
      <name val="Microsoft YaHei UI"/>
      <family val="2"/>
      <charset val="134"/>
    </font>
    <font>
      <b/>
      <sz val="9"/>
      <color theme="0"/>
      <name val="Microsoft YaHei UI"/>
      <family val="2"/>
      <charset val="134"/>
    </font>
    <font>
      <sz val="8"/>
      <color theme="0"/>
      <name val="Microsoft YaHei UI"/>
      <family val="2"/>
      <charset val="134"/>
    </font>
    <font>
      <b/>
      <sz val="11"/>
      <color theme="1"/>
      <name val="Microsoft YaHei UI"/>
      <family val="2"/>
      <charset val="134"/>
    </font>
    <font>
      <sz val="11"/>
      <name val="Microsoft YaHei UI"/>
      <family val="2"/>
      <charset val="134"/>
    </font>
    <font>
      <i/>
      <sz val="9"/>
      <color theme="1"/>
      <name val="Microsoft YaHei UI"/>
      <family val="2"/>
      <charset val="134"/>
    </font>
    <font>
      <sz val="11"/>
      <color rgb="FFFF0000"/>
      <name val="等线"/>
      <family val="2"/>
      <scheme val="minor"/>
    </font>
    <font>
      <sz val="11"/>
      <color rgb="FFFF0000"/>
      <name val="等线"/>
      <family val="3"/>
      <charset val="134"/>
      <scheme val="minor"/>
    </font>
    <font>
      <b/>
      <sz val="11"/>
      <color rgb="FFFF0000"/>
      <name val="等线"/>
      <family val="3"/>
      <charset val="134"/>
      <scheme val="minor"/>
    </font>
    <font>
      <b/>
      <strike/>
      <sz val="11"/>
      <color theme="1"/>
      <name val="等线"/>
      <family val="3"/>
      <charset val="134"/>
      <scheme val="minor"/>
    </font>
    <font>
      <b/>
      <strike/>
      <sz val="11"/>
      <color rgb="FFFF0000"/>
      <name val="等线"/>
      <family val="3"/>
      <charset val="134"/>
      <scheme val="minor"/>
    </font>
  </fonts>
  <fills count="1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s>
  <cellStyleXfs count="14">
    <xf numFmtId="0" fontId="0" fillId="0" borderId="0"/>
    <xf numFmtId="0" fontId="1" fillId="0" borderId="0">
      <alignment vertical="center"/>
    </xf>
    <xf numFmtId="0" fontId="7" fillId="0" borderId="0"/>
    <xf numFmtId="0" fontId="8" fillId="0" borderId="0" applyNumberFormat="0" applyFill="0" applyBorder="0" applyAlignment="0" applyProtection="0"/>
    <xf numFmtId="0" fontId="10" fillId="0" borderId="0"/>
    <xf numFmtId="0" fontId="14" fillId="0" borderId="0" applyNumberFormat="0" applyFill="0" applyAlignment="0" applyProtection="0"/>
    <xf numFmtId="0" fontId="15" fillId="0" borderId="0" applyNumberFormat="0" applyFill="0" applyBorder="0" applyAlignment="0" applyProtection="0">
      <alignment vertical="top"/>
      <protection locked="0"/>
    </xf>
    <xf numFmtId="0" fontId="14" fillId="0" borderId="0" applyNumberFormat="0" applyFill="0" applyProtection="0">
      <alignment vertical="top"/>
    </xf>
    <xf numFmtId="0" fontId="10" fillId="0" borderId="0" applyNumberFormat="0" applyFill="0" applyProtection="0">
      <alignment horizontal="right" indent="1"/>
    </xf>
    <xf numFmtId="178" fontId="10" fillId="0" borderId="6">
      <alignment horizontal="center" vertical="center"/>
    </xf>
    <xf numFmtId="0" fontId="10" fillId="0" borderId="14" applyFill="0">
      <alignment horizontal="center" vertical="center"/>
    </xf>
    <xf numFmtId="9" fontId="10" fillId="0" borderId="0" applyFont="0" applyFill="0" applyBorder="0" applyAlignment="0" applyProtection="0"/>
    <xf numFmtId="0" fontId="10" fillId="0" borderId="14" applyFill="0">
      <alignment horizontal="left" vertical="center" indent="2"/>
    </xf>
    <xf numFmtId="180" fontId="10" fillId="0" borderId="14" applyFill="0">
      <alignment horizontal="center" vertical="center"/>
    </xf>
  </cellStyleXfs>
  <cellXfs count="114">
    <xf numFmtId="0" fontId="0" fillId="0" borderId="0" xfId="0"/>
    <xf numFmtId="0" fontId="0" fillId="0" borderId="1" xfId="0" applyBorder="1"/>
    <xf numFmtId="10" fontId="0" fillId="0" borderId="1" xfId="0" applyNumberFormat="1" applyBorder="1" applyAlignment="1">
      <alignment horizontal="center"/>
    </xf>
    <xf numFmtId="0" fontId="0" fillId="0" borderId="1" xfId="0" applyBorder="1" applyAlignment="1">
      <alignment vertical="center"/>
    </xf>
    <xf numFmtId="0" fontId="5" fillId="2" borderId="1" xfId="0" applyFont="1" applyFill="1" applyBorder="1" applyAlignment="1"/>
    <xf numFmtId="0" fontId="5" fillId="2" borderId="1" xfId="0" applyFont="1" applyFill="1" applyBorder="1"/>
    <xf numFmtId="58" fontId="3" fillId="0" borderId="1" xfId="0" applyNumberFormat="1" applyFont="1" applyBorder="1" applyAlignment="1"/>
    <xf numFmtId="0" fontId="0" fillId="0" borderId="1" xfId="0" applyBorder="1" applyAlignment="1"/>
    <xf numFmtId="0" fontId="0" fillId="2" borderId="1" xfId="0" applyFill="1" applyBorder="1" applyAlignment="1"/>
    <xf numFmtId="0" fontId="1" fillId="0" borderId="0" xfId="1">
      <alignment vertical="center"/>
    </xf>
    <xf numFmtId="0" fontId="1" fillId="0" borderId="0" xfId="1" applyAlignment="1">
      <alignment horizontal="right" vertical="center"/>
    </xf>
    <xf numFmtId="0" fontId="1" fillId="0" borderId="0" xfId="1" applyAlignment="1">
      <alignment horizontal="center" vertical="center"/>
    </xf>
    <xf numFmtId="176" fontId="1" fillId="0" borderId="0" xfId="1" applyNumberFormat="1" applyAlignment="1">
      <alignment horizontal="center" vertical="center"/>
    </xf>
    <xf numFmtId="177" fontId="1" fillId="0" borderId="0" xfId="1" applyNumberFormat="1" applyAlignment="1">
      <alignment horizontal="center" vertical="center"/>
    </xf>
    <xf numFmtId="9" fontId="1" fillId="0" borderId="0" xfId="1" applyNumberFormat="1">
      <alignment vertical="center"/>
    </xf>
    <xf numFmtId="0" fontId="1" fillId="0" borderId="0" xfId="1" applyAlignment="1">
      <alignment horizontal="left" vertical="center"/>
    </xf>
    <xf numFmtId="177" fontId="1" fillId="0" borderId="0" xfId="1" applyNumberFormat="1" applyAlignment="1">
      <alignment horizontal="left" vertical="center"/>
    </xf>
    <xf numFmtId="0" fontId="7" fillId="0" borderId="0" xfId="2" applyAlignment="1">
      <alignment wrapText="1"/>
    </xf>
    <xf numFmtId="0" fontId="8" fillId="0" borderId="0" xfId="3" applyAlignment="1">
      <alignment horizontal="left"/>
    </xf>
    <xf numFmtId="0" fontId="11" fillId="0" borderId="0" xfId="4" applyFont="1" applyAlignment="1">
      <alignment horizontal="left"/>
    </xf>
    <xf numFmtId="0" fontId="12" fillId="0" borderId="0" xfId="4" applyFont="1"/>
    <xf numFmtId="0" fontId="12" fillId="0" borderId="0" xfId="4" applyFont="1" applyAlignment="1">
      <alignment horizontal="center"/>
    </xf>
    <xf numFmtId="0" fontId="12" fillId="0" borderId="0" xfId="4" applyFont="1" applyAlignment="1">
      <alignment horizontal="center" vertical="center"/>
    </xf>
    <xf numFmtId="0" fontId="10" fillId="0" borderId="0" xfId="4"/>
    <xf numFmtId="0" fontId="13" fillId="0" borderId="0" xfId="4" applyFont="1"/>
    <xf numFmtId="0" fontId="7" fillId="0" borderId="0" xfId="2"/>
    <xf numFmtId="0" fontId="14" fillId="0" borderId="0" xfId="5"/>
    <xf numFmtId="0" fontId="10" fillId="0" borderId="0" xfId="4" applyAlignment="1">
      <alignment horizontal="center"/>
    </xf>
    <xf numFmtId="0" fontId="16" fillId="0" borderId="0" xfId="6" applyFont="1" applyProtection="1">
      <alignment vertical="top"/>
    </xf>
    <xf numFmtId="0" fontId="14" fillId="0" borderId="0" xfId="7">
      <alignment vertical="top"/>
    </xf>
    <xf numFmtId="0" fontId="10" fillId="0" borderId="6" xfId="4" applyBorder="1" applyAlignment="1">
      <alignment horizontal="center" vertical="center"/>
    </xf>
    <xf numFmtId="179" fontId="9" fillId="4" borderId="11" xfId="4" applyNumberFormat="1" applyFont="1" applyFill="1" applyBorder="1" applyAlignment="1">
      <alignment horizontal="center" vertical="center"/>
    </xf>
    <xf numFmtId="179" fontId="9" fillId="4" borderId="0" xfId="4" applyNumberFormat="1" applyFont="1" applyFill="1" applyAlignment="1">
      <alignment horizontal="center" vertical="center"/>
    </xf>
    <xf numFmtId="179" fontId="9" fillId="4" borderId="5" xfId="4" applyNumberFormat="1" applyFont="1" applyFill="1" applyBorder="1" applyAlignment="1">
      <alignment horizontal="center" vertical="center"/>
    </xf>
    <xf numFmtId="0" fontId="17" fillId="5" borderId="8" xfId="4" applyFont="1" applyFill="1" applyBorder="1" applyAlignment="1">
      <alignment horizontal="left" vertical="center" indent="1"/>
    </xf>
    <xf numFmtId="0" fontId="17" fillId="5" borderId="8" xfId="4" applyFont="1" applyFill="1" applyBorder="1" applyAlignment="1">
      <alignment horizontal="center" vertical="center" wrapText="1"/>
    </xf>
    <xf numFmtId="0" fontId="18" fillId="6" borderId="12" xfId="4" applyFont="1" applyFill="1" applyBorder="1" applyAlignment="1">
      <alignment horizontal="center" vertical="center" shrinkToFit="1"/>
    </xf>
    <xf numFmtId="0" fontId="10" fillId="0" borderId="0" xfId="4" applyAlignment="1">
      <alignment wrapText="1"/>
    </xf>
    <xf numFmtId="0" fontId="10" fillId="0" borderId="13" xfId="4" applyBorder="1" applyAlignment="1">
      <alignment vertical="center"/>
    </xf>
    <xf numFmtId="0" fontId="19" fillId="7" borderId="14" xfId="4" applyFont="1" applyFill="1" applyBorder="1" applyAlignment="1">
      <alignment horizontal="left" vertical="center" indent="1"/>
    </xf>
    <xf numFmtId="0" fontId="10" fillId="7" borderId="14" xfId="10" applyFill="1">
      <alignment horizontal="center" vertical="center"/>
    </xf>
    <xf numFmtId="9" fontId="20" fillId="7" borderId="14" xfId="11" applyFont="1" applyFill="1" applyBorder="1" applyAlignment="1">
      <alignment horizontal="center" vertical="center"/>
    </xf>
    <xf numFmtId="180" fontId="10" fillId="7" borderId="14" xfId="4" applyNumberFormat="1" applyFill="1" applyBorder="1" applyAlignment="1">
      <alignment horizontal="center" vertical="center"/>
    </xf>
    <xf numFmtId="180" fontId="20" fillId="7" borderId="14" xfId="4" applyNumberFormat="1" applyFont="1" applyFill="1" applyBorder="1" applyAlignment="1">
      <alignment horizontal="center" vertical="center"/>
    </xf>
    <xf numFmtId="0" fontId="20" fillId="0" borderId="14" xfId="4" applyFont="1" applyBorder="1" applyAlignment="1">
      <alignment horizontal="center" vertical="center"/>
    </xf>
    <xf numFmtId="0" fontId="10" fillId="0" borderId="0" xfId="4" applyAlignment="1">
      <alignment vertical="center"/>
    </xf>
    <xf numFmtId="0" fontId="10" fillId="8" borderId="14" xfId="12" applyFill="1">
      <alignment horizontal="left" vertical="center" indent="2"/>
    </xf>
    <xf numFmtId="0" fontId="10" fillId="8" borderId="14" xfId="10" applyFill="1">
      <alignment horizontal="center" vertical="center"/>
    </xf>
    <xf numFmtId="9" fontId="20" fillId="8" borderId="14" xfId="11" applyFont="1" applyFill="1" applyBorder="1" applyAlignment="1">
      <alignment horizontal="center" vertical="center"/>
    </xf>
    <xf numFmtId="180" fontId="10" fillId="8" borderId="14" xfId="13" applyFill="1">
      <alignment horizontal="center" vertical="center"/>
    </xf>
    <xf numFmtId="0" fontId="10" fillId="0" borderId="13" xfId="4" applyBorder="1" applyAlignment="1">
      <alignment horizontal="right" vertical="center"/>
    </xf>
    <xf numFmtId="0" fontId="19" fillId="9" borderId="14" xfId="4" applyFont="1" applyFill="1" applyBorder="1" applyAlignment="1">
      <alignment horizontal="left" vertical="center" indent="1"/>
    </xf>
    <xf numFmtId="0" fontId="10" fillId="9" borderId="14" xfId="10" applyFill="1">
      <alignment horizontal="center" vertical="center"/>
    </xf>
    <xf numFmtId="9" fontId="20" fillId="9" borderId="14" xfId="11" applyFont="1" applyFill="1" applyBorder="1" applyAlignment="1">
      <alignment horizontal="center" vertical="center"/>
    </xf>
    <xf numFmtId="180" fontId="10" fillId="9" borderId="14" xfId="4" applyNumberFormat="1" applyFill="1" applyBorder="1" applyAlignment="1">
      <alignment horizontal="center" vertical="center"/>
    </xf>
    <xf numFmtId="180" fontId="20" fillId="9" borderId="14" xfId="4" applyNumberFormat="1" applyFont="1" applyFill="1" applyBorder="1" applyAlignment="1">
      <alignment horizontal="center" vertical="center"/>
    </xf>
    <xf numFmtId="0" fontId="10" fillId="10" borderId="14" xfId="12" applyFill="1">
      <alignment horizontal="left" vertical="center" indent="2"/>
    </xf>
    <xf numFmtId="0" fontId="10" fillId="10" borderId="14" xfId="10" applyFill="1">
      <alignment horizontal="center" vertical="center"/>
    </xf>
    <xf numFmtId="9" fontId="20" fillId="10" borderId="14" xfId="11" applyFont="1" applyFill="1" applyBorder="1" applyAlignment="1">
      <alignment horizontal="center" vertical="center"/>
    </xf>
    <xf numFmtId="180" fontId="10" fillId="10" borderId="14" xfId="13" applyFill="1">
      <alignment horizontal="center" vertical="center"/>
    </xf>
    <xf numFmtId="0" fontId="19" fillId="11" borderId="14" xfId="4" applyFont="1" applyFill="1" applyBorder="1" applyAlignment="1">
      <alignment horizontal="left" vertical="center" indent="1"/>
    </xf>
    <xf numFmtId="0" fontId="10" fillId="11" borderId="14" xfId="10" applyFill="1">
      <alignment horizontal="center" vertical="center"/>
    </xf>
    <xf numFmtId="9" fontId="20" fillId="11" borderId="14" xfId="11" applyFont="1" applyFill="1" applyBorder="1" applyAlignment="1">
      <alignment horizontal="center" vertical="center"/>
    </xf>
    <xf numFmtId="180" fontId="10" fillId="11" borderId="14" xfId="4" applyNumberFormat="1" applyFill="1" applyBorder="1" applyAlignment="1">
      <alignment horizontal="center" vertical="center"/>
    </xf>
    <xf numFmtId="180" fontId="20" fillId="11" borderId="14" xfId="4" applyNumberFormat="1" applyFont="1" applyFill="1" applyBorder="1" applyAlignment="1">
      <alignment horizontal="center" vertical="center"/>
    </xf>
    <xf numFmtId="0" fontId="10" fillId="12" borderId="14" xfId="12" applyFill="1">
      <alignment horizontal="left" vertical="center" indent="2"/>
    </xf>
    <xf numFmtId="0" fontId="10" fillId="12" borderId="14" xfId="10" applyFill="1">
      <alignment horizontal="center" vertical="center"/>
    </xf>
    <xf numFmtId="9" fontId="20" fillId="12" borderId="14" xfId="11" applyFont="1" applyFill="1" applyBorder="1" applyAlignment="1">
      <alignment horizontal="center" vertical="center"/>
    </xf>
    <xf numFmtId="180" fontId="10" fillId="12" borderId="14" xfId="13" applyFill="1">
      <alignment horizontal="center" vertical="center"/>
    </xf>
    <xf numFmtId="0" fontId="19" fillId="13" borderId="14" xfId="4" applyFont="1" applyFill="1" applyBorder="1" applyAlignment="1">
      <alignment horizontal="left" vertical="center" indent="1"/>
    </xf>
    <xf numFmtId="0" fontId="10" fillId="13" borderId="14" xfId="10" applyFill="1">
      <alignment horizontal="center" vertical="center"/>
    </xf>
    <xf numFmtId="9" fontId="20" fillId="13" borderId="14" xfId="11" applyFont="1" applyFill="1" applyBorder="1" applyAlignment="1">
      <alignment horizontal="center" vertical="center"/>
    </xf>
    <xf numFmtId="180" fontId="10" fillId="13" borderId="14" xfId="4" applyNumberFormat="1" applyFill="1" applyBorder="1" applyAlignment="1">
      <alignment horizontal="center" vertical="center"/>
    </xf>
    <xf numFmtId="180" fontId="20" fillId="13" borderId="14" xfId="4" applyNumberFormat="1" applyFont="1" applyFill="1" applyBorder="1" applyAlignment="1">
      <alignment horizontal="center" vertical="center"/>
    </xf>
    <xf numFmtId="0" fontId="10" fillId="3" borderId="14" xfId="12" applyFill="1">
      <alignment horizontal="left" vertical="center" indent="2"/>
    </xf>
    <xf numFmtId="0" fontId="10" fillId="3" borderId="14" xfId="10" applyFill="1">
      <alignment horizontal="center" vertical="center"/>
    </xf>
    <xf numFmtId="9" fontId="20" fillId="3" borderId="14" xfId="11" applyFont="1" applyFill="1" applyBorder="1" applyAlignment="1">
      <alignment horizontal="center" vertical="center"/>
    </xf>
    <xf numFmtId="180" fontId="10" fillId="3" borderId="14" xfId="13" applyFill="1">
      <alignment horizontal="center" vertical="center"/>
    </xf>
    <xf numFmtId="0" fontId="10" fillId="0" borderId="14" xfId="12">
      <alignment horizontal="left" vertical="center" indent="2"/>
    </xf>
    <xf numFmtId="0" fontId="10" fillId="0" borderId="14" xfId="10">
      <alignment horizontal="center" vertical="center"/>
    </xf>
    <xf numFmtId="9" fontId="20" fillId="0" borderId="14" xfId="11" applyFont="1" applyBorder="1" applyAlignment="1">
      <alignment horizontal="center" vertical="center"/>
    </xf>
    <xf numFmtId="180" fontId="10" fillId="0" borderId="14" xfId="13">
      <alignment horizontal="center" vertical="center"/>
    </xf>
    <xf numFmtId="0" fontId="21" fillId="14" borderId="14" xfId="4" applyFont="1" applyFill="1" applyBorder="1" applyAlignment="1">
      <alignment horizontal="left" vertical="center" indent="1"/>
    </xf>
    <xf numFmtId="0" fontId="21" fillId="14" borderId="14" xfId="4" applyFont="1" applyFill="1" applyBorder="1" applyAlignment="1">
      <alignment horizontal="center" vertical="center"/>
    </xf>
    <xf numFmtId="9" fontId="20" fillId="14" borderId="14" xfId="11" applyFont="1" applyFill="1" applyBorder="1" applyAlignment="1">
      <alignment horizontal="center" vertical="center"/>
    </xf>
    <xf numFmtId="181" fontId="16" fillId="14" borderId="14" xfId="4" applyNumberFormat="1" applyFont="1" applyFill="1" applyBorder="1" applyAlignment="1">
      <alignment horizontal="left" vertical="center"/>
    </xf>
    <xf numFmtId="181" fontId="20" fillId="14" borderId="14" xfId="4" applyNumberFormat="1" applyFont="1" applyFill="1" applyBorder="1" applyAlignment="1">
      <alignment horizontal="center" vertical="center"/>
    </xf>
    <xf numFmtId="0" fontId="20" fillId="14" borderId="14" xfId="4" applyFont="1" applyFill="1" applyBorder="1" applyAlignment="1">
      <alignment horizontal="center" vertical="center"/>
    </xf>
    <xf numFmtId="0" fontId="10" fillId="14" borderId="13" xfId="4" applyFill="1" applyBorder="1" applyAlignment="1">
      <alignment vertical="center"/>
    </xf>
    <xf numFmtId="0" fontId="10" fillId="0" borderId="0" xfId="4" applyAlignment="1">
      <alignment horizontal="right" vertical="center"/>
    </xf>
    <xf numFmtId="0" fontId="7" fillId="0" borderId="0" xfId="4" applyFont="1" applyAlignment="1">
      <alignment horizontal="center"/>
    </xf>
    <xf numFmtId="0" fontId="16" fillId="0" borderId="0" xfId="6" applyFont="1" applyAlignment="1" applyProtection="1"/>
    <xf numFmtId="58" fontId="25" fillId="0" borderId="1" xfId="0" applyNumberFormat="1" applyFont="1" applyBorder="1" applyAlignment="1">
      <alignment wrapText="1"/>
    </xf>
    <xf numFmtId="58" fontId="3" fillId="15" borderId="1" xfId="0" applyNumberFormat="1" applyFont="1" applyFill="1" applyBorder="1" applyAlignment="1"/>
    <xf numFmtId="0" fontId="0" fillId="0" borderId="1" xfId="0" applyBorder="1" applyAlignment="1">
      <alignment wrapText="1"/>
    </xf>
    <xf numFmtId="0" fontId="0" fillId="0" borderId="1" xfId="0" applyBorder="1" applyAlignment="1">
      <alignment horizontal="left" vertical="center" wrapText="1"/>
    </xf>
    <xf numFmtId="0" fontId="0" fillId="0" borderId="1" xfId="0" applyBorder="1" applyAlignment="1">
      <alignment horizontal="left" vertical="center"/>
    </xf>
    <xf numFmtId="0" fontId="22" fillId="0" borderId="1" xfId="0" applyFont="1" applyBorder="1" applyAlignment="1">
      <alignment horizontal="left" vertical="center" wrapText="1"/>
    </xf>
    <xf numFmtId="0" fontId="23" fillId="0" borderId="1" xfId="0" applyFont="1" applyBorder="1" applyAlignment="1">
      <alignment horizontal="left" vertic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24" fillId="0" borderId="1" xfId="0" applyFont="1" applyBorder="1" applyAlignment="1">
      <alignment horizontal="left" vertical="center" wrapText="1"/>
    </xf>
    <xf numFmtId="0" fontId="4" fillId="0" borderId="1" xfId="0" applyFont="1" applyBorder="1" applyAlignment="1">
      <alignment horizontal="center" vertical="center"/>
    </xf>
    <xf numFmtId="0" fontId="3" fillId="3" borderId="1" xfId="0" applyFont="1" applyFill="1" applyBorder="1" applyAlignment="1">
      <alignment horizontal="left"/>
    </xf>
    <xf numFmtId="0" fontId="0" fillId="0" borderId="1" xfId="0" applyBorder="1" applyAlignment="1">
      <alignment horizontal="center" vertical="center" wrapText="1"/>
    </xf>
    <xf numFmtId="0" fontId="23" fillId="0" borderId="1" xfId="0" applyFont="1" applyBorder="1" applyAlignment="1">
      <alignment horizontal="left" vertical="center"/>
    </xf>
    <xf numFmtId="31" fontId="10" fillId="4" borderId="7" xfId="4" applyNumberFormat="1" applyFill="1" applyBorder="1" applyAlignment="1">
      <alignment horizontal="left" vertical="center" wrapText="1" indent="1"/>
    </xf>
    <xf numFmtId="31" fontId="10" fillId="4" borderId="8" xfId="4" applyNumberFormat="1" applyFill="1" applyBorder="1" applyAlignment="1">
      <alignment horizontal="left" vertical="center" wrapText="1" indent="1"/>
    </xf>
    <xf numFmtId="31" fontId="10" fillId="4" borderId="9" xfId="4" applyNumberFormat="1" applyFill="1" applyBorder="1" applyAlignment="1">
      <alignment horizontal="left" vertical="center" wrapText="1" indent="1"/>
    </xf>
    <xf numFmtId="0" fontId="10" fillId="0" borderId="10" xfId="4" applyBorder="1"/>
    <xf numFmtId="0" fontId="10" fillId="0" borderId="0" xfId="8">
      <alignment horizontal="right" indent="1"/>
    </xf>
    <xf numFmtId="0" fontId="10" fillId="0" borderId="5" xfId="8" applyBorder="1">
      <alignment horizontal="right" indent="1"/>
    </xf>
    <xf numFmtId="178" fontId="10" fillId="0" borderId="6" xfId="9">
      <alignment horizontal="center" vertical="center"/>
    </xf>
  </cellXfs>
  <cellStyles count="14">
    <cellStyle name="z隐藏文本" xfId="2"/>
    <cellStyle name="百分比 2" xfId="11"/>
    <cellStyle name="标题 1 2" xfId="5"/>
    <cellStyle name="标题 2 2" xfId="7"/>
    <cellStyle name="标题 3 2" xfId="8"/>
    <cellStyle name="标题 5" xfId="3"/>
    <cellStyle name="常规" xfId="0" builtinId="0"/>
    <cellStyle name="常规 2" xfId="1"/>
    <cellStyle name="常规 3" xfId="4"/>
    <cellStyle name="超链接" xfId="6" builtinId="8"/>
    <cellStyle name="任务" xfId="12"/>
    <cellStyle name="日期" xfId="13"/>
    <cellStyle name="项目开始" xfId="9"/>
    <cellStyle name="姓名" xfId="10"/>
  </cellStyles>
  <dxfs count="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zoomScale="112" zoomScaleNormal="112" workbookViewId="0">
      <selection activeCell="M15" sqref="M15"/>
    </sheetView>
  </sheetViews>
  <sheetFormatPr defaultRowHeight="14.25" x14ac:dyDescent="0.2"/>
  <cols>
    <col min="1" max="1" width="3.5" bestFit="1" customWidth="1"/>
    <col min="2" max="2" width="32.875" customWidth="1"/>
    <col min="3" max="3" width="11.625" bestFit="1" customWidth="1"/>
    <col min="4" max="4" width="11.375" customWidth="1"/>
    <col min="5" max="5" width="12.5" bestFit="1" customWidth="1"/>
    <col min="6" max="6" width="31.875" customWidth="1"/>
    <col min="8" max="8" width="14.5" customWidth="1"/>
    <col min="9" max="9" width="6.875" customWidth="1"/>
    <col min="10" max="10" width="20.375" customWidth="1"/>
  </cols>
  <sheetData>
    <row r="1" spans="1:10" ht="29.45" customHeight="1" x14ac:dyDescent="0.2">
      <c r="A1" s="103" t="s">
        <v>141</v>
      </c>
      <c r="B1" s="103"/>
      <c r="C1" s="103"/>
      <c r="D1" s="103"/>
      <c r="E1" s="103"/>
      <c r="F1" s="103"/>
      <c r="G1" s="103"/>
      <c r="H1" s="103"/>
      <c r="I1" s="103"/>
      <c r="J1" s="103"/>
    </row>
    <row r="2" spans="1:10" x14ac:dyDescent="0.2">
      <c r="A2" s="104" t="s">
        <v>0</v>
      </c>
      <c r="B2" s="104"/>
      <c r="C2" s="104"/>
      <c r="D2" s="104"/>
      <c r="E2" s="104"/>
      <c r="F2" s="104"/>
      <c r="G2" s="104"/>
      <c r="H2" s="104"/>
      <c r="I2" s="104"/>
      <c r="J2" s="104"/>
    </row>
    <row r="3" spans="1:10" ht="28.5" x14ac:dyDescent="0.2">
      <c r="A3" s="1">
        <v>1</v>
      </c>
      <c r="B3" s="99" t="s">
        <v>3</v>
      </c>
      <c r="C3" s="100"/>
      <c r="D3" s="101"/>
      <c r="E3" s="8" t="s">
        <v>17</v>
      </c>
      <c r="F3" s="7" t="s">
        <v>19</v>
      </c>
      <c r="G3" s="4" t="s">
        <v>8</v>
      </c>
      <c r="H3" s="92" t="s">
        <v>179</v>
      </c>
      <c r="I3" s="5" t="s">
        <v>2</v>
      </c>
      <c r="J3" s="2">
        <v>0.7</v>
      </c>
    </row>
    <row r="4" spans="1:10" ht="31.9" customHeight="1" x14ac:dyDescent="0.2">
      <c r="A4" s="1"/>
      <c r="B4" s="3" t="s">
        <v>14</v>
      </c>
      <c r="C4" s="95" t="s">
        <v>160</v>
      </c>
      <c r="D4" s="96"/>
      <c r="E4" s="96"/>
      <c r="F4" s="96"/>
      <c r="G4" s="96"/>
      <c r="H4" s="96"/>
      <c r="I4" s="96"/>
      <c r="J4" s="96"/>
    </row>
    <row r="5" spans="1:10" x14ac:dyDescent="0.2">
      <c r="A5" s="1"/>
      <c r="B5" s="3" t="s">
        <v>13</v>
      </c>
      <c r="C5" s="96" t="s">
        <v>161</v>
      </c>
      <c r="D5" s="96"/>
      <c r="E5" s="96"/>
      <c r="F5" s="96"/>
      <c r="G5" s="96"/>
      <c r="H5" s="96"/>
      <c r="I5" s="96"/>
      <c r="J5" s="96"/>
    </row>
    <row r="6" spans="1:10" ht="31.9" customHeight="1" x14ac:dyDescent="0.2">
      <c r="A6" s="1"/>
      <c r="B6" s="3" t="s">
        <v>12</v>
      </c>
      <c r="C6" s="95" t="s">
        <v>180</v>
      </c>
      <c r="D6" s="96"/>
      <c r="E6" s="96"/>
      <c r="F6" s="96"/>
      <c r="G6" s="96"/>
      <c r="H6" s="96"/>
      <c r="I6" s="96"/>
      <c r="J6" s="96"/>
    </row>
    <row r="7" spans="1:10" ht="29.45" customHeight="1" x14ac:dyDescent="0.2">
      <c r="A7" s="1"/>
      <c r="B7" s="3" t="s">
        <v>11</v>
      </c>
      <c r="C7" s="97"/>
      <c r="D7" s="98"/>
      <c r="E7" s="98"/>
      <c r="F7" s="98"/>
      <c r="G7" s="98"/>
      <c r="H7" s="98"/>
      <c r="I7" s="98"/>
      <c r="J7" s="98"/>
    </row>
    <row r="8" spans="1:10" x14ac:dyDescent="0.2">
      <c r="A8" s="1">
        <v>2</v>
      </c>
      <c r="B8" s="99" t="s">
        <v>7</v>
      </c>
      <c r="C8" s="100"/>
      <c r="D8" s="101"/>
      <c r="E8" s="8" t="s">
        <v>17</v>
      </c>
      <c r="F8" s="7" t="s">
        <v>18</v>
      </c>
      <c r="G8" s="4" t="s">
        <v>8</v>
      </c>
      <c r="H8" s="6">
        <v>43768</v>
      </c>
      <c r="I8" s="5" t="s">
        <v>2</v>
      </c>
      <c r="J8" s="2">
        <v>0.75</v>
      </c>
    </row>
    <row r="9" spans="1:10" ht="27.6" customHeight="1" x14ac:dyDescent="0.2">
      <c r="A9" s="1"/>
      <c r="B9" s="3" t="s">
        <v>6</v>
      </c>
      <c r="C9" s="95" t="s">
        <v>162</v>
      </c>
      <c r="D9" s="96"/>
      <c r="E9" s="96"/>
      <c r="F9" s="96"/>
      <c r="G9" s="96"/>
      <c r="H9" s="96"/>
      <c r="I9" s="96"/>
      <c r="J9" s="96"/>
    </row>
    <row r="10" spans="1:10" x14ac:dyDescent="0.2">
      <c r="A10" s="1"/>
      <c r="B10" s="3" t="s">
        <v>4</v>
      </c>
      <c r="C10" s="96" t="s">
        <v>9</v>
      </c>
      <c r="D10" s="96"/>
      <c r="E10" s="96"/>
      <c r="F10" s="96"/>
      <c r="G10" s="96"/>
      <c r="H10" s="96"/>
      <c r="I10" s="96"/>
      <c r="J10" s="96"/>
    </row>
    <row r="11" spans="1:10" ht="13.9" customHeight="1" x14ac:dyDescent="0.2">
      <c r="A11" s="1"/>
      <c r="B11" s="3" t="s">
        <v>5</v>
      </c>
      <c r="C11" s="95"/>
      <c r="D11" s="96"/>
      <c r="E11" s="96"/>
      <c r="F11" s="96"/>
      <c r="G11" s="96"/>
      <c r="H11" s="96"/>
      <c r="I11" s="96"/>
      <c r="J11" s="96"/>
    </row>
    <row r="12" spans="1:10" x14ac:dyDescent="0.2">
      <c r="A12" s="1"/>
      <c r="B12" s="3" t="s">
        <v>11</v>
      </c>
      <c r="C12" s="102" t="s">
        <v>144</v>
      </c>
      <c r="D12" s="95"/>
      <c r="E12" s="95"/>
      <c r="F12" s="95"/>
      <c r="G12" s="95"/>
      <c r="H12" s="95"/>
      <c r="I12" s="95"/>
      <c r="J12" s="95"/>
    </row>
    <row r="13" spans="1:10" x14ac:dyDescent="0.2">
      <c r="A13" s="1">
        <v>3</v>
      </c>
      <c r="B13" s="99" t="s">
        <v>10</v>
      </c>
      <c r="C13" s="100"/>
      <c r="D13" s="101"/>
      <c r="E13" s="8" t="s">
        <v>17</v>
      </c>
      <c r="F13" s="7" t="s">
        <v>20</v>
      </c>
      <c r="G13" s="4" t="s">
        <v>8</v>
      </c>
      <c r="H13" s="6">
        <v>43829</v>
      </c>
      <c r="I13" s="5" t="s">
        <v>2</v>
      </c>
      <c r="J13" s="2">
        <v>0.47</v>
      </c>
    </row>
    <row r="14" spans="1:10" x14ac:dyDescent="0.2">
      <c r="A14" s="1"/>
      <c r="B14" s="3" t="s">
        <v>6</v>
      </c>
      <c r="C14" s="96" t="s">
        <v>184</v>
      </c>
      <c r="D14" s="96"/>
      <c r="E14" s="96"/>
      <c r="F14" s="96"/>
      <c r="G14" s="96"/>
      <c r="H14" s="96"/>
      <c r="I14" s="96"/>
      <c r="J14" s="96"/>
    </row>
    <row r="15" spans="1:10" x14ac:dyDescent="0.2">
      <c r="A15" s="1"/>
      <c r="B15" s="3" t="s">
        <v>4</v>
      </c>
      <c r="C15" s="96" t="s">
        <v>185</v>
      </c>
      <c r="D15" s="96"/>
      <c r="E15" s="96"/>
      <c r="F15" s="96"/>
      <c r="G15" s="96"/>
      <c r="H15" s="96"/>
      <c r="I15" s="96"/>
      <c r="J15" s="96"/>
    </row>
    <row r="16" spans="1:10" x14ac:dyDescent="0.2">
      <c r="A16" s="1"/>
      <c r="B16" s="3" t="s">
        <v>5</v>
      </c>
      <c r="C16" s="95"/>
      <c r="D16" s="96"/>
      <c r="E16" s="96"/>
      <c r="F16" s="96"/>
      <c r="G16" s="96"/>
      <c r="H16" s="96"/>
      <c r="I16" s="96"/>
      <c r="J16" s="96"/>
    </row>
    <row r="17" spans="1:10" x14ac:dyDescent="0.2">
      <c r="A17" s="1"/>
      <c r="B17" s="3" t="s">
        <v>11</v>
      </c>
      <c r="C17" s="95"/>
      <c r="D17" s="95"/>
      <c r="E17" s="95"/>
      <c r="F17" s="95"/>
      <c r="G17" s="95"/>
      <c r="H17" s="95"/>
      <c r="I17" s="95"/>
      <c r="J17" s="95"/>
    </row>
    <row r="18" spans="1:10" ht="28.5" x14ac:dyDescent="0.2">
      <c r="A18" s="1">
        <v>4</v>
      </c>
      <c r="B18" s="99" t="s">
        <v>15</v>
      </c>
      <c r="C18" s="100"/>
      <c r="D18" s="101"/>
      <c r="E18" s="8" t="s">
        <v>17</v>
      </c>
      <c r="F18" s="94" t="s">
        <v>21</v>
      </c>
      <c r="G18" s="4" t="s">
        <v>8</v>
      </c>
      <c r="H18" s="93">
        <v>43753</v>
      </c>
      <c r="I18" s="5" t="s">
        <v>2</v>
      </c>
      <c r="J18" s="2">
        <v>0.5</v>
      </c>
    </row>
    <row r="19" spans="1:10" ht="41.45" customHeight="1" x14ac:dyDescent="0.2">
      <c r="A19" s="1"/>
      <c r="B19" s="3" t="s">
        <v>6</v>
      </c>
      <c r="C19" s="95" t="s">
        <v>186</v>
      </c>
      <c r="D19" s="96"/>
      <c r="E19" s="96"/>
      <c r="F19" s="96"/>
      <c r="G19" s="96"/>
      <c r="H19" s="96"/>
      <c r="I19" s="96"/>
      <c r="J19" s="96"/>
    </row>
    <row r="20" spans="1:10" x14ac:dyDescent="0.2">
      <c r="A20" s="1"/>
      <c r="B20" s="3" t="s">
        <v>4</v>
      </c>
      <c r="C20" s="96" t="s">
        <v>187</v>
      </c>
      <c r="D20" s="96"/>
      <c r="E20" s="96"/>
      <c r="F20" s="96"/>
      <c r="G20" s="96"/>
      <c r="H20" s="96"/>
      <c r="I20" s="96"/>
      <c r="J20" s="96"/>
    </row>
    <row r="21" spans="1:10" x14ac:dyDescent="0.2">
      <c r="A21" s="1"/>
      <c r="B21" s="3" t="s">
        <v>5</v>
      </c>
      <c r="C21" s="95"/>
      <c r="D21" s="96"/>
      <c r="E21" s="96"/>
      <c r="F21" s="96"/>
      <c r="G21" s="96"/>
      <c r="H21" s="96"/>
      <c r="I21" s="96"/>
      <c r="J21" s="96"/>
    </row>
    <row r="22" spans="1:10" x14ac:dyDescent="0.2">
      <c r="A22" s="1"/>
      <c r="B22" s="3" t="s">
        <v>11</v>
      </c>
      <c r="C22" s="105"/>
      <c r="D22" s="105"/>
      <c r="E22" s="105"/>
      <c r="F22" s="105"/>
      <c r="G22" s="105"/>
      <c r="H22" s="105"/>
      <c r="I22" s="105"/>
      <c r="J22" s="105"/>
    </row>
    <row r="23" spans="1:10" x14ac:dyDescent="0.2">
      <c r="A23" s="1">
        <v>5</v>
      </c>
      <c r="B23" s="99" t="s">
        <v>22</v>
      </c>
      <c r="C23" s="100"/>
      <c r="D23" s="101"/>
      <c r="E23" s="8" t="s">
        <v>17</v>
      </c>
      <c r="F23" s="7" t="s">
        <v>23</v>
      </c>
      <c r="G23" s="4" t="s">
        <v>8</v>
      </c>
      <c r="H23" s="6">
        <v>43718</v>
      </c>
      <c r="I23" s="5" t="s">
        <v>2</v>
      </c>
      <c r="J23" s="2">
        <v>0.75</v>
      </c>
    </row>
    <row r="24" spans="1:10" x14ac:dyDescent="0.2">
      <c r="A24" s="1"/>
      <c r="B24" s="3" t="s">
        <v>6</v>
      </c>
      <c r="C24" s="96" t="s">
        <v>132</v>
      </c>
      <c r="D24" s="96"/>
      <c r="E24" s="96"/>
      <c r="F24" s="96"/>
      <c r="G24" s="96"/>
      <c r="H24" s="96"/>
      <c r="I24" s="96"/>
      <c r="J24" s="96"/>
    </row>
    <row r="25" spans="1:10" x14ac:dyDescent="0.2">
      <c r="A25" s="1"/>
      <c r="B25" s="3" t="s">
        <v>4</v>
      </c>
      <c r="C25" s="96" t="s">
        <v>26</v>
      </c>
      <c r="D25" s="96"/>
      <c r="E25" s="96"/>
      <c r="F25" s="96"/>
      <c r="G25" s="96"/>
      <c r="H25" s="96"/>
      <c r="I25" s="96"/>
      <c r="J25" s="96"/>
    </row>
    <row r="26" spans="1:10" x14ac:dyDescent="0.2">
      <c r="A26" s="1"/>
      <c r="B26" s="3" t="s">
        <v>5</v>
      </c>
      <c r="C26" s="95" t="s">
        <v>27</v>
      </c>
      <c r="D26" s="96"/>
      <c r="E26" s="96"/>
      <c r="F26" s="96"/>
      <c r="G26" s="96"/>
      <c r="H26" s="96"/>
      <c r="I26" s="96"/>
      <c r="J26" s="96"/>
    </row>
    <row r="27" spans="1:10" ht="33" customHeight="1" x14ac:dyDescent="0.2">
      <c r="A27" s="1"/>
      <c r="B27" s="3" t="s">
        <v>11</v>
      </c>
      <c r="C27" s="95" t="s">
        <v>145</v>
      </c>
      <c r="D27" s="95"/>
      <c r="E27" s="95"/>
      <c r="F27" s="95"/>
      <c r="G27" s="95"/>
      <c r="H27" s="95"/>
      <c r="I27" s="95"/>
      <c r="J27" s="95"/>
    </row>
    <row r="28" spans="1:10" x14ac:dyDescent="0.2">
      <c r="A28" s="1">
        <v>6</v>
      </c>
      <c r="B28" s="99" t="s">
        <v>24</v>
      </c>
      <c r="C28" s="100"/>
      <c r="D28" s="101"/>
      <c r="E28" s="8" t="s">
        <v>17</v>
      </c>
      <c r="F28" s="7" t="s">
        <v>25</v>
      </c>
      <c r="G28" s="4" t="s">
        <v>8</v>
      </c>
      <c r="H28" s="6">
        <v>43779</v>
      </c>
      <c r="I28" s="5" t="s">
        <v>2</v>
      </c>
      <c r="J28" s="2">
        <v>0.75</v>
      </c>
    </row>
    <row r="29" spans="1:10" x14ac:dyDescent="0.2">
      <c r="A29" s="1"/>
      <c r="B29" s="3" t="s">
        <v>6</v>
      </c>
      <c r="C29" s="96" t="s">
        <v>146</v>
      </c>
      <c r="D29" s="96"/>
      <c r="E29" s="96"/>
      <c r="F29" s="96"/>
      <c r="G29" s="96"/>
      <c r="H29" s="96"/>
      <c r="I29" s="96"/>
      <c r="J29" s="96"/>
    </row>
    <row r="30" spans="1:10" x14ac:dyDescent="0.2">
      <c r="A30" s="1"/>
      <c r="B30" s="3" t="s">
        <v>4</v>
      </c>
      <c r="C30" s="96" t="s">
        <v>188</v>
      </c>
      <c r="D30" s="96"/>
      <c r="E30" s="96"/>
      <c r="F30" s="96"/>
      <c r="G30" s="96"/>
      <c r="H30" s="96"/>
      <c r="I30" s="96"/>
      <c r="J30" s="96"/>
    </row>
    <row r="31" spans="1:10" x14ac:dyDescent="0.2">
      <c r="A31" s="1"/>
      <c r="B31" s="3" t="s">
        <v>5</v>
      </c>
      <c r="C31" s="95"/>
      <c r="D31" s="96"/>
      <c r="E31" s="96"/>
      <c r="F31" s="96"/>
      <c r="G31" s="96"/>
      <c r="H31" s="96"/>
      <c r="I31" s="96"/>
      <c r="J31" s="96"/>
    </row>
    <row r="32" spans="1:10" x14ac:dyDescent="0.2">
      <c r="A32" s="1"/>
      <c r="B32" s="3" t="s">
        <v>11</v>
      </c>
      <c r="C32" s="105"/>
      <c r="D32" s="105"/>
      <c r="E32" s="105"/>
      <c r="F32" s="105"/>
      <c r="G32" s="105"/>
      <c r="H32" s="105"/>
      <c r="I32" s="105"/>
      <c r="J32" s="105"/>
    </row>
    <row r="33" spans="1:10" x14ac:dyDescent="0.2">
      <c r="A33" s="1">
        <v>7</v>
      </c>
      <c r="B33" s="99" t="s">
        <v>128</v>
      </c>
      <c r="C33" s="100"/>
      <c r="D33" s="101"/>
      <c r="E33" s="8" t="s">
        <v>17</v>
      </c>
      <c r="F33" s="7" t="s">
        <v>147</v>
      </c>
      <c r="G33" s="4" t="s">
        <v>8</v>
      </c>
      <c r="H33" s="6">
        <v>43758</v>
      </c>
      <c r="I33" s="5" t="s">
        <v>2</v>
      </c>
      <c r="J33" s="2">
        <v>0.85</v>
      </c>
    </row>
    <row r="34" spans="1:10" x14ac:dyDescent="0.2">
      <c r="A34" s="1"/>
      <c r="B34" s="3" t="s">
        <v>6</v>
      </c>
      <c r="C34" s="96" t="s">
        <v>169</v>
      </c>
      <c r="D34" s="96"/>
      <c r="E34" s="96"/>
      <c r="F34" s="96"/>
      <c r="G34" s="96"/>
      <c r="H34" s="96"/>
      <c r="I34" s="96"/>
      <c r="J34" s="96"/>
    </row>
    <row r="35" spans="1:10" x14ac:dyDescent="0.2">
      <c r="A35" s="1"/>
      <c r="B35" s="3" t="s">
        <v>4</v>
      </c>
      <c r="C35" s="96" t="s">
        <v>170</v>
      </c>
      <c r="D35" s="96"/>
      <c r="E35" s="96"/>
      <c r="F35" s="96"/>
      <c r="G35" s="96"/>
      <c r="H35" s="96"/>
      <c r="I35" s="96"/>
      <c r="J35" s="96"/>
    </row>
    <row r="36" spans="1:10" x14ac:dyDescent="0.2">
      <c r="A36" s="1"/>
      <c r="B36" s="3" t="s">
        <v>5</v>
      </c>
      <c r="C36" s="95"/>
      <c r="D36" s="96"/>
      <c r="E36" s="96"/>
      <c r="F36" s="96"/>
      <c r="G36" s="96"/>
      <c r="H36" s="96"/>
      <c r="I36" s="96"/>
      <c r="J36" s="96"/>
    </row>
    <row r="37" spans="1:10" x14ac:dyDescent="0.2">
      <c r="A37" s="1"/>
      <c r="B37" s="3" t="s">
        <v>11</v>
      </c>
      <c r="C37" s="105"/>
      <c r="D37" s="105"/>
      <c r="E37" s="105"/>
      <c r="F37" s="105"/>
      <c r="G37" s="105"/>
      <c r="H37" s="105"/>
      <c r="I37" s="105"/>
      <c r="J37" s="105"/>
    </row>
    <row r="38" spans="1:10" x14ac:dyDescent="0.2">
      <c r="A38" s="1">
        <v>8</v>
      </c>
      <c r="B38" s="99" t="s">
        <v>163</v>
      </c>
      <c r="C38" s="100"/>
      <c r="D38" s="101"/>
      <c r="E38" s="8" t="s">
        <v>17</v>
      </c>
      <c r="F38" s="7" t="s">
        <v>166</v>
      </c>
      <c r="G38" s="4" t="s">
        <v>8</v>
      </c>
      <c r="H38" s="6">
        <v>43830</v>
      </c>
      <c r="I38" s="5" t="s">
        <v>2</v>
      </c>
      <c r="J38" s="2">
        <v>0.03</v>
      </c>
    </row>
    <row r="39" spans="1:10" x14ac:dyDescent="0.2">
      <c r="A39" s="1"/>
      <c r="B39" s="3" t="s">
        <v>6</v>
      </c>
      <c r="C39" s="96" t="s">
        <v>164</v>
      </c>
      <c r="D39" s="96"/>
      <c r="E39" s="96"/>
      <c r="F39" s="96"/>
      <c r="G39" s="96"/>
      <c r="H39" s="96"/>
      <c r="I39" s="96"/>
      <c r="J39" s="96"/>
    </row>
    <row r="40" spans="1:10" x14ac:dyDescent="0.2">
      <c r="A40" s="1"/>
      <c r="B40" s="3" t="s">
        <v>4</v>
      </c>
      <c r="C40" s="96" t="s">
        <v>165</v>
      </c>
      <c r="D40" s="96"/>
      <c r="E40" s="96"/>
      <c r="F40" s="96"/>
      <c r="G40" s="96"/>
      <c r="H40" s="96"/>
      <c r="I40" s="96"/>
      <c r="J40" s="96"/>
    </row>
    <row r="41" spans="1:10" x14ac:dyDescent="0.2">
      <c r="A41" s="1"/>
      <c r="B41" s="3" t="s">
        <v>5</v>
      </c>
      <c r="C41" s="95"/>
      <c r="D41" s="96"/>
      <c r="E41" s="96"/>
      <c r="F41" s="96"/>
      <c r="G41" s="96"/>
      <c r="H41" s="96"/>
      <c r="I41" s="96"/>
      <c r="J41" s="96"/>
    </row>
    <row r="42" spans="1:10" x14ac:dyDescent="0.2">
      <c r="A42" s="1"/>
      <c r="B42" s="3" t="s">
        <v>11</v>
      </c>
      <c r="C42" s="105"/>
      <c r="D42" s="105"/>
      <c r="E42" s="105"/>
      <c r="F42" s="105"/>
      <c r="G42" s="105"/>
      <c r="H42" s="105"/>
      <c r="I42" s="105"/>
      <c r="J42" s="105"/>
    </row>
    <row r="43" spans="1:10" x14ac:dyDescent="0.2">
      <c r="A43" s="1">
        <v>9</v>
      </c>
      <c r="B43" s="99" t="s">
        <v>167</v>
      </c>
      <c r="C43" s="100"/>
      <c r="D43" s="101"/>
      <c r="E43" s="8" t="s">
        <v>17</v>
      </c>
      <c r="F43" s="7" t="s">
        <v>168</v>
      </c>
      <c r="G43" s="4" t="s">
        <v>8</v>
      </c>
      <c r="H43" s="6">
        <v>43830</v>
      </c>
      <c r="I43" s="5" t="s">
        <v>2</v>
      </c>
      <c r="J43" s="2">
        <v>0.03</v>
      </c>
    </row>
    <row r="44" spans="1:10" x14ac:dyDescent="0.2">
      <c r="A44" s="1"/>
      <c r="B44" s="3" t="s">
        <v>6</v>
      </c>
      <c r="C44" s="96"/>
      <c r="D44" s="96"/>
      <c r="E44" s="96"/>
      <c r="F44" s="96"/>
      <c r="G44" s="96"/>
      <c r="H44" s="96"/>
      <c r="I44" s="96"/>
      <c r="J44" s="96"/>
    </row>
    <row r="45" spans="1:10" x14ac:dyDescent="0.2">
      <c r="A45" s="1"/>
      <c r="B45" s="3" t="s">
        <v>4</v>
      </c>
      <c r="C45" s="96"/>
      <c r="D45" s="96"/>
      <c r="E45" s="96"/>
      <c r="F45" s="96"/>
      <c r="G45" s="96"/>
      <c r="H45" s="96"/>
      <c r="I45" s="96"/>
      <c r="J45" s="96"/>
    </row>
    <row r="46" spans="1:10" x14ac:dyDescent="0.2">
      <c r="A46" s="1"/>
      <c r="B46" s="3" t="s">
        <v>5</v>
      </c>
      <c r="C46" s="95"/>
      <c r="D46" s="96"/>
      <c r="E46" s="96"/>
      <c r="F46" s="96"/>
      <c r="G46" s="96"/>
      <c r="H46" s="96"/>
      <c r="I46" s="96"/>
      <c r="J46" s="96"/>
    </row>
    <row r="47" spans="1:10" x14ac:dyDescent="0.2">
      <c r="A47" s="1"/>
      <c r="B47" s="3" t="s">
        <v>11</v>
      </c>
      <c r="C47" s="105"/>
      <c r="D47" s="105"/>
      <c r="E47" s="105"/>
      <c r="F47" s="105"/>
      <c r="G47" s="105"/>
      <c r="H47" s="105"/>
      <c r="I47" s="105"/>
      <c r="J47" s="105"/>
    </row>
    <row r="48" spans="1:10" x14ac:dyDescent="0.2">
      <c r="A48" s="1">
        <v>10</v>
      </c>
      <c r="B48" s="99" t="s">
        <v>171</v>
      </c>
      <c r="C48" s="100"/>
      <c r="D48" s="101"/>
      <c r="E48" s="8" t="s">
        <v>17</v>
      </c>
      <c r="F48" s="7" t="s">
        <v>172</v>
      </c>
      <c r="G48" s="4" t="s">
        <v>8</v>
      </c>
      <c r="H48" s="6"/>
      <c r="I48" s="5" t="s">
        <v>2</v>
      </c>
      <c r="J48" s="2">
        <v>0.75</v>
      </c>
    </row>
    <row r="49" spans="1:10" x14ac:dyDescent="0.2">
      <c r="A49" s="1"/>
      <c r="B49" s="3" t="s">
        <v>6</v>
      </c>
      <c r="C49" s="96"/>
      <c r="D49" s="96"/>
      <c r="E49" s="96"/>
      <c r="F49" s="96"/>
      <c r="G49" s="96"/>
      <c r="H49" s="96"/>
      <c r="I49" s="96"/>
      <c r="J49" s="96"/>
    </row>
    <row r="50" spans="1:10" x14ac:dyDescent="0.2">
      <c r="A50" s="1"/>
      <c r="B50" s="3" t="s">
        <v>4</v>
      </c>
      <c r="C50" s="96"/>
      <c r="D50" s="96"/>
      <c r="E50" s="96"/>
      <c r="F50" s="96"/>
      <c r="G50" s="96"/>
      <c r="H50" s="96"/>
      <c r="I50" s="96"/>
      <c r="J50" s="96"/>
    </row>
    <row r="51" spans="1:10" x14ac:dyDescent="0.2">
      <c r="A51" s="1"/>
      <c r="B51" s="3" t="s">
        <v>5</v>
      </c>
      <c r="C51" s="95"/>
      <c r="D51" s="96"/>
      <c r="E51" s="96"/>
      <c r="F51" s="96"/>
      <c r="G51" s="96"/>
      <c r="H51" s="96"/>
      <c r="I51" s="96"/>
      <c r="J51" s="96"/>
    </row>
    <row r="52" spans="1:10" x14ac:dyDescent="0.2">
      <c r="A52" s="1"/>
      <c r="B52" s="3" t="s">
        <v>11</v>
      </c>
      <c r="C52" s="105"/>
      <c r="D52" s="105"/>
      <c r="E52" s="105"/>
      <c r="F52" s="105"/>
      <c r="G52" s="105"/>
      <c r="H52" s="105"/>
      <c r="I52" s="105"/>
      <c r="J52" s="105"/>
    </row>
    <row r="53" spans="1:10" x14ac:dyDescent="0.2">
      <c r="A53" s="104" t="s">
        <v>28</v>
      </c>
      <c r="B53" s="104"/>
      <c r="C53" s="104"/>
      <c r="D53" s="104"/>
      <c r="E53" s="104"/>
      <c r="F53" s="104"/>
      <c r="G53" s="104"/>
      <c r="H53" s="104"/>
      <c r="I53" s="104"/>
      <c r="J53" s="104"/>
    </row>
    <row r="54" spans="1:10" x14ac:dyDescent="0.2">
      <c r="A54" s="1">
        <v>1</v>
      </c>
      <c r="B54" s="99" t="s">
        <v>29</v>
      </c>
      <c r="C54" s="100"/>
      <c r="D54" s="101"/>
      <c r="E54" s="8" t="s">
        <v>17</v>
      </c>
      <c r="F54" s="7" t="s">
        <v>30</v>
      </c>
      <c r="G54" s="4" t="s">
        <v>8</v>
      </c>
      <c r="H54" s="6">
        <v>43799</v>
      </c>
      <c r="I54" s="5" t="s">
        <v>2</v>
      </c>
      <c r="J54" s="2">
        <v>0.6</v>
      </c>
    </row>
    <row r="55" spans="1:10" ht="39.6" customHeight="1" x14ac:dyDescent="0.2">
      <c r="A55" s="1"/>
      <c r="B55" s="3" t="s">
        <v>14</v>
      </c>
      <c r="C55" s="95" t="s">
        <v>189</v>
      </c>
      <c r="D55" s="96"/>
      <c r="E55" s="96"/>
      <c r="F55" s="96"/>
      <c r="G55" s="96"/>
      <c r="H55" s="96"/>
      <c r="I55" s="96"/>
      <c r="J55" s="96"/>
    </row>
    <row r="56" spans="1:10" x14ac:dyDescent="0.2">
      <c r="A56" s="1"/>
      <c r="B56" s="3" t="s">
        <v>13</v>
      </c>
      <c r="C56" s="96"/>
      <c r="D56" s="96"/>
      <c r="E56" s="96"/>
      <c r="F56" s="96"/>
      <c r="G56" s="96"/>
      <c r="H56" s="96"/>
      <c r="I56" s="96"/>
      <c r="J56" s="96"/>
    </row>
    <row r="57" spans="1:10" x14ac:dyDescent="0.2">
      <c r="A57" s="1"/>
      <c r="B57" s="3" t="s">
        <v>12</v>
      </c>
      <c r="C57" s="98" t="s">
        <v>152</v>
      </c>
      <c r="D57" s="96"/>
      <c r="E57" s="96"/>
      <c r="F57" s="96"/>
      <c r="G57" s="96"/>
      <c r="H57" s="96"/>
      <c r="I57" s="96"/>
      <c r="J57" s="96"/>
    </row>
    <row r="58" spans="1:10" x14ac:dyDescent="0.2">
      <c r="A58" s="1"/>
      <c r="B58" s="3" t="s">
        <v>11</v>
      </c>
      <c r="C58" s="97"/>
      <c r="D58" s="98"/>
      <c r="E58" s="98"/>
      <c r="F58" s="98"/>
      <c r="G58" s="98"/>
      <c r="H58" s="98"/>
      <c r="I58" s="98"/>
      <c r="J58" s="98"/>
    </row>
    <row r="59" spans="1:10" x14ac:dyDescent="0.2">
      <c r="A59" s="1">
        <v>2</v>
      </c>
      <c r="B59" s="99" t="s">
        <v>31</v>
      </c>
      <c r="C59" s="100"/>
      <c r="D59" s="101"/>
      <c r="E59" s="8" t="s">
        <v>17</v>
      </c>
      <c r="F59" s="7" t="s">
        <v>16</v>
      </c>
      <c r="G59" s="4" t="s">
        <v>8</v>
      </c>
      <c r="H59" s="6">
        <v>43728</v>
      </c>
      <c r="I59" s="5" t="s">
        <v>2</v>
      </c>
      <c r="J59" s="2">
        <v>1</v>
      </c>
    </row>
    <row r="60" spans="1:10" x14ac:dyDescent="0.2">
      <c r="A60" s="1"/>
      <c r="B60" s="3" t="s">
        <v>6</v>
      </c>
      <c r="C60" s="96" t="s">
        <v>173</v>
      </c>
      <c r="D60" s="96"/>
      <c r="E60" s="96"/>
      <c r="F60" s="96"/>
      <c r="G60" s="96"/>
      <c r="H60" s="96"/>
      <c r="I60" s="96"/>
      <c r="J60" s="96"/>
    </row>
    <row r="61" spans="1:10" x14ac:dyDescent="0.2">
      <c r="A61" s="1"/>
      <c r="B61" s="3" t="s">
        <v>4</v>
      </c>
      <c r="C61" s="96"/>
      <c r="D61" s="96"/>
      <c r="E61" s="96"/>
      <c r="F61" s="96"/>
      <c r="G61" s="96"/>
      <c r="H61" s="96"/>
      <c r="I61" s="96"/>
      <c r="J61" s="96"/>
    </row>
    <row r="62" spans="1:10" ht="13.9" customHeight="1" x14ac:dyDescent="0.2">
      <c r="A62" s="1"/>
      <c r="B62" s="3" t="s">
        <v>5</v>
      </c>
      <c r="C62" s="97"/>
      <c r="D62" s="106"/>
      <c r="E62" s="106"/>
      <c r="F62" s="106"/>
      <c r="G62" s="106"/>
      <c r="H62" s="106"/>
      <c r="I62" s="106"/>
      <c r="J62" s="106"/>
    </row>
    <row r="63" spans="1:10" x14ac:dyDescent="0.2">
      <c r="A63" s="1"/>
      <c r="B63" s="3" t="s">
        <v>11</v>
      </c>
      <c r="C63" s="95"/>
      <c r="D63" s="95"/>
      <c r="E63" s="95"/>
      <c r="F63" s="95"/>
      <c r="G63" s="95"/>
      <c r="H63" s="95"/>
      <c r="I63" s="95"/>
      <c r="J63" s="95"/>
    </row>
    <row r="64" spans="1:10" x14ac:dyDescent="0.2">
      <c r="A64" s="1">
        <v>3</v>
      </c>
      <c r="B64" s="99" t="s">
        <v>32</v>
      </c>
      <c r="C64" s="100"/>
      <c r="D64" s="101"/>
      <c r="E64" s="8" t="s">
        <v>17</v>
      </c>
      <c r="F64" s="7" t="s">
        <v>33</v>
      </c>
      <c r="G64" s="4" t="s">
        <v>8</v>
      </c>
      <c r="H64" s="6">
        <v>43829</v>
      </c>
      <c r="I64" s="5" t="s">
        <v>2</v>
      </c>
      <c r="J64" s="2">
        <v>0.1</v>
      </c>
    </row>
    <row r="65" spans="1:10" x14ac:dyDescent="0.2">
      <c r="A65" s="1"/>
      <c r="B65" s="3" t="s">
        <v>6</v>
      </c>
      <c r="C65" s="96" t="s">
        <v>34</v>
      </c>
      <c r="D65" s="96"/>
      <c r="E65" s="96"/>
      <c r="F65" s="96"/>
      <c r="G65" s="96"/>
      <c r="H65" s="96"/>
      <c r="I65" s="96"/>
      <c r="J65" s="96"/>
    </row>
    <row r="66" spans="1:10" x14ac:dyDescent="0.2">
      <c r="A66" s="1"/>
      <c r="B66" s="3" t="s">
        <v>4</v>
      </c>
      <c r="C66" s="96" t="s">
        <v>37</v>
      </c>
      <c r="D66" s="96"/>
      <c r="E66" s="96"/>
      <c r="F66" s="96"/>
      <c r="G66" s="96"/>
      <c r="H66" s="96"/>
      <c r="I66" s="96"/>
      <c r="J66" s="96"/>
    </row>
    <row r="67" spans="1:10" x14ac:dyDescent="0.2">
      <c r="A67" s="1"/>
      <c r="B67" s="3" t="s">
        <v>5</v>
      </c>
      <c r="C67" s="95"/>
      <c r="D67" s="96"/>
      <c r="E67" s="96"/>
      <c r="F67" s="96"/>
      <c r="G67" s="96"/>
      <c r="H67" s="96"/>
      <c r="I67" s="96"/>
      <c r="J67" s="96"/>
    </row>
    <row r="68" spans="1:10" x14ac:dyDescent="0.2">
      <c r="A68" s="1"/>
      <c r="B68" s="3" t="s">
        <v>11</v>
      </c>
      <c r="C68" s="98" t="s">
        <v>148</v>
      </c>
      <c r="D68" s="95"/>
      <c r="E68" s="95"/>
      <c r="F68" s="95"/>
      <c r="G68" s="95"/>
      <c r="H68" s="95"/>
      <c r="I68" s="95"/>
      <c r="J68" s="95"/>
    </row>
    <row r="69" spans="1:10" x14ac:dyDescent="0.2">
      <c r="A69" s="1">
        <v>4</v>
      </c>
      <c r="B69" s="99" t="s">
        <v>35</v>
      </c>
      <c r="C69" s="100"/>
      <c r="D69" s="101"/>
      <c r="E69" s="8" t="s">
        <v>17</v>
      </c>
      <c r="F69" s="7" t="s">
        <v>36</v>
      </c>
      <c r="G69" s="4" t="s">
        <v>8</v>
      </c>
      <c r="H69" s="6">
        <v>43799</v>
      </c>
      <c r="I69" s="5" t="s">
        <v>2</v>
      </c>
      <c r="J69" s="2">
        <v>0.45</v>
      </c>
    </row>
    <row r="70" spans="1:10" ht="27" customHeight="1" x14ac:dyDescent="0.2">
      <c r="A70" s="1"/>
      <c r="B70" s="3" t="s">
        <v>6</v>
      </c>
      <c r="C70" s="95" t="s">
        <v>133</v>
      </c>
      <c r="D70" s="96"/>
      <c r="E70" s="96"/>
      <c r="F70" s="96"/>
      <c r="G70" s="96"/>
      <c r="H70" s="96"/>
      <c r="I70" s="96"/>
      <c r="J70" s="96"/>
    </row>
    <row r="71" spans="1:10" x14ac:dyDescent="0.2">
      <c r="A71" s="1"/>
      <c r="B71" s="3" t="s">
        <v>4</v>
      </c>
      <c r="C71" s="96" t="s">
        <v>190</v>
      </c>
      <c r="D71" s="96"/>
      <c r="E71" s="96"/>
      <c r="F71" s="96"/>
      <c r="G71" s="96"/>
      <c r="H71" s="96"/>
      <c r="I71" s="96"/>
      <c r="J71" s="96"/>
    </row>
    <row r="72" spans="1:10" x14ac:dyDescent="0.2">
      <c r="A72" s="1"/>
      <c r="B72" s="3" t="s">
        <v>5</v>
      </c>
      <c r="C72" s="95"/>
      <c r="D72" s="96"/>
      <c r="E72" s="96"/>
      <c r="F72" s="96"/>
      <c r="G72" s="96"/>
      <c r="H72" s="96"/>
      <c r="I72" s="96"/>
      <c r="J72" s="96"/>
    </row>
    <row r="73" spans="1:10" x14ac:dyDescent="0.2">
      <c r="A73" s="1"/>
      <c r="B73" s="3" t="s">
        <v>11</v>
      </c>
      <c r="C73" s="97" t="s">
        <v>191</v>
      </c>
      <c r="D73" s="97"/>
      <c r="E73" s="97"/>
      <c r="F73" s="97"/>
      <c r="G73" s="97"/>
      <c r="H73" s="97"/>
      <c r="I73" s="97"/>
      <c r="J73" s="97"/>
    </row>
    <row r="74" spans="1:10" x14ac:dyDescent="0.2">
      <c r="A74" s="1">
        <v>5</v>
      </c>
      <c r="B74" s="99" t="s">
        <v>38</v>
      </c>
      <c r="C74" s="100"/>
      <c r="D74" s="101"/>
      <c r="E74" s="8" t="s">
        <v>17</v>
      </c>
      <c r="F74" s="7" t="s">
        <v>39</v>
      </c>
      <c r="G74" s="4" t="s">
        <v>8</v>
      </c>
      <c r="H74" s="6">
        <v>43768</v>
      </c>
      <c r="I74" s="5" t="s">
        <v>2</v>
      </c>
      <c r="J74" s="2">
        <v>0.25</v>
      </c>
    </row>
    <row r="75" spans="1:10" ht="25.9" customHeight="1" x14ac:dyDescent="0.2">
      <c r="A75" s="1"/>
      <c r="B75" s="3" t="s">
        <v>6</v>
      </c>
      <c r="C75" s="95" t="s">
        <v>174</v>
      </c>
      <c r="D75" s="96"/>
      <c r="E75" s="96"/>
      <c r="F75" s="96"/>
      <c r="G75" s="96"/>
      <c r="H75" s="96"/>
      <c r="I75" s="96"/>
      <c r="J75" s="96"/>
    </row>
    <row r="76" spans="1:10" x14ac:dyDescent="0.2">
      <c r="A76" s="1"/>
      <c r="B76" s="3" t="s">
        <v>4</v>
      </c>
      <c r="C76" s="106"/>
      <c r="D76" s="96"/>
      <c r="E76" s="96"/>
      <c r="F76" s="96"/>
      <c r="G76" s="96"/>
      <c r="H76" s="96"/>
      <c r="I76" s="96"/>
      <c r="J76" s="96"/>
    </row>
    <row r="77" spans="1:10" x14ac:dyDescent="0.2">
      <c r="A77" s="1"/>
      <c r="B77" s="3" t="s">
        <v>5</v>
      </c>
      <c r="C77" s="97"/>
      <c r="D77" s="106"/>
      <c r="E77" s="106"/>
      <c r="F77" s="106"/>
      <c r="G77" s="106"/>
      <c r="H77" s="106"/>
      <c r="I77" s="106"/>
      <c r="J77" s="106"/>
    </row>
    <row r="78" spans="1:10" x14ac:dyDescent="0.2">
      <c r="A78" s="1"/>
      <c r="B78" s="3" t="s">
        <v>11</v>
      </c>
      <c r="C78" s="95"/>
      <c r="D78" s="95"/>
      <c r="E78" s="95"/>
      <c r="F78" s="95"/>
      <c r="G78" s="95"/>
      <c r="H78" s="95"/>
      <c r="I78" s="95"/>
      <c r="J78" s="95"/>
    </row>
    <row r="79" spans="1:10" x14ac:dyDescent="0.2">
      <c r="A79" s="1">
        <v>6</v>
      </c>
      <c r="B79" s="99" t="s">
        <v>40</v>
      </c>
      <c r="C79" s="100"/>
      <c r="D79" s="101"/>
      <c r="E79" s="8" t="s">
        <v>17</v>
      </c>
      <c r="F79" s="7" t="s">
        <v>192</v>
      </c>
      <c r="G79" s="4" t="s">
        <v>8</v>
      </c>
      <c r="H79" s="6">
        <v>43779</v>
      </c>
      <c r="I79" s="5" t="s">
        <v>2</v>
      </c>
      <c r="J79" s="2">
        <v>0.43</v>
      </c>
    </row>
    <row r="80" spans="1:10" x14ac:dyDescent="0.2">
      <c r="A80" s="1"/>
      <c r="B80" s="3" t="s">
        <v>6</v>
      </c>
      <c r="C80" s="96" t="s">
        <v>134</v>
      </c>
      <c r="D80" s="96"/>
      <c r="E80" s="96"/>
      <c r="F80" s="96"/>
      <c r="G80" s="96"/>
      <c r="H80" s="96"/>
      <c r="I80" s="96"/>
      <c r="J80" s="96"/>
    </row>
    <row r="81" spans="1:10" x14ac:dyDescent="0.2">
      <c r="A81" s="1"/>
      <c r="B81" s="3" t="s">
        <v>4</v>
      </c>
      <c r="C81" s="96" t="s">
        <v>41</v>
      </c>
      <c r="D81" s="96"/>
      <c r="E81" s="96"/>
      <c r="F81" s="96"/>
      <c r="G81" s="96"/>
      <c r="H81" s="96"/>
      <c r="I81" s="96"/>
      <c r="J81" s="96"/>
    </row>
    <row r="82" spans="1:10" x14ac:dyDescent="0.2">
      <c r="A82" s="1"/>
      <c r="B82" s="3" t="s">
        <v>5</v>
      </c>
      <c r="C82" s="98" t="s">
        <v>193</v>
      </c>
      <c r="D82" s="96"/>
      <c r="E82" s="96"/>
      <c r="F82" s="96"/>
      <c r="G82" s="96"/>
      <c r="H82" s="96"/>
      <c r="I82" s="96"/>
      <c r="J82" s="96"/>
    </row>
    <row r="83" spans="1:10" x14ac:dyDescent="0.2">
      <c r="A83" s="1"/>
      <c r="B83" s="3" t="s">
        <v>11</v>
      </c>
      <c r="C83" s="105"/>
      <c r="D83" s="105"/>
      <c r="E83" s="105"/>
      <c r="F83" s="105"/>
      <c r="G83" s="105"/>
      <c r="H83" s="105"/>
      <c r="I83" s="105"/>
      <c r="J83" s="105"/>
    </row>
    <row r="84" spans="1:10" x14ac:dyDescent="0.2">
      <c r="A84" s="1">
        <v>7</v>
      </c>
      <c r="B84" s="99" t="s">
        <v>130</v>
      </c>
      <c r="C84" s="100"/>
      <c r="D84" s="101"/>
      <c r="E84" s="8" t="s">
        <v>17</v>
      </c>
      <c r="F84" s="7" t="s">
        <v>131</v>
      </c>
      <c r="G84" s="4" t="s">
        <v>8</v>
      </c>
      <c r="H84" s="6">
        <v>43800</v>
      </c>
      <c r="I84" s="5" t="s">
        <v>2</v>
      </c>
      <c r="J84" s="2">
        <v>0.1</v>
      </c>
    </row>
    <row r="85" spans="1:10" x14ac:dyDescent="0.2">
      <c r="A85" s="1"/>
      <c r="B85" s="3" t="s">
        <v>6</v>
      </c>
      <c r="C85" s="96" t="s">
        <v>135</v>
      </c>
      <c r="D85" s="96"/>
      <c r="E85" s="96"/>
      <c r="F85" s="96"/>
      <c r="G85" s="96"/>
      <c r="H85" s="96"/>
      <c r="I85" s="96"/>
      <c r="J85" s="96"/>
    </row>
    <row r="86" spans="1:10" x14ac:dyDescent="0.2">
      <c r="A86" s="1"/>
      <c r="B86" s="3" t="s">
        <v>4</v>
      </c>
      <c r="C86" s="96"/>
      <c r="D86" s="96"/>
      <c r="E86" s="96"/>
      <c r="F86" s="96"/>
      <c r="G86" s="96"/>
      <c r="H86" s="96"/>
      <c r="I86" s="96"/>
      <c r="J86" s="96"/>
    </row>
    <row r="87" spans="1:10" x14ac:dyDescent="0.2">
      <c r="A87" s="1"/>
      <c r="B87" s="3" t="s">
        <v>5</v>
      </c>
      <c r="C87" s="95"/>
      <c r="D87" s="96"/>
      <c r="E87" s="96"/>
      <c r="F87" s="96"/>
      <c r="G87" s="96"/>
      <c r="H87" s="96"/>
      <c r="I87" s="96"/>
      <c r="J87" s="96"/>
    </row>
    <row r="88" spans="1:10" x14ac:dyDescent="0.2">
      <c r="A88" s="1"/>
      <c r="B88" s="3" t="s">
        <v>11</v>
      </c>
      <c r="C88" s="105"/>
      <c r="D88" s="105"/>
      <c r="E88" s="105"/>
      <c r="F88" s="105"/>
      <c r="G88" s="105"/>
      <c r="H88" s="105"/>
      <c r="I88" s="105"/>
      <c r="J88" s="105"/>
    </row>
    <row r="89" spans="1:10" x14ac:dyDescent="0.2">
      <c r="A89" s="1">
        <v>8</v>
      </c>
      <c r="B89" s="99" t="s">
        <v>142</v>
      </c>
      <c r="C89" s="100"/>
      <c r="D89" s="101"/>
      <c r="E89" s="8" t="s">
        <v>17</v>
      </c>
      <c r="F89" s="7" t="s">
        <v>129</v>
      </c>
      <c r="G89" s="4" t="s">
        <v>8</v>
      </c>
      <c r="H89" s="6">
        <v>43779</v>
      </c>
      <c r="I89" s="5" t="s">
        <v>2</v>
      </c>
      <c r="J89" s="2">
        <v>0.1</v>
      </c>
    </row>
    <row r="90" spans="1:10" x14ac:dyDescent="0.2">
      <c r="A90" s="1"/>
      <c r="B90" s="3" t="s">
        <v>6</v>
      </c>
      <c r="C90" s="96" t="s">
        <v>143</v>
      </c>
      <c r="D90" s="96"/>
      <c r="E90" s="96"/>
      <c r="F90" s="96"/>
      <c r="G90" s="96"/>
      <c r="H90" s="96"/>
      <c r="I90" s="96"/>
      <c r="J90" s="96"/>
    </row>
    <row r="91" spans="1:10" x14ac:dyDescent="0.2">
      <c r="A91" s="1"/>
      <c r="B91" s="3" t="s">
        <v>4</v>
      </c>
      <c r="C91" s="96"/>
      <c r="D91" s="96"/>
      <c r="E91" s="96"/>
      <c r="F91" s="96"/>
      <c r="G91" s="96"/>
      <c r="H91" s="96"/>
      <c r="I91" s="96"/>
      <c r="J91" s="96"/>
    </row>
    <row r="92" spans="1:10" x14ac:dyDescent="0.2">
      <c r="A92" s="1"/>
      <c r="B92" s="3" t="s">
        <v>5</v>
      </c>
      <c r="C92" s="95"/>
      <c r="D92" s="96"/>
      <c r="E92" s="96"/>
      <c r="F92" s="96"/>
      <c r="G92" s="96"/>
      <c r="H92" s="96"/>
      <c r="I92" s="96"/>
      <c r="J92" s="96"/>
    </row>
    <row r="93" spans="1:10" x14ac:dyDescent="0.2">
      <c r="A93" s="1"/>
      <c r="B93" s="3" t="s">
        <v>11</v>
      </c>
      <c r="C93" s="105"/>
      <c r="D93" s="105"/>
      <c r="E93" s="105"/>
      <c r="F93" s="105"/>
      <c r="G93" s="105"/>
      <c r="H93" s="105"/>
      <c r="I93" s="105"/>
      <c r="J93" s="105"/>
    </row>
    <row r="94" spans="1:10" x14ac:dyDescent="0.2">
      <c r="A94" s="1">
        <v>9</v>
      </c>
      <c r="B94" s="99" t="s">
        <v>181</v>
      </c>
      <c r="C94" s="100"/>
      <c r="D94" s="101"/>
      <c r="E94" s="8" t="s">
        <v>17</v>
      </c>
      <c r="F94" s="7" t="s">
        <v>18</v>
      </c>
      <c r="G94" s="4" t="s">
        <v>8</v>
      </c>
      <c r="H94" s="6">
        <v>43753</v>
      </c>
      <c r="I94" s="5" t="s">
        <v>2</v>
      </c>
      <c r="J94" s="2">
        <v>0.6</v>
      </c>
    </row>
    <row r="95" spans="1:10" x14ac:dyDescent="0.2">
      <c r="A95" s="1"/>
      <c r="B95" s="3" t="s">
        <v>6</v>
      </c>
      <c r="C95" s="96" t="s">
        <v>183</v>
      </c>
      <c r="D95" s="96"/>
      <c r="E95" s="96"/>
      <c r="F95" s="96"/>
      <c r="G95" s="96"/>
      <c r="H95" s="96"/>
      <c r="I95" s="96"/>
      <c r="J95" s="96"/>
    </row>
    <row r="96" spans="1:10" x14ac:dyDescent="0.2">
      <c r="A96" s="1"/>
      <c r="B96" s="3" t="s">
        <v>4</v>
      </c>
      <c r="C96" s="96" t="s">
        <v>182</v>
      </c>
      <c r="D96" s="96"/>
      <c r="E96" s="96"/>
      <c r="F96" s="96"/>
      <c r="G96" s="96"/>
      <c r="H96" s="96"/>
      <c r="I96" s="96"/>
      <c r="J96" s="96"/>
    </row>
    <row r="97" spans="1:10" x14ac:dyDescent="0.2">
      <c r="A97" s="1"/>
      <c r="B97" s="3" t="s">
        <v>5</v>
      </c>
      <c r="C97" s="95"/>
      <c r="D97" s="96"/>
      <c r="E97" s="96"/>
      <c r="F97" s="96"/>
      <c r="G97" s="96"/>
      <c r="H97" s="96"/>
      <c r="I97" s="96"/>
      <c r="J97" s="96"/>
    </row>
    <row r="98" spans="1:10" x14ac:dyDescent="0.2">
      <c r="A98" s="1"/>
      <c r="B98" s="3" t="s">
        <v>11</v>
      </c>
      <c r="C98" s="105"/>
      <c r="D98" s="105"/>
      <c r="E98" s="105"/>
      <c r="F98" s="105"/>
      <c r="G98" s="105"/>
      <c r="H98" s="105"/>
      <c r="I98" s="105"/>
      <c r="J98" s="105"/>
    </row>
    <row r="99" spans="1:10" x14ac:dyDescent="0.2">
      <c r="A99" s="1">
        <v>10</v>
      </c>
      <c r="B99" s="99" t="s">
        <v>175</v>
      </c>
      <c r="C99" s="100"/>
      <c r="D99" s="101"/>
      <c r="E99" s="8" t="s">
        <v>17</v>
      </c>
      <c r="F99" s="7" t="s">
        <v>166</v>
      </c>
      <c r="G99" s="4" t="s">
        <v>8</v>
      </c>
      <c r="H99" s="6"/>
      <c r="I99" s="5" t="s">
        <v>2</v>
      </c>
      <c r="J99" s="2">
        <v>0.03</v>
      </c>
    </row>
    <row r="100" spans="1:10" x14ac:dyDescent="0.2">
      <c r="A100" s="1"/>
      <c r="B100" s="3" t="s">
        <v>6</v>
      </c>
      <c r="C100" s="96" t="s">
        <v>149</v>
      </c>
      <c r="D100" s="96"/>
      <c r="E100" s="96"/>
      <c r="F100" s="96"/>
      <c r="G100" s="96"/>
      <c r="H100" s="96"/>
      <c r="I100" s="96"/>
      <c r="J100" s="96"/>
    </row>
    <row r="101" spans="1:10" x14ac:dyDescent="0.2">
      <c r="A101" s="1"/>
      <c r="B101" s="3" t="s">
        <v>4</v>
      </c>
      <c r="C101" s="96"/>
      <c r="D101" s="96"/>
      <c r="E101" s="96"/>
      <c r="F101" s="96"/>
      <c r="G101" s="96"/>
      <c r="H101" s="96"/>
      <c r="I101" s="96"/>
      <c r="J101" s="96"/>
    </row>
    <row r="102" spans="1:10" x14ac:dyDescent="0.2">
      <c r="A102" s="1"/>
      <c r="B102" s="3" t="s">
        <v>5</v>
      </c>
      <c r="C102" s="95"/>
      <c r="D102" s="96"/>
      <c r="E102" s="96"/>
      <c r="F102" s="96"/>
      <c r="G102" s="96"/>
      <c r="H102" s="96"/>
      <c r="I102" s="96"/>
      <c r="J102" s="96"/>
    </row>
    <row r="103" spans="1:10" x14ac:dyDescent="0.2">
      <c r="A103" s="1"/>
      <c r="B103" s="3" t="s">
        <v>11</v>
      </c>
      <c r="C103" s="105"/>
      <c r="D103" s="105"/>
      <c r="E103" s="105"/>
      <c r="F103" s="105"/>
      <c r="G103" s="105"/>
      <c r="H103" s="105"/>
      <c r="I103" s="105"/>
      <c r="J103" s="105"/>
    </row>
    <row r="104" spans="1:10" x14ac:dyDescent="0.2">
      <c r="A104" s="1">
        <v>11</v>
      </c>
      <c r="B104" s="99" t="s">
        <v>176</v>
      </c>
      <c r="C104" s="100"/>
      <c r="D104" s="101"/>
      <c r="E104" s="8" t="s">
        <v>17</v>
      </c>
      <c r="F104" s="7" t="s">
        <v>129</v>
      </c>
      <c r="G104" s="4" t="s">
        <v>8</v>
      </c>
      <c r="H104" s="6"/>
      <c r="I104" s="5" t="s">
        <v>2</v>
      </c>
      <c r="J104" s="2">
        <v>0.03</v>
      </c>
    </row>
    <row r="105" spans="1:10" x14ac:dyDescent="0.2">
      <c r="A105" s="1"/>
      <c r="B105" s="3" t="s">
        <v>6</v>
      </c>
      <c r="C105" s="96"/>
      <c r="D105" s="96"/>
      <c r="E105" s="96"/>
      <c r="F105" s="96"/>
      <c r="G105" s="96"/>
      <c r="H105" s="96"/>
      <c r="I105" s="96"/>
      <c r="J105" s="96"/>
    </row>
    <row r="106" spans="1:10" x14ac:dyDescent="0.2">
      <c r="A106" s="1"/>
      <c r="B106" s="3" t="s">
        <v>4</v>
      </c>
      <c r="C106" s="96"/>
      <c r="D106" s="96"/>
      <c r="E106" s="96"/>
      <c r="F106" s="96"/>
      <c r="G106" s="96"/>
      <c r="H106" s="96"/>
      <c r="I106" s="96"/>
      <c r="J106" s="96"/>
    </row>
    <row r="107" spans="1:10" x14ac:dyDescent="0.2">
      <c r="A107" s="1"/>
      <c r="B107" s="3" t="s">
        <v>5</v>
      </c>
      <c r="C107" s="95"/>
      <c r="D107" s="96"/>
      <c r="E107" s="96"/>
      <c r="F107" s="96"/>
      <c r="G107" s="96"/>
      <c r="H107" s="96"/>
      <c r="I107" s="96"/>
      <c r="J107" s="96"/>
    </row>
    <row r="108" spans="1:10" x14ac:dyDescent="0.2">
      <c r="A108" s="1"/>
      <c r="B108" s="3" t="s">
        <v>11</v>
      </c>
      <c r="C108" s="105"/>
      <c r="D108" s="105"/>
      <c r="E108" s="105"/>
      <c r="F108" s="105"/>
      <c r="G108" s="105"/>
      <c r="H108" s="105"/>
      <c r="I108" s="105"/>
      <c r="J108" s="105"/>
    </row>
    <row r="109" spans="1:10" x14ac:dyDescent="0.2">
      <c r="A109" s="1">
        <v>12</v>
      </c>
      <c r="B109" s="99" t="s">
        <v>194</v>
      </c>
      <c r="C109" s="100"/>
      <c r="D109" s="101"/>
      <c r="E109" s="8" t="s">
        <v>17</v>
      </c>
      <c r="F109" s="7" t="s">
        <v>195</v>
      </c>
      <c r="G109" s="4" t="s">
        <v>8</v>
      </c>
      <c r="H109" s="6">
        <v>43796</v>
      </c>
      <c r="I109" s="5" t="s">
        <v>2</v>
      </c>
      <c r="J109" s="2">
        <v>0.03</v>
      </c>
    </row>
    <row r="110" spans="1:10" x14ac:dyDescent="0.2">
      <c r="A110" s="1"/>
      <c r="B110" s="3" t="s">
        <v>6</v>
      </c>
      <c r="C110" s="96" t="s">
        <v>149</v>
      </c>
      <c r="D110" s="96"/>
      <c r="E110" s="96"/>
      <c r="F110" s="96"/>
      <c r="G110" s="96"/>
      <c r="H110" s="96"/>
      <c r="I110" s="96"/>
      <c r="J110" s="96"/>
    </row>
    <row r="111" spans="1:10" x14ac:dyDescent="0.2">
      <c r="A111" s="1"/>
      <c r="B111" s="3" t="s">
        <v>4</v>
      </c>
      <c r="C111" s="96"/>
      <c r="D111" s="96"/>
      <c r="E111" s="96"/>
      <c r="F111" s="96"/>
      <c r="G111" s="96"/>
      <c r="H111" s="96"/>
      <c r="I111" s="96"/>
      <c r="J111" s="96"/>
    </row>
    <row r="112" spans="1:10" x14ac:dyDescent="0.2">
      <c r="A112" s="1"/>
      <c r="B112" s="3" t="s">
        <v>5</v>
      </c>
      <c r="C112" s="95"/>
      <c r="D112" s="96"/>
      <c r="E112" s="96"/>
      <c r="F112" s="96"/>
      <c r="G112" s="96"/>
      <c r="H112" s="96"/>
      <c r="I112" s="96"/>
      <c r="J112" s="96"/>
    </row>
    <row r="113" spans="1:10" x14ac:dyDescent="0.2">
      <c r="A113" s="1"/>
      <c r="B113" s="3" t="s">
        <v>11</v>
      </c>
      <c r="C113" s="105"/>
      <c r="D113" s="105"/>
      <c r="E113" s="105"/>
      <c r="F113" s="105"/>
      <c r="G113" s="105"/>
      <c r="H113" s="105"/>
      <c r="I113" s="105"/>
      <c r="J113" s="105"/>
    </row>
    <row r="114" spans="1:10" x14ac:dyDescent="0.2">
      <c r="A114" s="1">
        <v>13</v>
      </c>
      <c r="B114" s="99" t="s">
        <v>196</v>
      </c>
      <c r="C114" s="100"/>
      <c r="D114" s="101"/>
      <c r="E114" s="8" t="s">
        <v>17</v>
      </c>
      <c r="F114" s="7" t="s">
        <v>195</v>
      </c>
      <c r="G114" s="4" t="s">
        <v>8</v>
      </c>
      <c r="H114" s="6">
        <v>43809</v>
      </c>
      <c r="I114" s="5" t="s">
        <v>2</v>
      </c>
      <c r="J114" s="2">
        <v>0.03</v>
      </c>
    </row>
    <row r="115" spans="1:10" x14ac:dyDescent="0.2">
      <c r="A115" s="1"/>
      <c r="B115" s="3" t="s">
        <v>6</v>
      </c>
      <c r="C115" s="96" t="s">
        <v>149</v>
      </c>
      <c r="D115" s="96"/>
      <c r="E115" s="96"/>
      <c r="F115" s="96"/>
      <c r="G115" s="96"/>
      <c r="H115" s="96"/>
      <c r="I115" s="96"/>
      <c r="J115" s="96"/>
    </row>
    <row r="116" spans="1:10" x14ac:dyDescent="0.2">
      <c r="A116" s="1"/>
      <c r="B116" s="3" t="s">
        <v>4</v>
      </c>
      <c r="C116" s="96"/>
      <c r="D116" s="96"/>
      <c r="E116" s="96"/>
      <c r="F116" s="96"/>
      <c r="G116" s="96"/>
      <c r="H116" s="96"/>
      <c r="I116" s="96"/>
      <c r="J116" s="96"/>
    </row>
    <row r="117" spans="1:10" x14ac:dyDescent="0.2">
      <c r="A117" s="1"/>
      <c r="B117" s="3" t="s">
        <v>5</v>
      </c>
      <c r="C117" s="95"/>
      <c r="D117" s="96"/>
      <c r="E117" s="96"/>
      <c r="F117" s="96"/>
      <c r="G117" s="96"/>
      <c r="H117" s="96"/>
      <c r="I117" s="96"/>
      <c r="J117" s="96"/>
    </row>
    <row r="118" spans="1:10" x14ac:dyDescent="0.2">
      <c r="A118" s="1"/>
      <c r="B118" s="3" t="s">
        <v>11</v>
      </c>
      <c r="C118" s="105"/>
      <c r="D118" s="105"/>
      <c r="E118" s="105"/>
      <c r="F118" s="105"/>
      <c r="G118" s="105"/>
      <c r="H118" s="105"/>
      <c r="I118" s="105"/>
      <c r="J118" s="105"/>
    </row>
    <row r="119" spans="1:10" x14ac:dyDescent="0.2">
      <c r="A119" s="104" t="s">
        <v>136</v>
      </c>
      <c r="B119" s="104"/>
      <c r="C119" s="104"/>
      <c r="D119" s="104"/>
      <c r="E119" s="104"/>
      <c r="F119" s="104"/>
      <c r="G119" s="104"/>
      <c r="H119" s="104"/>
      <c r="I119" s="104"/>
      <c r="J119" s="104"/>
    </row>
    <row r="120" spans="1:10" x14ac:dyDescent="0.2">
      <c r="A120" s="1">
        <v>1</v>
      </c>
      <c r="B120" s="99" t="s">
        <v>137</v>
      </c>
      <c r="C120" s="100"/>
      <c r="D120" s="101"/>
      <c r="E120" s="8" t="s">
        <v>17</v>
      </c>
      <c r="F120" s="7" t="s">
        <v>129</v>
      </c>
      <c r="G120" s="4" t="s">
        <v>8</v>
      </c>
      <c r="H120" s="6">
        <v>43706</v>
      </c>
      <c r="I120" s="5" t="s">
        <v>2</v>
      </c>
      <c r="J120" s="2">
        <v>1</v>
      </c>
    </row>
    <row r="121" spans="1:10" ht="28.9" customHeight="1" x14ac:dyDescent="0.2">
      <c r="A121" s="1"/>
      <c r="B121" s="3" t="s">
        <v>14</v>
      </c>
      <c r="C121" s="95" t="s">
        <v>153</v>
      </c>
      <c r="D121" s="96"/>
      <c r="E121" s="96"/>
      <c r="F121" s="96"/>
      <c r="G121" s="96"/>
      <c r="H121" s="96"/>
      <c r="I121" s="96"/>
      <c r="J121" s="96"/>
    </row>
    <row r="122" spans="1:10" x14ac:dyDescent="0.2">
      <c r="A122" s="1">
        <v>2</v>
      </c>
      <c r="B122" s="99" t="s">
        <v>139</v>
      </c>
      <c r="C122" s="100"/>
      <c r="D122" s="101"/>
      <c r="E122" s="8" t="s">
        <v>17</v>
      </c>
      <c r="F122" s="7" t="s">
        <v>138</v>
      </c>
      <c r="G122" s="4" t="s">
        <v>8</v>
      </c>
      <c r="H122" s="6">
        <v>43706</v>
      </c>
      <c r="I122" s="5" t="s">
        <v>2</v>
      </c>
      <c r="J122" s="2">
        <v>0.9</v>
      </c>
    </row>
    <row r="123" spans="1:10" x14ac:dyDescent="0.2">
      <c r="A123" s="1"/>
      <c r="B123" s="3" t="s">
        <v>14</v>
      </c>
      <c r="C123" s="95" t="s">
        <v>140</v>
      </c>
      <c r="D123" s="96"/>
      <c r="E123" s="96"/>
      <c r="F123" s="96"/>
      <c r="G123" s="96"/>
      <c r="H123" s="96"/>
      <c r="I123" s="96"/>
      <c r="J123" s="96"/>
    </row>
    <row r="124" spans="1:10" x14ac:dyDescent="0.2">
      <c r="A124" s="1"/>
      <c r="B124" s="3"/>
      <c r="C124" s="97"/>
      <c r="D124" s="98"/>
      <c r="E124" s="98"/>
      <c r="F124" s="98"/>
      <c r="G124" s="98"/>
      <c r="H124" s="98"/>
      <c r="I124" s="98"/>
      <c r="J124" s="98"/>
    </row>
    <row r="125" spans="1:10" x14ac:dyDescent="0.2">
      <c r="A125" s="1">
        <v>3</v>
      </c>
      <c r="B125" s="99" t="s">
        <v>150</v>
      </c>
      <c r="C125" s="100"/>
      <c r="D125" s="101"/>
      <c r="E125" s="8" t="s">
        <v>17</v>
      </c>
      <c r="F125" s="7" t="s">
        <v>138</v>
      </c>
      <c r="G125" s="4" t="s">
        <v>8</v>
      </c>
      <c r="H125" s="6">
        <v>43712</v>
      </c>
      <c r="I125" s="5" t="s">
        <v>2</v>
      </c>
      <c r="J125" s="2">
        <v>0.9</v>
      </c>
    </row>
    <row r="126" spans="1:10" x14ac:dyDescent="0.2">
      <c r="A126" s="1"/>
      <c r="B126" s="3" t="s">
        <v>14</v>
      </c>
      <c r="C126" s="95" t="s">
        <v>151</v>
      </c>
      <c r="D126" s="96"/>
      <c r="E126" s="96"/>
      <c r="F126" s="96"/>
      <c r="G126" s="96"/>
      <c r="H126" s="96"/>
      <c r="I126" s="96"/>
      <c r="J126" s="96"/>
    </row>
    <row r="127" spans="1:10" x14ac:dyDescent="0.2">
      <c r="A127" s="1"/>
      <c r="B127" s="3"/>
      <c r="C127" s="97"/>
      <c r="D127" s="98"/>
      <c r="E127" s="98"/>
      <c r="F127" s="98"/>
      <c r="G127" s="98"/>
      <c r="H127" s="98"/>
      <c r="I127" s="98"/>
      <c r="J127" s="98"/>
    </row>
    <row r="128" spans="1:10" x14ac:dyDescent="0.2">
      <c r="A128" s="1">
        <v>4</v>
      </c>
      <c r="B128" s="99" t="s">
        <v>154</v>
      </c>
      <c r="C128" s="100"/>
      <c r="D128" s="101"/>
      <c r="E128" s="8" t="s">
        <v>17</v>
      </c>
      <c r="F128" s="7" t="s">
        <v>155</v>
      </c>
      <c r="G128" s="4" t="s">
        <v>8</v>
      </c>
      <c r="H128" s="6">
        <v>43720</v>
      </c>
      <c r="I128" s="5" t="s">
        <v>2</v>
      </c>
      <c r="J128" s="2">
        <v>0.3</v>
      </c>
    </row>
    <row r="129" spans="1:13" x14ac:dyDescent="0.2">
      <c r="A129" s="1"/>
      <c r="B129" s="3" t="s">
        <v>14</v>
      </c>
      <c r="C129" s="95" t="s">
        <v>156</v>
      </c>
      <c r="D129" s="96"/>
      <c r="E129" s="96"/>
      <c r="F129" s="96"/>
      <c r="G129" s="96"/>
      <c r="H129" s="96"/>
      <c r="I129" s="96"/>
      <c r="J129" s="96"/>
    </row>
    <row r="130" spans="1:13" x14ac:dyDescent="0.2">
      <c r="A130" s="1"/>
      <c r="B130" s="3"/>
      <c r="C130" s="97"/>
      <c r="D130" s="98"/>
      <c r="E130" s="98"/>
      <c r="F130" s="98"/>
      <c r="G130" s="98"/>
      <c r="H130" s="98"/>
      <c r="I130" s="98"/>
      <c r="J130" s="98"/>
      <c r="M130" t="s">
        <v>178</v>
      </c>
    </row>
    <row r="131" spans="1:13" x14ac:dyDescent="0.2">
      <c r="A131" s="1">
        <v>5</v>
      </c>
      <c r="B131" s="99" t="s">
        <v>157</v>
      </c>
      <c r="C131" s="100"/>
      <c r="D131" s="101"/>
      <c r="E131" s="8" t="s">
        <v>17</v>
      </c>
      <c r="F131" s="7" t="s">
        <v>158</v>
      </c>
      <c r="G131" s="4" t="s">
        <v>8</v>
      </c>
      <c r="H131" s="6">
        <v>43712</v>
      </c>
      <c r="I131" s="5" t="s">
        <v>2</v>
      </c>
      <c r="J131" s="2">
        <v>1</v>
      </c>
    </row>
    <row r="132" spans="1:13" x14ac:dyDescent="0.2">
      <c r="A132" s="1"/>
      <c r="B132" s="3" t="s">
        <v>14</v>
      </c>
      <c r="C132" s="95" t="s">
        <v>159</v>
      </c>
      <c r="D132" s="96"/>
      <c r="E132" s="96"/>
      <c r="F132" s="96"/>
      <c r="G132" s="96"/>
      <c r="H132" s="96"/>
      <c r="I132" s="96"/>
      <c r="J132" s="96"/>
    </row>
    <row r="133" spans="1:13" x14ac:dyDescent="0.2">
      <c r="A133" s="1"/>
      <c r="B133" s="3"/>
      <c r="C133" s="97"/>
      <c r="D133" s="98"/>
      <c r="E133" s="98"/>
      <c r="F133" s="98"/>
      <c r="G133" s="98"/>
      <c r="H133" s="98"/>
      <c r="I133" s="98"/>
      <c r="J133" s="98"/>
    </row>
    <row r="134" spans="1:13" x14ac:dyDescent="0.2">
      <c r="A134" s="1">
        <v>6</v>
      </c>
      <c r="B134" s="99" t="s">
        <v>177</v>
      </c>
      <c r="C134" s="100"/>
      <c r="D134" s="101"/>
      <c r="E134" s="8" t="s">
        <v>17</v>
      </c>
      <c r="F134" s="7" t="s">
        <v>138</v>
      </c>
      <c r="G134" s="4" t="s">
        <v>8</v>
      </c>
      <c r="H134" s="6">
        <v>43746</v>
      </c>
      <c r="I134" s="5" t="s">
        <v>2</v>
      </c>
      <c r="J134" s="2">
        <v>0.2</v>
      </c>
    </row>
    <row r="135" spans="1:13" x14ac:dyDescent="0.2">
      <c r="A135" s="1"/>
      <c r="B135" s="3" t="s">
        <v>14</v>
      </c>
      <c r="C135" s="95" t="s">
        <v>159</v>
      </c>
      <c r="D135" s="96"/>
      <c r="E135" s="96"/>
      <c r="F135" s="96"/>
      <c r="G135" s="96"/>
      <c r="H135" s="96"/>
      <c r="I135" s="96"/>
      <c r="J135" s="96"/>
    </row>
    <row r="136" spans="1:13" x14ac:dyDescent="0.2">
      <c r="A136" s="1"/>
      <c r="B136" s="3"/>
      <c r="C136" s="97"/>
      <c r="D136" s="98"/>
      <c r="E136" s="98"/>
      <c r="F136" s="98"/>
      <c r="G136" s="98"/>
      <c r="H136" s="98"/>
      <c r="I136" s="98"/>
      <c r="J136" s="98"/>
    </row>
  </sheetData>
  <mergeCells count="136">
    <mergeCell ref="B134:D134"/>
    <mergeCell ref="C135:J135"/>
    <mergeCell ref="C136:J136"/>
    <mergeCell ref="B109:D109"/>
    <mergeCell ref="C110:J110"/>
    <mergeCell ref="C111:J111"/>
    <mergeCell ref="C112:J112"/>
    <mergeCell ref="C113:J113"/>
    <mergeCell ref="B114:D114"/>
    <mergeCell ref="C115:J115"/>
    <mergeCell ref="C116:J116"/>
    <mergeCell ref="C117:J117"/>
    <mergeCell ref="C118:J118"/>
    <mergeCell ref="C121:J121"/>
    <mergeCell ref="C123:J123"/>
    <mergeCell ref="C124:J124"/>
    <mergeCell ref="A119:J119"/>
    <mergeCell ref="B120:D120"/>
    <mergeCell ref="B122:D122"/>
    <mergeCell ref="C130:J130"/>
    <mergeCell ref="B131:D131"/>
    <mergeCell ref="C132:J132"/>
    <mergeCell ref="C133:J133"/>
    <mergeCell ref="B125:D125"/>
    <mergeCell ref="C105:J105"/>
    <mergeCell ref="C106:J106"/>
    <mergeCell ref="C107:J107"/>
    <mergeCell ref="C108:J108"/>
    <mergeCell ref="B99:D99"/>
    <mergeCell ref="C100:J100"/>
    <mergeCell ref="C101:J101"/>
    <mergeCell ref="C102:J102"/>
    <mergeCell ref="C103:J103"/>
    <mergeCell ref="C50:J50"/>
    <mergeCell ref="C51:J51"/>
    <mergeCell ref="C52:J52"/>
    <mergeCell ref="B43:D43"/>
    <mergeCell ref="C44:J44"/>
    <mergeCell ref="C45:J45"/>
    <mergeCell ref="C46:J46"/>
    <mergeCell ref="C47:J47"/>
    <mergeCell ref="B104:D104"/>
    <mergeCell ref="C40:J40"/>
    <mergeCell ref="C41:J41"/>
    <mergeCell ref="C42:J42"/>
    <mergeCell ref="C95:J95"/>
    <mergeCell ref="C96:J96"/>
    <mergeCell ref="C97:J97"/>
    <mergeCell ref="C98:J98"/>
    <mergeCell ref="C90:J90"/>
    <mergeCell ref="C91:J91"/>
    <mergeCell ref="C92:J92"/>
    <mergeCell ref="C93:J93"/>
    <mergeCell ref="B94:D94"/>
    <mergeCell ref="C68:J68"/>
    <mergeCell ref="B69:D69"/>
    <mergeCell ref="C70:J70"/>
    <mergeCell ref="C73:J73"/>
    <mergeCell ref="B74:D74"/>
    <mergeCell ref="C75:J75"/>
    <mergeCell ref="C88:J88"/>
    <mergeCell ref="C71:J71"/>
    <mergeCell ref="C72:J72"/>
    <mergeCell ref="B89:D89"/>
    <mergeCell ref="B48:D48"/>
    <mergeCell ref="C49:J49"/>
    <mergeCell ref="C85:J85"/>
    <mergeCell ref="C86:J86"/>
    <mergeCell ref="C87:J87"/>
    <mergeCell ref="B79:D79"/>
    <mergeCell ref="C80:J80"/>
    <mergeCell ref="C81:J81"/>
    <mergeCell ref="C82:J82"/>
    <mergeCell ref="C83:J83"/>
    <mergeCell ref="C78:J78"/>
    <mergeCell ref="C31:J31"/>
    <mergeCell ref="C32:J32"/>
    <mergeCell ref="A53:J53"/>
    <mergeCell ref="B33:D33"/>
    <mergeCell ref="C34:J34"/>
    <mergeCell ref="C35:J35"/>
    <mergeCell ref="C36:J36"/>
    <mergeCell ref="C37:J37"/>
    <mergeCell ref="B84:D84"/>
    <mergeCell ref="C67:J67"/>
    <mergeCell ref="C76:J76"/>
    <mergeCell ref="C77:J77"/>
    <mergeCell ref="C66:J66"/>
    <mergeCell ref="C55:J55"/>
    <mergeCell ref="C56:J56"/>
    <mergeCell ref="C57:J57"/>
    <mergeCell ref="C58:J58"/>
    <mergeCell ref="B59:D59"/>
    <mergeCell ref="C60:J60"/>
    <mergeCell ref="C61:J61"/>
    <mergeCell ref="C62:J62"/>
    <mergeCell ref="C63:J63"/>
    <mergeCell ref="B38:D38"/>
    <mergeCell ref="C39:J39"/>
    <mergeCell ref="A1:J1"/>
    <mergeCell ref="A2:J2"/>
    <mergeCell ref="C4:J4"/>
    <mergeCell ref="C5:J5"/>
    <mergeCell ref="B3:D3"/>
    <mergeCell ref="C17:J17"/>
    <mergeCell ref="C19:J19"/>
    <mergeCell ref="C20:J20"/>
    <mergeCell ref="C21:J21"/>
    <mergeCell ref="B18:D18"/>
    <mergeCell ref="C14:J14"/>
    <mergeCell ref="C15:J15"/>
    <mergeCell ref="C16:J16"/>
    <mergeCell ref="C126:J126"/>
    <mergeCell ref="C127:J127"/>
    <mergeCell ref="B128:D128"/>
    <mergeCell ref="C129:J129"/>
    <mergeCell ref="C7:J7"/>
    <mergeCell ref="C12:J12"/>
    <mergeCell ref="B8:D8"/>
    <mergeCell ref="B13:D13"/>
    <mergeCell ref="C6:J6"/>
    <mergeCell ref="C9:J9"/>
    <mergeCell ref="C10:J10"/>
    <mergeCell ref="C11:J11"/>
    <mergeCell ref="C22:J22"/>
    <mergeCell ref="B64:D64"/>
    <mergeCell ref="C65:J65"/>
    <mergeCell ref="B54:D54"/>
    <mergeCell ref="B23:D23"/>
    <mergeCell ref="C24:J24"/>
    <mergeCell ref="C25:J25"/>
    <mergeCell ref="C26:J26"/>
    <mergeCell ref="C27:J27"/>
    <mergeCell ref="B28:D28"/>
    <mergeCell ref="C29:J29"/>
    <mergeCell ref="C30:J30"/>
  </mergeCells>
  <phoneticPr fontId="2" type="noConversion"/>
  <conditionalFormatting sqref="J3">
    <cfRule type="dataBar" priority="29">
      <dataBar>
        <cfvo type="num" val="0"/>
        <cfvo type="num" val="1"/>
        <color rgb="FF63C384"/>
      </dataBar>
      <extLst>
        <ext xmlns:x14="http://schemas.microsoft.com/office/spreadsheetml/2009/9/main" uri="{B025F937-C7B1-47D3-B67F-A62EFF666E3E}">
          <x14:id>{D8DDEC5E-2FB5-4888-A87A-4A7780400D75}</x14:id>
        </ext>
      </extLst>
    </cfRule>
  </conditionalFormatting>
  <conditionalFormatting sqref="J8">
    <cfRule type="dataBar" priority="28">
      <dataBar>
        <cfvo type="num" val="0"/>
        <cfvo type="num" val="1"/>
        <color rgb="FF63C384"/>
      </dataBar>
      <extLst>
        <ext xmlns:x14="http://schemas.microsoft.com/office/spreadsheetml/2009/9/main" uri="{B025F937-C7B1-47D3-B67F-A62EFF666E3E}">
          <x14:id>{E0F8D468-A96D-4B26-AB45-315382B2DE89}</x14:id>
        </ext>
      </extLst>
    </cfRule>
  </conditionalFormatting>
  <conditionalFormatting sqref="J13">
    <cfRule type="dataBar" priority="27">
      <dataBar>
        <cfvo type="num" val="0"/>
        <cfvo type="num" val="1"/>
        <color rgb="FF63C384"/>
      </dataBar>
      <extLst>
        <ext xmlns:x14="http://schemas.microsoft.com/office/spreadsheetml/2009/9/main" uri="{B025F937-C7B1-47D3-B67F-A62EFF666E3E}">
          <x14:id>{ED31F1F5-6474-49FA-9857-5667AF1A7B46}</x14:id>
        </ext>
      </extLst>
    </cfRule>
  </conditionalFormatting>
  <conditionalFormatting sqref="J18">
    <cfRule type="dataBar" priority="26">
      <dataBar>
        <cfvo type="num" val="0"/>
        <cfvo type="num" val="1"/>
        <color rgb="FF63C384"/>
      </dataBar>
      <extLst>
        <ext xmlns:x14="http://schemas.microsoft.com/office/spreadsheetml/2009/9/main" uri="{B025F937-C7B1-47D3-B67F-A62EFF666E3E}">
          <x14:id>{D2A2B004-A1CC-4A8C-A4E2-5B707B3AD565}</x14:id>
        </ext>
      </extLst>
    </cfRule>
  </conditionalFormatting>
  <conditionalFormatting sqref="J23">
    <cfRule type="dataBar" priority="25">
      <dataBar>
        <cfvo type="num" val="0"/>
        <cfvo type="num" val="1"/>
        <color rgb="FF63C384"/>
      </dataBar>
      <extLst>
        <ext xmlns:x14="http://schemas.microsoft.com/office/spreadsheetml/2009/9/main" uri="{B025F937-C7B1-47D3-B67F-A62EFF666E3E}">
          <x14:id>{73C13751-559A-4B7B-8C45-D78E1C265C8A}</x14:id>
        </ext>
      </extLst>
    </cfRule>
  </conditionalFormatting>
  <conditionalFormatting sqref="J28">
    <cfRule type="dataBar" priority="24">
      <dataBar>
        <cfvo type="num" val="0"/>
        <cfvo type="num" val="1"/>
        <color rgb="FF63C384"/>
      </dataBar>
      <extLst>
        <ext xmlns:x14="http://schemas.microsoft.com/office/spreadsheetml/2009/9/main" uri="{B025F937-C7B1-47D3-B67F-A62EFF666E3E}">
          <x14:id>{8F01CDB4-5142-4EC3-B516-30816137EAC4}</x14:id>
        </ext>
      </extLst>
    </cfRule>
  </conditionalFormatting>
  <conditionalFormatting sqref="J54">
    <cfRule type="dataBar" priority="23">
      <dataBar>
        <cfvo type="num" val="0"/>
        <cfvo type="num" val="1"/>
        <color rgb="FF63C384"/>
      </dataBar>
      <extLst>
        <ext xmlns:x14="http://schemas.microsoft.com/office/spreadsheetml/2009/9/main" uri="{B025F937-C7B1-47D3-B67F-A62EFF666E3E}">
          <x14:id>{1A32F81C-0906-48A0-B554-F4592932E41C}</x14:id>
        </ext>
      </extLst>
    </cfRule>
  </conditionalFormatting>
  <conditionalFormatting sqref="J59">
    <cfRule type="dataBar" priority="22">
      <dataBar>
        <cfvo type="num" val="0"/>
        <cfvo type="num" val="1"/>
        <color rgb="FF63C384"/>
      </dataBar>
      <extLst>
        <ext xmlns:x14="http://schemas.microsoft.com/office/spreadsheetml/2009/9/main" uri="{B025F937-C7B1-47D3-B67F-A62EFF666E3E}">
          <x14:id>{79BAE29F-8CAB-48D9-BB26-2FB9096E4CD4}</x14:id>
        </ext>
      </extLst>
    </cfRule>
  </conditionalFormatting>
  <conditionalFormatting sqref="J64">
    <cfRule type="dataBar" priority="21">
      <dataBar>
        <cfvo type="num" val="0"/>
        <cfvo type="num" val="1"/>
        <color rgb="FF63C384"/>
      </dataBar>
      <extLst>
        <ext xmlns:x14="http://schemas.microsoft.com/office/spreadsheetml/2009/9/main" uri="{B025F937-C7B1-47D3-B67F-A62EFF666E3E}">
          <x14:id>{6B32F44D-4D80-4330-ADCD-BC9FAD2B229B}</x14:id>
        </ext>
      </extLst>
    </cfRule>
  </conditionalFormatting>
  <conditionalFormatting sqref="J69">
    <cfRule type="dataBar" priority="20">
      <dataBar>
        <cfvo type="num" val="0"/>
        <cfvo type="num" val="1"/>
        <color rgb="FF63C384"/>
      </dataBar>
      <extLst>
        <ext xmlns:x14="http://schemas.microsoft.com/office/spreadsheetml/2009/9/main" uri="{B025F937-C7B1-47D3-B67F-A62EFF666E3E}">
          <x14:id>{019BBAFE-4396-4A92-8D4B-2FDCF6E7F41D}</x14:id>
        </ext>
      </extLst>
    </cfRule>
  </conditionalFormatting>
  <conditionalFormatting sqref="J74">
    <cfRule type="dataBar" priority="19">
      <dataBar>
        <cfvo type="num" val="0"/>
        <cfvo type="num" val="1"/>
        <color rgb="FF63C384"/>
      </dataBar>
      <extLst>
        <ext xmlns:x14="http://schemas.microsoft.com/office/spreadsheetml/2009/9/main" uri="{B025F937-C7B1-47D3-B67F-A62EFF666E3E}">
          <x14:id>{5E87CB1C-3E5D-491D-BE90-5B9572F3FD53}</x14:id>
        </ext>
      </extLst>
    </cfRule>
  </conditionalFormatting>
  <conditionalFormatting sqref="J79">
    <cfRule type="dataBar" priority="18">
      <dataBar>
        <cfvo type="num" val="0"/>
        <cfvo type="num" val="1"/>
        <color rgb="FF63C384"/>
      </dataBar>
      <extLst>
        <ext xmlns:x14="http://schemas.microsoft.com/office/spreadsheetml/2009/9/main" uri="{B025F937-C7B1-47D3-B67F-A62EFF666E3E}">
          <x14:id>{00978514-6A04-429E-BD77-8915AD6D8A6C}</x14:id>
        </ext>
      </extLst>
    </cfRule>
  </conditionalFormatting>
  <conditionalFormatting sqref="J33">
    <cfRule type="dataBar" priority="17">
      <dataBar>
        <cfvo type="num" val="0"/>
        <cfvo type="num" val="1"/>
        <color rgb="FF63C384"/>
      </dataBar>
      <extLst>
        <ext xmlns:x14="http://schemas.microsoft.com/office/spreadsheetml/2009/9/main" uri="{B025F937-C7B1-47D3-B67F-A62EFF666E3E}">
          <x14:id>{0B9506F1-DFB1-468F-964E-A65F594698B3}</x14:id>
        </ext>
      </extLst>
    </cfRule>
  </conditionalFormatting>
  <conditionalFormatting sqref="J84">
    <cfRule type="dataBar" priority="16">
      <dataBar>
        <cfvo type="num" val="0"/>
        <cfvo type="num" val="1"/>
        <color rgb="FF63C384"/>
      </dataBar>
      <extLst>
        <ext xmlns:x14="http://schemas.microsoft.com/office/spreadsheetml/2009/9/main" uri="{B025F937-C7B1-47D3-B67F-A62EFF666E3E}">
          <x14:id>{96E81229-3A00-4806-8A83-5D5D457CBB91}</x14:id>
        </ext>
      </extLst>
    </cfRule>
  </conditionalFormatting>
  <conditionalFormatting sqref="J120">
    <cfRule type="dataBar" priority="15">
      <dataBar>
        <cfvo type="num" val="0"/>
        <cfvo type="num" val="1"/>
        <color rgb="FF63C384"/>
      </dataBar>
      <extLst>
        <ext xmlns:x14="http://schemas.microsoft.com/office/spreadsheetml/2009/9/main" uri="{B025F937-C7B1-47D3-B67F-A62EFF666E3E}">
          <x14:id>{76164B28-E525-4DB3-A6D7-F27BB08D3F41}</x14:id>
        </ext>
      </extLst>
    </cfRule>
  </conditionalFormatting>
  <conditionalFormatting sqref="J122">
    <cfRule type="dataBar" priority="14">
      <dataBar>
        <cfvo type="num" val="0"/>
        <cfvo type="num" val="1"/>
        <color rgb="FF63C384"/>
      </dataBar>
      <extLst>
        <ext xmlns:x14="http://schemas.microsoft.com/office/spreadsheetml/2009/9/main" uri="{B025F937-C7B1-47D3-B67F-A62EFF666E3E}">
          <x14:id>{B3AFBF4A-C1C6-4BD9-9E13-57D87E097AA5}</x14:id>
        </ext>
      </extLst>
    </cfRule>
  </conditionalFormatting>
  <conditionalFormatting sqref="J89">
    <cfRule type="dataBar" priority="13">
      <dataBar>
        <cfvo type="num" val="0"/>
        <cfvo type="num" val="1"/>
        <color rgb="FF63C384"/>
      </dataBar>
      <extLst>
        <ext xmlns:x14="http://schemas.microsoft.com/office/spreadsheetml/2009/9/main" uri="{B025F937-C7B1-47D3-B67F-A62EFF666E3E}">
          <x14:id>{23F03606-C6B3-42D8-8C7D-831D50DB4772}</x14:id>
        </ext>
      </extLst>
    </cfRule>
  </conditionalFormatting>
  <conditionalFormatting sqref="J94">
    <cfRule type="dataBar" priority="12">
      <dataBar>
        <cfvo type="num" val="0"/>
        <cfvo type="num" val="1"/>
        <color rgb="FF63C384"/>
      </dataBar>
      <extLst>
        <ext xmlns:x14="http://schemas.microsoft.com/office/spreadsheetml/2009/9/main" uri="{B025F937-C7B1-47D3-B67F-A62EFF666E3E}">
          <x14:id>{6E2D6D3A-6306-40F2-BD40-AFABA75C6CA5}</x14:id>
        </ext>
      </extLst>
    </cfRule>
  </conditionalFormatting>
  <conditionalFormatting sqref="J125">
    <cfRule type="dataBar" priority="11">
      <dataBar>
        <cfvo type="num" val="0"/>
        <cfvo type="num" val="1"/>
        <color rgb="FF63C384"/>
      </dataBar>
      <extLst>
        <ext xmlns:x14="http://schemas.microsoft.com/office/spreadsheetml/2009/9/main" uri="{B025F937-C7B1-47D3-B67F-A62EFF666E3E}">
          <x14:id>{CCC1732E-319B-4784-9ABA-19DBD4F1493F}</x14:id>
        </ext>
      </extLst>
    </cfRule>
  </conditionalFormatting>
  <conditionalFormatting sqref="J128">
    <cfRule type="dataBar" priority="10">
      <dataBar>
        <cfvo type="num" val="0"/>
        <cfvo type="num" val="1"/>
        <color rgb="FF63C384"/>
      </dataBar>
      <extLst>
        <ext xmlns:x14="http://schemas.microsoft.com/office/spreadsheetml/2009/9/main" uri="{B025F937-C7B1-47D3-B67F-A62EFF666E3E}">
          <x14:id>{BD1A2ECA-9FC7-469C-891D-AD91169228AF}</x14:id>
        </ext>
      </extLst>
    </cfRule>
  </conditionalFormatting>
  <conditionalFormatting sqref="J131">
    <cfRule type="dataBar" priority="9">
      <dataBar>
        <cfvo type="num" val="0"/>
        <cfvo type="num" val="1"/>
        <color rgb="FF63C384"/>
      </dataBar>
      <extLst>
        <ext xmlns:x14="http://schemas.microsoft.com/office/spreadsheetml/2009/9/main" uri="{B025F937-C7B1-47D3-B67F-A62EFF666E3E}">
          <x14:id>{A29A7BA1-37D4-4D01-B94B-92BA38993F8E}</x14:id>
        </ext>
      </extLst>
    </cfRule>
  </conditionalFormatting>
  <conditionalFormatting sqref="J38">
    <cfRule type="dataBar" priority="8">
      <dataBar>
        <cfvo type="num" val="0"/>
        <cfvo type="num" val="1"/>
        <color rgb="FF63C384"/>
      </dataBar>
      <extLst>
        <ext xmlns:x14="http://schemas.microsoft.com/office/spreadsheetml/2009/9/main" uri="{B025F937-C7B1-47D3-B67F-A62EFF666E3E}">
          <x14:id>{1A3754E0-01E3-48E6-B2F9-868072BF9C76}</x14:id>
        </ext>
      </extLst>
    </cfRule>
  </conditionalFormatting>
  <conditionalFormatting sqref="J43">
    <cfRule type="dataBar" priority="7">
      <dataBar>
        <cfvo type="num" val="0"/>
        <cfvo type="num" val="1"/>
        <color rgb="FF63C384"/>
      </dataBar>
      <extLst>
        <ext xmlns:x14="http://schemas.microsoft.com/office/spreadsheetml/2009/9/main" uri="{B025F937-C7B1-47D3-B67F-A62EFF666E3E}">
          <x14:id>{C858A903-601A-4ACD-8E69-8364C0DF25BD}</x14:id>
        </ext>
      </extLst>
    </cfRule>
  </conditionalFormatting>
  <conditionalFormatting sqref="J48">
    <cfRule type="dataBar" priority="6">
      <dataBar>
        <cfvo type="num" val="0"/>
        <cfvo type="num" val="1"/>
        <color rgb="FF63C384"/>
      </dataBar>
      <extLst>
        <ext xmlns:x14="http://schemas.microsoft.com/office/spreadsheetml/2009/9/main" uri="{B025F937-C7B1-47D3-B67F-A62EFF666E3E}">
          <x14:id>{B88CDC18-032A-4EB1-BB26-25DD8DF5CA43}</x14:id>
        </ext>
      </extLst>
    </cfRule>
  </conditionalFormatting>
  <conditionalFormatting sqref="J99">
    <cfRule type="dataBar" priority="5">
      <dataBar>
        <cfvo type="num" val="0"/>
        <cfvo type="num" val="1"/>
        <color rgb="FF63C384"/>
      </dataBar>
      <extLst>
        <ext xmlns:x14="http://schemas.microsoft.com/office/spreadsheetml/2009/9/main" uri="{B025F937-C7B1-47D3-B67F-A62EFF666E3E}">
          <x14:id>{517217E3-93C2-429E-A0B7-1C8E44DD7421}</x14:id>
        </ext>
      </extLst>
    </cfRule>
  </conditionalFormatting>
  <conditionalFormatting sqref="J104">
    <cfRule type="dataBar" priority="4">
      <dataBar>
        <cfvo type="num" val="0"/>
        <cfvo type="num" val="1"/>
        <color rgb="FF63C384"/>
      </dataBar>
      <extLst>
        <ext xmlns:x14="http://schemas.microsoft.com/office/spreadsheetml/2009/9/main" uri="{B025F937-C7B1-47D3-B67F-A62EFF666E3E}">
          <x14:id>{F08E1AE8-A915-4C3A-87C6-31BCE4D8D758}</x14:id>
        </ext>
      </extLst>
    </cfRule>
  </conditionalFormatting>
  <conditionalFormatting sqref="J134">
    <cfRule type="dataBar" priority="3">
      <dataBar>
        <cfvo type="num" val="0"/>
        <cfvo type="num" val="1"/>
        <color rgb="FF63C384"/>
      </dataBar>
      <extLst>
        <ext xmlns:x14="http://schemas.microsoft.com/office/spreadsheetml/2009/9/main" uri="{B025F937-C7B1-47D3-B67F-A62EFF666E3E}">
          <x14:id>{F03088A1-BDE1-481A-8250-9DD87226225F}</x14:id>
        </ext>
      </extLst>
    </cfRule>
  </conditionalFormatting>
  <conditionalFormatting sqref="J109">
    <cfRule type="dataBar" priority="2">
      <dataBar>
        <cfvo type="num" val="0"/>
        <cfvo type="num" val="1"/>
        <color rgb="FF63C384"/>
      </dataBar>
      <extLst>
        <ext xmlns:x14="http://schemas.microsoft.com/office/spreadsheetml/2009/9/main" uri="{B025F937-C7B1-47D3-B67F-A62EFF666E3E}">
          <x14:id>{2D20739A-8486-44E9-AD13-8B57E548B86E}</x14:id>
        </ext>
      </extLst>
    </cfRule>
  </conditionalFormatting>
  <conditionalFormatting sqref="J114">
    <cfRule type="dataBar" priority="1">
      <dataBar>
        <cfvo type="num" val="0"/>
        <cfvo type="num" val="1"/>
        <color rgb="FF63C384"/>
      </dataBar>
      <extLst>
        <ext xmlns:x14="http://schemas.microsoft.com/office/spreadsheetml/2009/9/main" uri="{B025F937-C7B1-47D3-B67F-A62EFF666E3E}">
          <x14:id>{9967F747-642F-4EA8-AFCC-CF98F64523F8}</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8DDEC5E-2FB5-4888-A87A-4A7780400D75}">
            <x14:dataBar minLength="0" maxLength="100" gradient="0">
              <x14:cfvo type="num">
                <xm:f>0</xm:f>
              </x14:cfvo>
              <x14:cfvo type="num">
                <xm:f>1</xm:f>
              </x14:cfvo>
              <x14:negativeFillColor rgb="FFFF0000"/>
              <x14:axisColor rgb="FF000000"/>
            </x14:dataBar>
          </x14:cfRule>
          <xm:sqref>J3</xm:sqref>
        </x14:conditionalFormatting>
        <x14:conditionalFormatting xmlns:xm="http://schemas.microsoft.com/office/excel/2006/main">
          <x14:cfRule type="dataBar" id="{E0F8D468-A96D-4B26-AB45-315382B2DE89}">
            <x14:dataBar minLength="0" maxLength="100" gradient="0">
              <x14:cfvo type="num">
                <xm:f>0</xm:f>
              </x14:cfvo>
              <x14:cfvo type="num">
                <xm:f>1</xm:f>
              </x14:cfvo>
              <x14:negativeFillColor rgb="FFFF0000"/>
              <x14:axisColor rgb="FF000000"/>
            </x14:dataBar>
          </x14:cfRule>
          <xm:sqref>J8</xm:sqref>
        </x14:conditionalFormatting>
        <x14:conditionalFormatting xmlns:xm="http://schemas.microsoft.com/office/excel/2006/main">
          <x14:cfRule type="dataBar" id="{ED31F1F5-6474-49FA-9857-5667AF1A7B46}">
            <x14:dataBar minLength="0" maxLength="100" gradient="0">
              <x14:cfvo type="num">
                <xm:f>0</xm:f>
              </x14:cfvo>
              <x14:cfvo type="num">
                <xm:f>1</xm:f>
              </x14:cfvo>
              <x14:negativeFillColor rgb="FFFF0000"/>
              <x14:axisColor rgb="FF000000"/>
            </x14:dataBar>
          </x14:cfRule>
          <xm:sqref>J13</xm:sqref>
        </x14:conditionalFormatting>
        <x14:conditionalFormatting xmlns:xm="http://schemas.microsoft.com/office/excel/2006/main">
          <x14:cfRule type="dataBar" id="{D2A2B004-A1CC-4A8C-A4E2-5B707B3AD565}">
            <x14:dataBar minLength="0" maxLength="100" gradient="0">
              <x14:cfvo type="num">
                <xm:f>0</xm:f>
              </x14:cfvo>
              <x14:cfvo type="num">
                <xm:f>1</xm:f>
              </x14:cfvo>
              <x14:negativeFillColor rgb="FFFF0000"/>
              <x14:axisColor rgb="FF000000"/>
            </x14:dataBar>
          </x14:cfRule>
          <xm:sqref>J18</xm:sqref>
        </x14:conditionalFormatting>
        <x14:conditionalFormatting xmlns:xm="http://schemas.microsoft.com/office/excel/2006/main">
          <x14:cfRule type="dataBar" id="{73C13751-559A-4B7B-8C45-D78E1C265C8A}">
            <x14:dataBar minLength="0" maxLength="100" gradient="0">
              <x14:cfvo type="num">
                <xm:f>0</xm:f>
              </x14:cfvo>
              <x14:cfvo type="num">
                <xm:f>1</xm:f>
              </x14:cfvo>
              <x14:negativeFillColor rgb="FFFF0000"/>
              <x14:axisColor rgb="FF000000"/>
            </x14:dataBar>
          </x14:cfRule>
          <xm:sqref>J23</xm:sqref>
        </x14:conditionalFormatting>
        <x14:conditionalFormatting xmlns:xm="http://schemas.microsoft.com/office/excel/2006/main">
          <x14:cfRule type="dataBar" id="{8F01CDB4-5142-4EC3-B516-30816137EAC4}">
            <x14:dataBar minLength="0" maxLength="100" gradient="0">
              <x14:cfvo type="num">
                <xm:f>0</xm:f>
              </x14:cfvo>
              <x14:cfvo type="num">
                <xm:f>1</xm:f>
              </x14:cfvo>
              <x14:negativeFillColor rgb="FFFF0000"/>
              <x14:axisColor rgb="FF000000"/>
            </x14:dataBar>
          </x14:cfRule>
          <xm:sqref>J28</xm:sqref>
        </x14:conditionalFormatting>
        <x14:conditionalFormatting xmlns:xm="http://schemas.microsoft.com/office/excel/2006/main">
          <x14:cfRule type="dataBar" id="{1A32F81C-0906-48A0-B554-F4592932E41C}">
            <x14:dataBar minLength="0" maxLength="100" gradient="0">
              <x14:cfvo type="num">
                <xm:f>0</xm:f>
              </x14:cfvo>
              <x14:cfvo type="num">
                <xm:f>1</xm:f>
              </x14:cfvo>
              <x14:negativeFillColor rgb="FFFF0000"/>
              <x14:axisColor rgb="FF000000"/>
            </x14:dataBar>
          </x14:cfRule>
          <xm:sqref>J54</xm:sqref>
        </x14:conditionalFormatting>
        <x14:conditionalFormatting xmlns:xm="http://schemas.microsoft.com/office/excel/2006/main">
          <x14:cfRule type="dataBar" id="{79BAE29F-8CAB-48D9-BB26-2FB9096E4CD4}">
            <x14:dataBar minLength="0" maxLength="100" gradient="0">
              <x14:cfvo type="num">
                <xm:f>0</xm:f>
              </x14:cfvo>
              <x14:cfvo type="num">
                <xm:f>1</xm:f>
              </x14:cfvo>
              <x14:negativeFillColor rgb="FFFF0000"/>
              <x14:axisColor rgb="FF000000"/>
            </x14:dataBar>
          </x14:cfRule>
          <xm:sqref>J59</xm:sqref>
        </x14:conditionalFormatting>
        <x14:conditionalFormatting xmlns:xm="http://schemas.microsoft.com/office/excel/2006/main">
          <x14:cfRule type="dataBar" id="{6B32F44D-4D80-4330-ADCD-BC9FAD2B229B}">
            <x14:dataBar minLength="0" maxLength="100" gradient="0">
              <x14:cfvo type="num">
                <xm:f>0</xm:f>
              </x14:cfvo>
              <x14:cfvo type="num">
                <xm:f>1</xm:f>
              </x14:cfvo>
              <x14:negativeFillColor rgb="FFFF0000"/>
              <x14:axisColor rgb="FF000000"/>
            </x14:dataBar>
          </x14:cfRule>
          <xm:sqref>J64</xm:sqref>
        </x14:conditionalFormatting>
        <x14:conditionalFormatting xmlns:xm="http://schemas.microsoft.com/office/excel/2006/main">
          <x14:cfRule type="dataBar" id="{019BBAFE-4396-4A92-8D4B-2FDCF6E7F41D}">
            <x14:dataBar minLength="0" maxLength="100" gradient="0">
              <x14:cfvo type="num">
                <xm:f>0</xm:f>
              </x14:cfvo>
              <x14:cfvo type="num">
                <xm:f>1</xm:f>
              </x14:cfvo>
              <x14:negativeFillColor rgb="FFFF0000"/>
              <x14:axisColor rgb="FF000000"/>
            </x14:dataBar>
          </x14:cfRule>
          <xm:sqref>J69</xm:sqref>
        </x14:conditionalFormatting>
        <x14:conditionalFormatting xmlns:xm="http://schemas.microsoft.com/office/excel/2006/main">
          <x14:cfRule type="dataBar" id="{5E87CB1C-3E5D-491D-BE90-5B9572F3FD53}">
            <x14:dataBar minLength="0" maxLength="100" gradient="0">
              <x14:cfvo type="num">
                <xm:f>0</xm:f>
              </x14:cfvo>
              <x14:cfvo type="num">
                <xm:f>1</xm:f>
              </x14:cfvo>
              <x14:negativeFillColor rgb="FFFF0000"/>
              <x14:axisColor rgb="FF000000"/>
            </x14:dataBar>
          </x14:cfRule>
          <xm:sqref>J74</xm:sqref>
        </x14:conditionalFormatting>
        <x14:conditionalFormatting xmlns:xm="http://schemas.microsoft.com/office/excel/2006/main">
          <x14:cfRule type="dataBar" id="{00978514-6A04-429E-BD77-8915AD6D8A6C}">
            <x14:dataBar minLength="0" maxLength="100" gradient="0">
              <x14:cfvo type="num">
                <xm:f>0</xm:f>
              </x14:cfvo>
              <x14:cfvo type="num">
                <xm:f>1</xm:f>
              </x14:cfvo>
              <x14:negativeFillColor rgb="FFFF0000"/>
              <x14:axisColor rgb="FF000000"/>
            </x14:dataBar>
          </x14:cfRule>
          <xm:sqref>J79</xm:sqref>
        </x14:conditionalFormatting>
        <x14:conditionalFormatting xmlns:xm="http://schemas.microsoft.com/office/excel/2006/main">
          <x14:cfRule type="dataBar" id="{0B9506F1-DFB1-468F-964E-A65F594698B3}">
            <x14:dataBar minLength="0" maxLength="100" gradient="0">
              <x14:cfvo type="num">
                <xm:f>0</xm:f>
              </x14:cfvo>
              <x14:cfvo type="num">
                <xm:f>1</xm:f>
              </x14:cfvo>
              <x14:negativeFillColor rgb="FFFF0000"/>
              <x14:axisColor rgb="FF000000"/>
            </x14:dataBar>
          </x14:cfRule>
          <xm:sqref>J33</xm:sqref>
        </x14:conditionalFormatting>
        <x14:conditionalFormatting xmlns:xm="http://schemas.microsoft.com/office/excel/2006/main">
          <x14:cfRule type="dataBar" id="{96E81229-3A00-4806-8A83-5D5D457CBB91}">
            <x14:dataBar minLength="0" maxLength="100" gradient="0">
              <x14:cfvo type="num">
                <xm:f>0</xm:f>
              </x14:cfvo>
              <x14:cfvo type="num">
                <xm:f>1</xm:f>
              </x14:cfvo>
              <x14:negativeFillColor rgb="FFFF0000"/>
              <x14:axisColor rgb="FF000000"/>
            </x14:dataBar>
          </x14:cfRule>
          <xm:sqref>J84</xm:sqref>
        </x14:conditionalFormatting>
        <x14:conditionalFormatting xmlns:xm="http://schemas.microsoft.com/office/excel/2006/main">
          <x14:cfRule type="dataBar" id="{76164B28-E525-4DB3-A6D7-F27BB08D3F41}">
            <x14:dataBar minLength="0" maxLength="100" gradient="0">
              <x14:cfvo type="num">
                <xm:f>0</xm:f>
              </x14:cfvo>
              <x14:cfvo type="num">
                <xm:f>1</xm:f>
              </x14:cfvo>
              <x14:negativeFillColor rgb="FFFF0000"/>
              <x14:axisColor rgb="FF000000"/>
            </x14:dataBar>
          </x14:cfRule>
          <xm:sqref>J120</xm:sqref>
        </x14:conditionalFormatting>
        <x14:conditionalFormatting xmlns:xm="http://schemas.microsoft.com/office/excel/2006/main">
          <x14:cfRule type="dataBar" id="{B3AFBF4A-C1C6-4BD9-9E13-57D87E097AA5}">
            <x14:dataBar minLength="0" maxLength="100" gradient="0">
              <x14:cfvo type="num">
                <xm:f>0</xm:f>
              </x14:cfvo>
              <x14:cfvo type="num">
                <xm:f>1</xm:f>
              </x14:cfvo>
              <x14:negativeFillColor rgb="FFFF0000"/>
              <x14:axisColor rgb="FF000000"/>
            </x14:dataBar>
          </x14:cfRule>
          <xm:sqref>J122</xm:sqref>
        </x14:conditionalFormatting>
        <x14:conditionalFormatting xmlns:xm="http://schemas.microsoft.com/office/excel/2006/main">
          <x14:cfRule type="dataBar" id="{23F03606-C6B3-42D8-8C7D-831D50DB4772}">
            <x14:dataBar minLength="0" maxLength="100" gradient="0">
              <x14:cfvo type="num">
                <xm:f>0</xm:f>
              </x14:cfvo>
              <x14:cfvo type="num">
                <xm:f>1</xm:f>
              </x14:cfvo>
              <x14:negativeFillColor rgb="FFFF0000"/>
              <x14:axisColor rgb="FF000000"/>
            </x14:dataBar>
          </x14:cfRule>
          <xm:sqref>J89</xm:sqref>
        </x14:conditionalFormatting>
        <x14:conditionalFormatting xmlns:xm="http://schemas.microsoft.com/office/excel/2006/main">
          <x14:cfRule type="dataBar" id="{6E2D6D3A-6306-40F2-BD40-AFABA75C6CA5}">
            <x14:dataBar minLength="0" maxLength="100" gradient="0">
              <x14:cfvo type="num">
                <xm:f>0</xm:f>
              </x14:cfvo>
              <x14:cfvo type="num">
                <xm:f>1</xm:f>
              </x14:cfvo>
              <x14:negativeFillColor rgb="FFFF0000"/>
              <x14:axisColor rgb="FF000000"/>
            </x14:dataBar>
          </x14:cfRule>
          <xm:sqref>J94</xm:sqref>
        </x14:conditionalFormatting>
        <x14:conditionalFormatting xmlns:xm="http://schemas.microsoft.com/office/excel/2006/main">
          <x14:cfRule type="dataBar" id="{CCC1732E-319B-4784-9ABA-19DBD4F1493F}">
            <x14:dataBar minLength="0" maxLength="100" gradient="0">
              <x14:cfvo type="num">
                <xm:f>0</xm:f>
              </x14:cfvo>
              <x14:cfvo type="num">
                <xm:f>1</xm:f>
              </x14:cfvo>
              <x14:negativeFillColor rgb="FFFF0000"/>
              <x14:axisColor rgb="FF000000"/>
            </x14:dataBar>
          </x14:cfRule>
          <xm:sqref>J125</xm:sqref>
        </x14:conditionalFormatting>
        <x14:conditionalFormatting xmlns:xm="http://schemas.microsoft.com/office/excel/2006/main">
          <x14:cfRule type="dataBar" id="{BD1A2ECA-9FC7-469C-891D-AD91169228AF}">
            <x14:dataBar minLength="0" maxLength="100" gradient="0">
              <x14:cfvo type="num">
                <xm:f>0</xm:f>
              </x14:cfvo>
              <x14:cfvo type="num">
                <xm:f>1</xm:f>
              </x14:cfvo>
              <x14:negativeFillColor rgb="FFFF0000"/>
              <x14:axisColor rgb="FF000000"/>
            </x14:dataBar>
          </x14:cfRule>
          <xm:sqref>J128</xm:sqref>
        </x14:conditionalFormatting>
        <x14:conditionalFormatting xmlns:xm="http://schemas.microsoft.com/office/excel/2006/main">
          <x14:cfRule type="dataBar" id="{A29A7BA1-37D4-4D01-B94B-92BA38993F8E}">
            <x14:dataBar minLength="0" maxLength="100" gradient="0">
              <x14:cfvo type="num">
                <xm:f>0</xm:f>
              </x14:cfvo>
              <x14:cfvo type="num">
                <xm:f>1</xm:f>
              </x14:cfvo>
              <x14:negativeFillColor rgb="FFFF0000"/>
              <x14:axisColor rgb="FF000000"/>
            </x14:dataBar>
          </x14:cfRule>
          <xm:sqref>J131</xm:sqref>
        </x14:conditionalFormatting>
        <x14:conditionalFormatting xmlns:xm="http://schemas.microsoft.com/office/excel/2006/main">
          <x14:cfRule type="dataBar" id="{1A3754E0-01E3-48E6-B2F9-868072BF9C76}">
            <x14:dataBar minLength="0" maxLength="100" gradient="0">
              <x14:cfvo type="num">
                <xm:f>0</xm:f>
              </x14:cfvo>
              <x14:cfvo type="num">
                <xm:f>1</xm:f>
              </x14:cfvo>
              <x14:negativeFillColor rgb="FFFF0000"/>
              <x14:axisColor rgb="FF000000"/>
            </x14:dataBar>
          </x14:cfRule>
          <xm:sqref>J38</xm:sqref>
        </x14:conditionalFormatting>
        <x14:conditionalFormatting xmlns:xm="http://schemas.microsoft.com/office/excel/2006/main">
          <x14:cfRule type="dataBar" id="{C858A903-601A-4ACD-8E69-8364C0DF25BD}">
            <x14:dataBar minLength="0" maxLength="100" gradient="0">
              <x14:cfvo type="num">
                <xm:f>0</xm:f>
              </x14:cfvo>
              <x14:cfvo type="num">
                <xm:f>1</xm:f>
              </x14:cfvo>
              <x14:negativeFillColor rgb="FFFF0000"/>
              <x14:axisColor rgb="FF000000"/>
            </x14:dataBar>
          </x14:cfRule>
          <xm:sqref>J43</xm:sqref>
        </x14:conditionalFormatting>
        <x14:conditionalFormatting xmlns:xm="http://schemas.microsoft.com/office/excel/2006/main">
          <x14:cfRule type="dataBar" id="{B88CDC18-032A-4EB1-BB26-25DD8DF5CA43}">
            <x14:dataBar minLength="0" maxLength="100" gradient="0">
              <x14:cfvo type="num">
                <xm:f>0</xm:f>
              </x14:cfvo>
              <x14:cfvo type="num">
                <xm:f>1</xm:f>
              </x14:cfvo>
              <x14:negativeFillColor rgb="FFFF0000"/>
              <x14:axisColor rgb="FF000000"/>
            </x14:dataBar>
          </x14:cfRule>
          <xm:sqref>J48</xm:sqref>
        </x14:conditionalFormatting>
        <x14:conditionalFormatting xmlns:xm="http://schemas.microsoft.com/office/excel/2006/main">
          <x14:cfRule type="dataBar" id="{517217E3-93C2-429E-A0B7-1C8E44DD7421}">
            <x14:dataBar minLength="0" maxLength="100" gradient="0">
              <x14:cfvo type="num">
                <xm:f>0</xm:f>
              </x14:cfvo>
              <x14:cfvo type="num">
                <xm:f>1</xm:f>
              </x14:cfvo>
              <x14:negativeFillColor rgb="FFFF0000"/>
              <x14:axisColor rgb="FF000000"/>
            </x14:dataBar>
          </x14:cfRule>
          <xm:sqref>J99</xm:sqref>
        </x14:conditionalFormatting>
        <x14:conditionalFormatting xmlns:xm="http://schemas.microsoft.com/office/excel/2006/main">
          <x14:cfRule type="dataBar" id="{F08E1AE8-A915-4C3A-87C6-31BCE4D8D758}">
            <x14:dataBar minLength="0" maxLength="100" gradient="0">
              <x14:cfvo type="num">
                <xm:f>0</xm:f>
              </x14:cfvo>
              <x14:cfvo type="num">
                <xm:f>1</xm:f>
              </x14:cfvo>
              <x14:negativeFillColor rgb="FFFF0000"/>
              <x14:axisColor rgb="FF000000"/>
            </x14:dataBar>
          </x14:cfRule>
          <xm:sqref>J104</xm:sqref>
        </x14:conditionalFormatting>
        <x14:conditionalFormatting xmlns:xm="http://schemas.microsoft.com/office/excel/2006/main">
          <x14:cfRule type="dataBar" id="{F03088A1-BDE1-481A-8250-9DD87226225F}">
            <x14:dataBar minLength="0" maxLength="100" gradient="0">
              <x14:cfvo type="num">
                <xm:f>0</xm:f>
              </x14:cfvo>
              <x14:cfvo type="num">
                <xm:f>1</xm:f>
              </x14:cfvo>
              <x14:negativeFillColor rgb="FFFF0000"/>
              <x14:axisColor rgb="FF000000"/>
            </x14:dataBar>
          </x14:cfRule>
          <xm:sqref>J134</xm:sqref>
        </x14:conditionalFormatting>
        <x14:conditionalFormatting xmlns:xm="http://schemas.microsoft.com/office/excel/2006/main">
          <x14:cfRule type="dataBar" id="{2D20739A-8486-44E9-AD13-8B57E548B86E}">
            <x14:dataBar minLength="0" maxLength="100" gradient="0">
              <x14:cfvo type="num">
                <xm:f>0</xm:f>
              </x14:cfvo>
              <x14:cfvo type="num">
                <xm:f>1</xm:f>
              </x14:cfvo>
              <x14:negativeFillColor rgb="FFFF0000"/>
              <x14:axisColor rgb="FF000000"/>
            </x14:dataBar>
          </x14:cfRule>
          <xm:sqref>J109</xm:sqref>
        </x14:conditionalFormatting>
        <x14:conditionalFormatting xmlns:xm="http://schemas.microsoft.com/office/excel/2006/main">
          <x14:cfRule type="dataBar" id="{9967F747-642F-4EA8-AFCC-CF98F64523F8}">
            <x14:dataBar minLength="0" maxLength="100" gradient="0">
              <x14:cfvo type="num">
                <xm:f>0</xm:f>
              </x14:cfvo>
              <x14:cfvo type="num">
                <xm:f>1</xm:f>
              </x14:cfvo>
              <x14:negativeFillColor rgb="FFFF0000"/>
              <x14:axisColor rgb="FF000000"/>
            </x14:dataBar>
          </x14:cfRule>
          <xm:sqref>J114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30"/>
  <sheetViews>
    <sheetView showGridLines="0" tabSelected="1" showRuler="0" zoomScale="70" zoomScaleNormal="70" zoomScalePageLayoutView="70" workbookViewId="0">
      <selection activeCell="O14" sqref="O14"/>
    </sheetView>
  </sheetViews>
  <sheetFormatPr defaultColWidth="10.75" defaultRowHeight="30" customHeight="1" x14ac:dyDescent="0.3"/>
  <cols>
    <col min="1" max="1" width="3.375" style="25" customWidth="1"/>
    <col min="2" max="2" width="24.25" style="23" customWidth="1"/>
    <col min="3" max="3" width="29" style="23" customWidth="1"/>
    <col min="4" max="4" width="13.125" style="23" customWidth="1"/>
    <col min="5" max="5" width="12.875" style="27" customWidth="1"/>
    <col min="6" max="6" width="12.875" style="23" customWidth="1"/>
    <col min="7" max="7" width="3.375" style="23" customWidth="1"/>
    <col min="8" max="8" width="7.625" style="23" hidden="1" customWidth="1"/>
    <col min="9" max="64" width="3.375" style="23" customWidth="1"/>
    <col min="65" max="16384" width="10.75" style="23"/>
  </cols>
  <sheetData>
    <row r="1" spans="1:64" ht="30" customHeight="1" x14ac:dyDescent="0.55000000000000004">
      <c r="A1" s="17" t="s">
        <v>82</v>
      </c>
      <c r="B1" s="18" t="s">
        <v>83</v>
      </c>
      <c r="C1" s="19"/>
      <c r="D1" s="20"/>
      <c r="E1" s="21"/>
      <c r="F1" s="22"/>
      <c r="H1" s="20"/>
      <c r="I1" s="24"/>
    </row>
    <row r="2" spans="1:64" ht="30" customHeight="1" x14ac:dyDescent="0.35">
      <c r="A2" s="25" t="s">
        <v>84</v>
      </c>
      <c r="B2" s="26" t="s">
        <v>85</v>
      </c>
      <c r="I2" s="28"/>
    </row>
    <row r="3" spans="1:64" ht="30" customHeight="1" x14ac:dyDescent="0.3">
      <c r="A3" s="25" t="s">
        <v>86</v>
      </c>
      <c r="B3" s="29" t="s">
        <v>127</v>
      </c>
      <c r="C3" s="111" t="s">
        <v>87</v>
      </c>
      <c r="D3" s="112"/>
      <c r="E3" s="113">
        <v>43619</v>
      </c>
      <c r="F3" s="113"/>
    </row>
    <row r="4" spans="1:64" ht="30" customHeight="1" x14ac:dyDescent="0.3">
      <c r="A4" s="17" t="s">
        <v>88</v>
      </c>
      <c r="C4" s="111" t="s">
        <v>89</v>
      </c>
      <c r="D4" s="112"/>
      <c r="E4" s="30">
        <v>5</v>
      </c>
      <c r="I4" s="107">
        <f>I5</f>
        <v>43646</v>
      </c>
      <c r="J4" s="108"/>
      <c r="K4" s="108"/>
      <c r="L4" s="108"/>
      <c r="M4" s="108"/>
      <c r="N4" s="108"/>
      <c r="O4" s="109"/>
      <c r="P4" s="107">
        <f>P5</f>
        <v>43653</v>
      </c>
      <c r="Q4" s="108"/>
      <c r="R4" s="108"/>
      <c r="S4" s="108"/>
      <c r="T4" s="108"/>
      <c r="U4" s="108"/>
      <c r="V4" s="109"/>
      <c r="W4" s="107">
        <f>W5</f>
        <v>43660</v>
      </c>
      <c r="X4" s="108"/>
      <c r="Y4" s="108"/>
      <c r="Z4" s="108"/>
      <c r="AA4" s="108"/>
      <c r="AB4" s="108"/>
      <c r="AC4" s="109"/>
      <c r="AD4" s="107">
        <f>AD5</f>
        <v>43667</v>
      </c>
      <c r="AE4" s="108"/>
      <c r="AF4" s="108"/>
      <c r="AG4" s="108"/>
      <c r="AH4" s="108"/>
      <c r="AI4" s="108"/>
      <c r="AJ4" s="109"/>
      <c r="AK4" s="107">
        <f>AK5</f>
        <v>43674</v>
      </c>
      <c r="AL4" s="108"/>
      <c r="AM4" s="108"/>
      <c r="AN4" s="108"/>
      <c r="AO4" s="108"/>
      <c r="AP4" s="108"/>
      <c r="AQ4" s="109"/>
      <c r="AR4" s="107">
        <f>AR5</f>
        <v>43681</v>
      </c>
      <c r="AS4" s="108"/>
      <c r="AT4" s="108"/>
      <c r="AU4" s="108"/>
      <c r="AV4" s="108"/>
      <c r="AW4" s="108"/>
      <c r="AX4" s="109"/>
      <c r="AY4" s="107">
        <f>AY5</f>
        <v>43688</v>
      </c>
      <c r="AZ4" s="108"/>
      <c r="BA4" s="108"/>
      <c r="BB4" s="108"/>
      <c r="BC4" s="108"/>
      <c r="BD4" s="108"/>
      <c r="BE4" s="109"/>
      <c r="BF4" s="107">
        <f>BF5</f>
        <v>43695</v>
      </c>
      <c r="BG4" s="108"/>
      <c r="BH4" s="108"/>
      <c r="BI4" s="108"/>
      <c r="BJ4" s="108"/>
      <c r="BK4" s="108"/>
      <c r="BL4" s="109"/>
    </row>
    <row r="5" spans="1:64" ht="15" customHeight="1" x14ac:dyDescent="0.3">
      <c r="A5" s="17" t="s">
        <v>90</v>
      </c>
      <c r="B5" s="110"/>
      <c r="C5" s="110"/>
      <c r="D5" s="110"/>
      <c r="E5" s="110"/>
      <c r="F5" s="110"/>
      <c r="G5" s="110"/>
      <c r="I5" s="31">
        <f>Project_Start-WEEKDAY(Project_Start,1)+1+7*(Display_Week-1)</f>
        <v>43646</v>
      </c>
      <c r="J5" s="32">
        <f>I5+1</f>
        <v>43647</v>
      </c>
      <c r="K5" s="32">
        <f t="shared" ref="K5:AX5" si="0">J5+1</f>
        <v>43648</v>
      </c>
      <c r="L5" s="32">
        <f t="shared" si="0"/>
        <v>43649</v>
      </c>
      <c r="M5" s="32">
        <f t="shared" si="0"/>
        <v>43650</v>
      </c>
      <c r="N5" s="32">
        <f t="shared" si="0"/>
        <v>43651</v>
      </c>
      <c r="O5" s="33">
        <f t="shared" si="0"/>
        <v>43652</v>
      </c>
      <c r="P5" s="31">
        <f>O5+1</f>
        <v>43653</v>
      </c>
      <c r="Q5" s="32">
        <f>P5+1</f>
        <v>43654</v>
      </c>
      <c r="R5" s="32">
        <f t="shared" si="0"/>
        <v>43655</v>
      </c>
      <c r="S5" s="32">
        <f t="shared" si="0"/>
        <v>43656</v>
      </c>
      <c r="T5" s="32">
        <f t="shared" si="0"/>
        <v>43657</v>
      </c>
      <c r="U5" s="32">
        <f t="shared" si="0"/>
        <v>43658</v>
      </c>
      <c r="V5" s="33">
        <f t="shared" si="0"/>
        <v>43659</v>
      </c>
      <c r="W5" s="31">
        <f>V5+1</f>
        <v>43660</v>
      </c>
      <c r="X5" s="32">
        <f>W5+1</f>
        <v>43661</v>
      </c>
      <c r="Y5" s="32">
        <f t="shared" si="0"/>
        <v>43662</v>
      </c>
      <c r="Z5" s="32">
        <f t="shared" si="0"/>
        <v>43663</v>
      </c>
      <c r="AA5" s="32">
        <f t="shared" si="0"/>
        <v>43664</v>
      </c>
      <c r="AB5" s="32">
        <f t="shared" si="0"/>
        <v>43665</v>
      </c>
      <c r="AC5" s="33">
        <f t="shared" si="0"/>
        <v>43666</v>
      </c>
      <c r="AD5" s="31">
        <f>AC5+1</f>
        <v>43667</v>
      </c>
      <c r="AE5" s="32">
        <f>AD5+1</f>
        <v>43668</v>
      </c>
      <c r="AF5" s="32">
        <f t="shared" si="0"/>
        <v>43669</v>
      </c>
      <c r="AG5" s="32">
        <f t="shared" si="0"/>
        <v>43670</v>
      </c>
      <c r="AH5" s="32">
        <f t="shared" si="0"/>
        <v>43671</v>
      </c>
      <c r="AI5" s="32">
        <f t="shared" si="0"/>
        <v>43672</v>
      </c>
      <c r="AJ5" s="33">
        <f t="shared" si="0"/>
        <v>43673</v>
      </c>
      <c r="AK5" s="31">
        <f>AJ5+1</f>
        <v>43674</v>
      </c>
      <c r="AL5" s="32">
        <f>AK5+1</f>
        <v>43675</v>
      </c>
      <c r="AM5" s="32">
        <f t="shared" si="0"/>
        <v>43676</v>
      </c>
      <c r="AN5" s="32">
        <f t="shared" si="0"/>
        <v>43677</v>
      </c>
      <c r="AO5" s="32">
        <f t="shared" si="0"/>
        <v>43678</v>
      </c>
      <c r="AP5" s="32">
        <f t="shared" si="0"/>
        <v>43679</v>
      </c>
      <c r="AQ5" s="33">
        <f t="shared" si="0"/>
        <v>43680</v>
      </c>
      <c r="AR5" s="31">
        <f>AQ5+1</f>
        <v>43681</v>
      </c>
      <c r="AS5" s="32">
        <f>AR5+1</f>
        <v>43682</v>
      </c>
      <c r="AT5" s="32">
        <f t="shared" si="0"/>
        <v>43683</v>
      </c>
      <c r="AU5" s="32">
        <f t="shared" si="0"/>
        <v>43684</v>
      </c>
      <c r="AV5" s="32">
        <f t="shared" si="0"/>
        <v>43685</v>
      </c>
      <c r="AW5" s="32">
        <f t="shared" si="0"/>
        <v>43686</v>
      </c>
      <c r="AX5" s="33">
        <f t="shared" si="0"/>
        <v>43687</v>
      </c>
      <c r="AY5" s="31">
        <f t="shared" ref="AY5:BL5" si="1">AX5+1</f>
        <v>43688</v>
      </c>
      <c r="AZ5" s="32">
        <f t="shared" si="1"/>
        <v>43689</v>
      </c>
      <c r="BA5" s="32">
        <f t="shared" si="1"/>
        <v>43690</v>
      </c>
      <c r="BB5" s="32">
        <f t="shared" si="1"/>
        <v>43691</v>
      </c>
      <c r="BC5" s="32">
        <f t="shared" si="1"/>
        <v>43692</v>
      </c>
      <c r="BD5" s="32">
        <f t="shared" si="1"/>
        <v>43693</v>
      </c>
      <c r="BE5" s="33">
        <f t="shared" si="1"/>
        <v>43694</v>
      </c>
      <c r="BF5" s="31">
        <f t="shared" si="1"/>
        <v>43695</v>
      </c>
      <c r="BG5" s="32">
        <f t="shared" si="1"/>
        <v>43696</v>
      </c>
      <c r="BH5" s="32">
        <f t="shared" si="1"/>
        <v>43697</v>
      </c>
      <c r="BI5" s="32">
        <f t="shared" si="1"/>
        <v>43698</v>
      </c>
      <c r="BJ5" s="32">
        <f t="shared" si="1"/>
        <v>43699</v>
      </c>
      <c r="BK5" s="32">
        <f t="shared" si="1"/>
        <v>43700</v>
      </c>
      <c r="BL5" s="33">
        <f t="shared" si="1"/>
        <v>43701</v>
      </c>
    </row>
    <row r="6" spans="1:64" ht="30" customHeight="1" thickBot="1" x14ac:dyDescent="0.35">
      <c r="A6" s="17" t="s">
        <v>91</v>
      </c>
      <c r="B6" s="34" t="s">
        <v>92</v>
      </c>
      <c r="C6" s="35" t="s">
        <v>93</v>
      </c>
      <c r="D6" s="35" t="s">
        <v>1</v>
      </c>
      <c r="E6" s="35" t="s">
        <v>94</v>
      </c>
      <c r="F6" s="35" t="s">
        <v>95</v>
      </c>
      <c r="G6" s="35"/>
      <c r="H6" s="35" t="s">
        <v>96</v>
      </c>
      <c r="I6" s="36" t="str">
        <f t="shared" ref="I6:BL6" si="2">LEFT(TEXT(I5,"aaa"),1)</f>
        <v>日</v>
      </c>
      <c r="J6" s="36" t="str">
        <f t="shared" si="2"/>
        <v>一</v>
      </c>
      <c r="K6" s="36" t="str">
        <f t="shared" si="2"/>
        <v>二</v>
      </c>
      <c r="L6" s="36" t="str">
        <f t="shared" si="2"/>
        <v>三</v>
      </c>
      <c r="M6" s="36" t="str">
        <f t="shared" si="2"/>
        <v>四</v>
      </c>
      <c r="N6" s="36" t="str">
        <f t="shared" si="2"/>
        <v>五</v>
      </c>
      <c r="O6" s="36" t="str">
        <f t="shared" si="2"/>
        <v>六</v>
      </c>
      <c r="P6" s="36" t="str">
        <f t="shared" si="2"/>
        <v>日</v>
      </c>
      <c r="Q6" s="36" t="str">
        <f t="shared" si="2"/>
        <v>一</v>
      </c>
      <c r="R6" s="36" t="str">
        <f t="shared" si="2"/>
        <v>二</v>
      </c>
      <c r="S6" s="36" t="str">
        <f t="shared" si="2"/>
        <v>三</v>
      </c>
      <c r="T6" s="36" t="str">
        <f t="shared" si="2"/>
        <v>四</v>
      </c>
      <c r="U6" s="36" t="str">
        <f t="shared" si="2"/>
        <v>五</v>
      </c>
      <c r="V6" s="36" t="str">
        <f t="shared" si="2"/>
        <v>六</v>
      </c>
      <c r="W6" s="36" t="str">
        <f t="shared" si="2"/>
        <v>日</v>
      </c>
      <c r="X6" s="36" t="str">
        <f t="shared" si="2"/>
        <v>一</v>
      </c>
      <c r="Y6" s="36" t="str">
        <f t="shared" si="2"/>
        <v>二</v>
      </c>
      <c r="Z6" s="36" t="str">
        <f t="shared" si="2"/>
        <v>三</v>
      </c>
      <c r="AA6" s="36" t="str">
        <f t="shared" si="2"/>
        <v>四</v>
      </c>
      <c r="AB6" s="36" t="str">
        <f t="shared" si="2"/>
        <v>五</v>
      </c>
      <c r="AC6" s="36" t="str">
        <f t="shared" si="2"/>
        <v>六</v>
      </c>
      <c r="AD6" s="36" t="str">
        <f t="shared" si="2"/>
        <v>日</v>
      </c>
      <c r="AE6" s="36" t="str">
        <f t="shared" si="2"/>
        <v>一</v>
      </c>
      <c r="AF6" s="36" t="str">
        <f t="shared" si="2"/>
        <v>二</v>
      </c>
      <c r="AG6" s="36" t="str">
        <f t="shared" si="2"/>
        <v>三</v>
      </c>
      <c r="AH6" s="36" t="str">
        <f t="shared" si="2"/>
        <v>四</v>
      </c>
      <c r="AI6" s="36" t="str">
        <f t="shared" si="2"/>
        <v>五</v>
      </c>
      <c r="AJ6" s="36" t="str">
        <f t="shared" si="2"/>
        <v>六</v>
      </c>
      <c r="AK6" s="36" t="str">
        <f t="shared" si="2"/>
        <v>日</v>
      </c>
      <c r="AL6" s="36" t="str">
        <f t="shared" si="2"/>
        <v>一</v>
      </c>
      <c r="AM6" s="36" t="str">
        <f t="shared" si="2"/>
        <v>二</v>
      </c>
      <c r="AN6" s="36" t="str">
        <f t="shared" si="2"/>
        <v>三</v>
      </c>
      <c r="AO6" s="36" t="str">
        <f t="shared" si="2"/>
        <v>四</v>
      </c>
      <c r="AP6" s="36" t="str">
        <f t="shared" si="2"/>
        <v>五</v>
      </c>
      <c r="AQ6" s="36" t="str">
        <f t="shared" si="2"/>
        <v>六</v>
      </c>
      <c r="AR6" s="36" t="str">
        <f t="shared" si="2"/>
        <v>日</v>
      </c>
      <c r="AS6" s="36" t="str">
        <f t="shared" si="2"/>
        <v>一</v>
      </c>
      <c r="AT6" s="36" t="str">
        <f t="shared" si="2"/>
        <v>二</v>
      </c>
      <c r="AU6" s="36" t="str">
        <f t="shared" si="2"/>
        <v>三</v>
      </c>
      <c r="AV6" s="36" t="str">
        <f t="shared" si="2"/>
        <v>四</v>
      </c>
      <c r="AW6" s="36" t="str">
        <f t="shared" si="2"/>
        <v>五</v>
      </c>
      <c r="AX6" s="36" t="str">
        <f t="shared" si="2"/>
        <v>六</v>
      </c>
      <c r="AY6" s="36" t="str">
        <f t="shared" si="2"/>
        <v>日</v>
      </c>
      <c r="AZ6" s="36" t="str">
        <f t="shared" si="2"/>
        <v>一</v>
      </c>
      <c r="BA6" s="36" t="str">
        <f t="shared" si="2"/>
        <v>二</v>
      </c>
      <c r="BB6" s="36" t="str">
        <f t="shared" si="2"/>
        <v>三</v>
      </c>
      <c r="BC6" s="36" t="str">
        <f t="shared" si="2"/>
        <v>四</v>
      </c>
      <c r="BD6" s="36" t="str">
        <f t="shared" si="2"/>
        <v>五</v>
      </c>
      <c r="BE6" s="36" t="str">
        <f t="shared" si="2"/>
        <v>六</v>
      </c>
      <c r="BF6" s="36" t="str">
        <f t="shared" si="2"/>
        <v>日</v>
      </c>
      <c r="BG6" s="36" t="str">
        <f t="shared" si="2"/>
        <v>一</v>
      </c>
      <c r="BH6" s="36" t="str">
        <f t="shared" si="2"/>
        <v>二</v>
      </c>
      <c r="BI6" s="36" t="str">
        <f t="shared" si="2"/>
        <v>三</v>
      </c>
      <c r="BJ6" s="36" t="str">
        <f t="shared" si="2"/>
        <v>四</v>
      </c>
      <c r="BK6" s="36" t="str">
        <f t="shared" si="2"/>
        <v>五</v>
      </c>
      <c r="BL6" s="36" t="str">
        <f t="shared" si="2"/>
        <v>六</v>
      </c>
    </row>
    <row r="7" spans="1:64" ht="30" hidden="1" customHeight="1" thickBot="1" x14ac:dyDescent="0.35">
      <c r="A7" s="25" t="s">
        <v>97</v>
      </c>
      <c r="C7" s="37"/>
      <c r="E7" s="23"/>
      <c r="H7" s="23"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45" customFormat="1" ht="30" customHeight="1" thickBot="1" x14ac:dyDescent="0.35">
      <c r="A8" s="17" t="s">
        <v>98</v>
      </c>
      <c r="B8" s="39" t="s">
        <v>99</v>
      </c>
      <c r="C8" s="40"/>
      <c r="D8" s="41"/>
      <c r="E8" s="42"/>
      <c r="F8" s="43"/>
      <c r="G8" s="44"/>
      <c r="H8" s="44" t="str">
        <f t="shared" ref="H8:H27" si="3">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45" customFormat="1" ht="30" customHeight="1" thickBot="1" x14ac:dyDescent="0.35">
      <c r="A9" s="17" t="s">
        <v>100</v>
      </c>
      <c r="B9" s="46" t="s">
        <v>101</v>
      </c>
      <c r="C9" s="47" t="s">
        <v>102</v>
      </c>
      <c r="D9" s="48">
        <v>1</v>
      </c>
      <c r="E9" s="49">
        <f>Project_Start</f>
        <v>43619</v>
      </c>
      <c r="F9" s="49">
        <f>E9+14</f>
        <v>43633</v>
      </c>
      <c r="G9" s="44"/>
      <c r="H9" s="44">
        <f t="shared" si="3"/>
        <v>15</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45" customFormat="1" ht="30" customHeight="1" thickBot="1" x14ac:dyDescent="0.35">
      <c r="A10" s="17" t="s">
        <v>103</v>
      </c>
      <c r="B10" s="46" t="s">
        <v>104</v>
      </c>
      <c r="C10" s="47" t="s">
        <v>102</v>
      </c>
      <c r="D10" s="48">
        <v>1</v>
      </c>
      <c r="E10" s="49">
        <f>F9</f>
        <v>43633</v>
      </c>
      <c r="F10" s="49">
        <f>E10+7</f>
        <v>43640</v>
      </c>
      <c r="G10" s="44"/>
      <c r="H10" s="44">
        <f t="shared" si="3"/>
        <v>8</v>
      </c>
      <c r="I10" s="38"/>
      <c r="J10" s="38"/>
      <c r="K10" s="38"/>
      <c r="L10" s="38"/>
      <c r="M10" s="38"/>
      <c r="N10" s="38"/>
      <c r="O10" s="38"/>
      <c r="P10" s="38"/>
      <c r="Q10" s="38"/>
      <c r="R10" s="38"/>
      <c r="S10" s="38"/>
      <c r="T10" s="38"/>
      <c r="U10" s="50"/>
      <c r="V10" s="50"/>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0" customHeight="1" thickBot="1" x14ac:dyDescent="0.35">
      <c r="A11" s="25"/>
      <c r="B11" s="46" t="s">
        <v>105</v>
      </c>
      <c r="C11" s="47" t="s">
        <v>102</v>
      </c>
      <c r="D11" s="48">
        <v>1</v>
      </c>
      <c r="E11" s="49">
        <f>F10</f>
        <v>43640</v>
      </c>
      <c r="F11" s="49">
        <f>E11+6</f>
        <v>43646</v>
      </c>
      <c r="G11" s="44"/>
      <c r="H11" s="44">
        <f t="shared" si="3"/>
        <v>7</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45" customFormat="1" ht="30" customHeight="1" thickBot="1" x14ac:dyDescent="0.35">
      <c r="A12" s="17" t="s">
        <v>106</v>
      </c>
      <c r="B12" s="51" t="s">
        <v>107</v>
      </c>
      <c r="C12" s="52"/>
      <c r="D12" s="53"/>
      <c r="E12" s="54"/>
      <c r="F12" s="55"/>
      <c r="G12" s="44"/>
      <c r="H12" s="44" t="str">
        <f t="shared" si="3"/>
        <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45" customFormat="1" ht="30" customHeight="1" thickBot="1" x14ac:dyDescent="0.35">
      <c r="A13" s="17"/>
      <c r="B13" s="56" t="s">
        <v>108</v>
      </c>
      <c r="C13" s="57" t="s">
        <v>102</v>
      </c>
      <c r="D13" s="58">
        <v>1</v>
      </c>
      <c r="E13" s="59">
        <f>F11+1</f>
        <v>43647</v>
      </c>
      <c r="F13" s="59">
        <f>E13+2</f>
        <v>43649</v>
      </c>
      <c r="G13" s="44"/>
      <c r="H13" s="44">
        <f t="shared" si="3"/>
        <v>3</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45" customFormat="1" ht="30" customHeight="1" thickBot="1" x14ac:dyDescent="0.35">
      <c r="A14" s="25"/>
      <c r="B14" s="56" t="s">
        <v>109</v>
      </c>
      <c r="C14" s="57" t="s">
        <v>102</v>
      </c>
      <c r="D14" s="58">
        <v>0.8</v>
      </c>
      <c r="E14" s="59">
        <f>E13+2</f>
        <v>43649</v>
      </c>
      <c r="F14" s="59">
        <f>E14+20</f>
        <v>43669</v>
      </c>
      <c r="G14" s="44"/>
      <c r="H14" s="44">
        <f t="shared" si="3"/>
        <v>21</v>
      </c>
      <c r="I14" s="38"/>
      <c r="J14" s="38"/>
      <c r="K14" s="38"/>
      <c r="L14" s="38"/>
      <c r="M14" s="38"/>
      <c r="N14" s="38"/>
      <c r="O14" s="38"/>
      <c r="P14" s="38"/>
      <c r="Q14" s="38"/>
      <c r="R14" s="38"/>
      <c r="S14" s="38"/>
      <c r="T14" s="38"/>
      <c r="U14" s="50"/>
      <c r="V14" s="50"/>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45" customFormat="1" ht="30" customHeight="1" thickBot="1" x14ac:dyDescent="0.35">
      <c r="A15" s="25"/>
      <c r="B15" s="56" t="s">
        <v>110</v>
      </c>
      <c r="C15" s="57" t="s">
        <v>102</v>
      </c>
      <c r="D15" s="58">
        <v>1</v>
      </c>
      <c r="E15" s="59">
        <f>F14</f>
        <v>43669</v>
      </c>
      <c r="F15" s="59">
        <f>E15+8</f>
        <v>43677</v>
      </c>
      <c r="G15" s="44"/>
      <c r="H15" s="44">
        <f t="shared" si="3"/>
        <v>9</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45" customFormat="1" ht="30" customHeight="1" thickBot="1" x14ac:dyDescent="0.35">
      <c r="A16" s="25" t="s">
        <v>111</v>
      </c>
      <c r="B16" s="60" t="s">
        <v>112</v>
      </c>
      <c r="C16" s="61"/>
      <c r="D16" s="62"/>
      <c r="E16" s="63"/>
      <c r="F16" s="64"/>
      <c r="G16" s="44"/>
      <c r="H16" s="44" t="str">
        <f t="shared" si="3"/>
        <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45" customFormat="1" ht="30" customHeight="1" thickBot="1" x14ac:dyDescent="0.35">
      <c r="A17" s="25"/>
      <c r="B17" s="65" t="s">
        <v>113</v>
      </c>
      <c r="C17" s="66" t="s">
        <v>102</v>
      </c>
      <c r="D17" s="67">
        <v>1</v>
      </c>
      <c r="E17" s="68">
        <f>F15+1</f>
        <v>43678</v>
      </c>
      <c r="F17" s="68">
        <f>E17+10</f>
        <v>43688</v>
      </c>
      <c r="G17" s="44"/>
      <c r="H17" s="44">
        <f t="shared" si="3"/>
        <v>11</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45" customFormat="1" ht="30" customHeight="1" thickBot="1" x14ac:dyDescent="0.35">
      <c r="A18" s="25"/>
      <c r="B18" s="65" t="s">
        <v>114</v>
      </c>
      <c r="C18" s="66" t="s">
        <v>115</v>
      </c>
      <c r="D18" s="67">
        <v>0.3</v>
      </c>
      <c r="E18" s="68">
        <f>F17+1</f>
        <v>43689</v>
      </c>
      <c r="F18" s="68">
        <f>E18+6</f>
        <v>43695</v>
      </c>
      <c r="G18" s="44"/>
      <c r="H18" s="44">
        <f t="shared" si="3"/>
        <v>7</v>
      </c>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45" customFormat="1" ht="30" customHeight="1" thickBot="1" x14ac:dyDescent="0.35">
      <c r="A19" s="25"/>
      <c r="B19" s="65" t="s">
        <v>116</v>
      </c>
      <c r="C19" s="66" t="s">
        <v>117</v>
      </c>
      <c r="D19" s="67">
        <v>0.4</v>
      </c>
      <c r="E19" s="68">
        <f>F17+1</f>
        <v>43689</v>
      </c>
      <c r="F19" s="68">
        <f>E19+6</f>
        <v>43695</v>
      </c>
      <c r="G19" s="44"/>
      <c r="H19" s="44">
        <f t="shared" si="3"/>
        <v>7</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45" customFormat="1" ht="30" customHeight="1" thickBot="1" x14ac:dyDescent="0.35">
      <c r="A20" s="25"/>
      <c r="B20" s="65" t="s">
        <v>118</v>
      </c>
      <c r="C20" s="66" t="s">
        <v>115</v>
      </c>
      <c r="D20" s="67">
        <v>0.1</v>
      </c>
      <c r="E20" s="68">
        <f>F18+1</f>
        <v>43696</v>
      </c>
      <c r="F20" s="68">
        <f>E20+12</f>
        <v>43708</v>
      </c>
      <c r="G20" s="44"/>
      <c r="H20" s="44">
        <f t="shared" si="3"/>
        <v>13</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45" customFormat="1" ht="30" customHeight="1" thickBot="1" x14ac:dyDescent="0.35">
      <c r="A21" s="25"/>
      <c r="B21" s="65" t="s">
        <v>119</v>
      </c>
      <c r="C21" s="66" t="s">
        <v>117</v>
      </c>
      <c r="D21" s="67">
        <v>0.2</v>
      </c>
      <c r="E21" s="68">
        <f>F19+1</f>
        <v>43696</v>
      </c>
      <c r="F21" s="68">
        <f>E21+12</f>
        <v>43708</v>
      </c>
      <c r="G21" s="44"/>
      <c r="H21" s="44">
        <f t="shared" si="3"/>
        <v>13</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45" customFormat="1" ht="30" customHeight="1" thickBot="1" x14ac:dyDescent="0.35">
      <c r="A22" s="25" t="s">
        <v>111</v>
      </c>
      <c r="B22" s="69" t="s">
        <v>120</v>
      </c>
      <c r="C22" s="70"/>
      <c r="D22" s="71"/>
      <c r="E22" s="72"/>
      <c r="F22" s="73"/>
      <c r="G22" s="44"/>
      <c r="H22" s="44" t="str">
        <f t="shared" si="3"/>
        <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45" customFormat="1" ht="30" customHeight="1" thickBot="1" x14ac:dyDescent="0.35">
      <c r="A23" s="25"/>
      <c r="B23" s="74" t="s">
        <v>121</v>
      </c>
      <c r="C23" s="75"/>
      <c r="D23" s="76">
        <v>0</v>
      </c>
      <c r="E23" s="77">
        <f>F21+1</f>
        <v>43709</v>
      </c>
      <c r="F23" s="77">
        <f>E23+14</f>
        <v>43723</v>
      </c>
      <c r="G23" s="44"/>
      <c r="H23" s="44">
        <f t="shared" si="3"/>
        <v>15</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45" customFormat="1" ht="30" customHeight="1" thickBot="1" x14ac:dyDescent="0.35">
      <c r="A24" s="25"/>
      <c r="B24" s="74" t="s">
        <v>122</v>
      </c>
      <c r="C24" s="75"/>
      <c r="D24" s="76">
        <v>0</v>
      </c>
      <c r="E24" s="77">
        <f>F23+1</f>
        <v>43724</v>
      </c>
      <c r="F24" s="77">
        <f>E24+6</f>
        <v>43730</v>
      </c>
      <c r="G24" s="44"/>
      <c r="H24" s="44">
        <f t="shared" si="3"/>
        <v>7</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45" customFormat="1" ht="30" customHeight="1" thickBot="1" x14ac:dyDescent="0.35">
      <c r="A25" s="25"/>
      <c r="B25" s="74" t="s">
        <v>123</v>
      </c>
      <c r="C25" s="75"/>
      <c r="D25" s="76">
        <v>0</v>
      </c>
      <c r="E25" s="77">
        <f>F24+1</f>
        <v>43731</v>
      </c>
      <c r="F25" s="77">
        <f>E25+7</f>
        <v>43738</v>
      </c>
      <c r="G25" s="44"/>
      <c r="H25" s="44">
        <f t="shared" si="3"/>
        <v>8</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45" customFormat="1" ht="30" customHeight="1" thickBot="1" x14ac:dyDescent="0.35">
      <c r="A26" s="25" t="s">
        <v>124</v>
      </c>
      <c r="B26" s="78"/>
      <c r="C26" s="79"/>
      <c r="D26" s="80"/>
      <c r="E26" s="81"/>
      <c r="F26" s="81"/>
      <c r="G26" s="44"/>
      <c r="H26" s="44" t="str">
        <f t="shared" si="3"/>
        <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45" customFormat="1" ht="30" customHeight="1" thickBot="1" x14ac:dyDescent="0.35">
      <c r="A27" s="17" t="s">
        <v>125</v>
      </c>
      <c r="B27" s="82" t="s">
        <v>126</v>
      </c>
      <c r="C27" s="83"/>
      <c r="D27" s="84"/>
      <c r="E27" s="85"/>
      <c r="F27" s="86"/>
      <c r="G27" s="87"/>
      <c r="H27" s="87" t="str">
        <f t="shared" si="3"/>
        <v/>
      </c>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row>
    <row r="28" spans="1:64" ht="30" customHeight="1" x14ac:dyDescent="0.3">
      <c r="G28" s="89"/>
    </row>
    <row r="29" spans="1:64" ht="30" customHeight="1" x14ac:dyDescent="0.3">
      <c r="C29" s="24"/>
      <c r="F29" s="90"/>
    </row>
    <row r="30" spans="1:64" ht="30" customHeight="1" x14ac:dyDescent="0.35">
      <c r="C30" s="91"/>
    </row>
  </sheetData>
  <mergeCells count="12">
    <mergeCell ref="AD4:AJ4"/>
    <mergeCell ref="AK4:AQ4"/>
    <mergeCell ref="AR4:AX4"/>
    <mergeCell ref="AY4:BE4"/>
    <mergeCell ref="BF4:BL4"/>
    <mergeCell ref="P4:V4"/>
    <mergeCell ref="W4:AC4"/>
    <mergeCell ref="B5:G5"/>
    <mergeCell ref="C3:D3"/>
    <mergeCell ref="E3:F3"/>
    <mergeCell ref="C4:D4"/>
    <mergeCell ref="I4:O4"/>
  </mergeCells>
  <phoneticPr fontId="2" type="noConversion"/>
  <conditionalFormatting sqref="D7:D18 D20:D27">
    <cfRule type="dataBar" priority="5">
      <dataBar>
        <cfvo type="num" val="0"/>
        <cfvo type="num" val="1"/>
        <color theme="0" tint="-0.249977111117893"/>
      </dataBar>
      <extLst>
        <ext xmlns:x14="http://schemas.microsoft.com/office/spreadsheetml/2009/9/main" uri="{B025F937-C7B1-47D3-B67F-A62EFF666E3E}">
          <x14:id>{B35B7557-E6E5-4B50-B9EB-8B62B11B7C93}</x14:id>
        </ext>
      </extLst>
    </cfRule>
  </conditionalFormatting>
  <conditionalFormatting sqref="I5:BL18 I20:BL27">
    <cfRule type="expression" dxfId="5" priority="8">
      <formula>AND(TODAY()&gt;=I$5,TODAY()&lt;J$5)</formula>
    </cfRule>
  </conditionalFormatting>
  <conditionalFormatting sqref="I7:BL18 I20:BL27">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19">
    <cfRule type="dataBar" priority="1">
      <dataBar>
        <cfvo type="num" val="0"/>
        <cfvo type="num" val="1"/>
        <color theme="0" tint="-0.249977111117893"/>
      </dataBar>
      <extLst>
        <ext xmlns:x14="http://schemas.microsoft.com/office/spreadsheetml/2009/9/main" uri="{B025F937-C7B1-47D3-B67F-A62EFF666E3E}">
          <x14:id>{105A9CBC-175F-401B-823E-820C1E86E905}</x14:id>
        </ext>
      </extLst>
    </cfRule>
  </conditionalFormatting>
  <conditionalFormatting sqref="I19:BL19">
    <cfRule type="expression" dxfId="2" priority="4">
      <formula>AND(TODAY()&gt;=I$5,TODAY()&lt;J$5)</formula>
    </cfRule>
  </conditionalFormatting>
  <conditionalFormatting sqref="I19:BL19">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4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35B7557-E6E5-4B50-B9EB-8B62B11B7C93}">
            <x14:dataBar minLength="0" maxLength="100" gradient="0">
              <x14:cfvo type="num">
                <xm:f>0</xm:f>
              </x14:cfvo>
              <x14:cfvo type="num">
                <xm:f>1</xm:f>
              </x14:cfvo>
              <x14:negativeFillColor rgb="FFFF0000"/>
              <x14:axisColor rgb="FF000000"/>
            </x14:dataBar>
          </x14:cfRule>
          <xm:sqref>D7:D18 D20:D27</xm:sqref>
        </x14:conditionalFormatting>
        <x14:conditionalFormatting xmlns:xm="http://schemas.microsoft.com/office/excel/2006/main">
          <x14:cfRule type="dataBar" id="{105A9CBC-175F-401B-823E-820C1E86E905}">
            <x14:dataBar minLength="0" maxLength="100" gradient="0">
              <x14:cfvo type="num">
                <xm:f>0</xm:f>
              </x14:cfvo>
              <x14:cfvo type="num">
                <xm:f>1</xm:f>
              </x14:cfvo>
              <x14:negativeFillColor rgb="FFFF0000"/>
              <x14:axisColor rgb="FF000000"/>
            </x14:dataBar>
          </x14:cfRule>
          <xm:sqref>D19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0"/>
  <sheetViews>
    <sheetView workbookViewId="0">
      <selection activeCell="H18" sqref="H18"/>
    </sheetView>
  </sheetViews>
  <sheetFormatPr defaultColWidth="8.875" defaultRowHeight="14.25" x14ac:dyDescent="0.2"/>
  <cols>
    <col min="1" max="1" width="4.5" style="9" customWidth="1"/>
    <col min="2" max="2" width="18.875" style="9" customWidth="1"/>
    <col min="3" max="3" width="20.25" style="9" customWidth="1"/>
    <col min="4" max="4" width="14.75" style="9" customWidth="1"/>
    <col min="5" max="5" width="14.375" style="9" customWidth="1"/>
    <col min="6" max="6" width="9.5" style="9" bestFit="1" customWidth="1"/>
    <col min="7" max="7" width="9.5" style="9" customWidth="1"/>
    <col min="8" max="8" width="46.375" style="9" customWidth="1"/>
    <col min="9" max="16384" width="8.875" style="9"/>
  </cols>
  <sheetData>
    <row r="2" spans="1:8" x14ac:dyDescent="0.2">
      <c r="B2" s="10" t="s">
        <v>42</v>
      </c>
      <c r="C2" s="9" t="s">
        <v>43</v>
      </c>
    </row>
    <row r="3" spans="1:8" x14ac:dyDescent="0.2">
      <c r="A3" s="11" t="s">
        <v>44</v>
      </c>
      <c r="B3" s="11" t="s">
        <v>45</v>
      </c>
      <c r="C3" s="11" t="s">
        <v>46</v>
      </c>
      <c r="D3" s="12" t="s">
        <v>47</v>
      </c>
      <c r="E3" s="11" t="s">
        <v>48</v>
      </c>
      <c r="F3" s="11" t="s">
        <v>49</v>
      </c>
      <c r="G3" s="11" t="s">
        <v>50</v>
      </c>
      <c r="H3" s="11" t="s">
        <v>51</v>
      </c>
    </row>
    <row r="4" spans="1:8" x14ac:dyDescent="0.2">
      <c r="A4" s="11">
        <v>1</v>
      </c>
      <c r="B4" s="9" t="s">
        <v>52</v>
      </c>
      <c r="D4" s="13">
        <v>43598</v>
      </c>
      <c r="E4" s="13">
        <v>43606</v>
      </c>
      <c r="F4" s="9">
        <f t="shared" ref="F4:F30" si="0">E4-D4</f>
        <v>8</v>
      </c>
      <c r="G4" s="14">
        <v>1</v>
      </c>
      <c r="H4" s="15"/>
    </row>
    <row r="5" spans="1:8" x14ac:dyDescent="0.2">
      <c r="A5" s="11">
        <v>2</v>
      </c>
      <c r="B5" s="9" t="s">
        <v>53</v>
      </c>
      <c r="D5" s="13">
        <v>43621</v>
      </c>
      <c r="E5" s="13">
        <v>43671</v>
      </c>
      <c r="F5" s="9">
        <f t="shared" si="0"/>
        <v>50</v>
      </c>
      <c r="G5" s="14">
        <v>1</v>
      </c>
      <c r="H5" s="15" t="s">
        <v>54</v>
      </c>
    </row>
    <row r="6" spans="1:8" x14ac:dyDescent="0.2">
      <c r="A6" s="11">
        <v>3</v>
      </c>
      <c r="B6" s="9" t="s">
        <v>55</v>
      </c>
      <c r="D6" s="13">
        <v>43671</v>
      </c>
      <c r="E6" s="13">
        <v>43682</v>
      </c>
      <c r="F6" s="9">
        <f t="shared" si="0"/>
        <v>11</v>
      </c>
      <c r="G6" s="14">
        <v>1</v>
      </c>
      <c r="H6" s="16" t="s">
        <v>56</v>
      </c>
    </row>
    <row r="7" spans="1:8" x14ac:dyDescent="0.2">
      <c r="A7" s="11">
        <v>4</v>
      </c>
      <c r="B7" s="9" t="s">
        <v>57</v>
      </c>
      <c r="D7" s="13">
        <v>43605</v>
      </c>
      <c r="E7" s="13">
        <v>43682</v>
      </c>
      <c r="F7" s="9">
        <f t="shared" si="0"/>
        <v>77</v>
      </c>
      <c r="G7" s="14">
        <v>0.8</v>
      </c>
      <c r="H7" s="15"/>
    </row>
    <row r="8" spans="1:8" x14ac:dyDescent="0.2">
      <c r="A8" s="11">
        <v>5</v>
      </c>
      <c r="C8" s="9" t="s">
        <v>58</v>
      </c>
      <c r="D8" s="13">
        <v>43605</v>
      </c>
      <c r="E8" s="13">
        <v>43615</v>
      </c>
      <c r="F8" s="9">
        <f t="shared" si="0"/>
        <v>10</v>
      </c>
      <c r="G8" s="14">
        <v>1</v>
      </c>
      <c r="H8" s="15"/>
    </row>
    <row r="9" spans="1:8" x14ac:dyDescent="0.2">
      <c r="A9" s="11">
        <v>6</v>
      </c>
      <c r="C9" s="9" t="s">
        <v>59</v>
      </c>
      <c r="D9" s="13">
        <v>43616</v>
      </c>
      <c r="E9" s="13">
        <v>43631</v>
      </c>
      <c r="F9" s="9">
        <f t="shared" si="0"/>
        <v>15</v>
      </c>
      <c r="G9" s="14">
        <v>1</v>
      </c>
      <c r="H9" s="15"/>
    </row>
    <row r="10" spans="1:8" x14ac:dyDescent="0.2">
      <c r="A10" s="11">
        <v>7</v>
      </c>
      <c r="C10" s="9" t="s">
        <v>60</v>
      </c>
      <c r="D10" s="13">
        <v>43632</v>
      </c>
      <c r="E10" s="13">
        <v>43646</v>
      </c>
      <c r="F10" s="9">
        <f t="shared" si="0"/>
        <v>14</v>
      </c>
      <c r="G10" s="14">
        <v>1</v>
      </c>
      <c r="H10" s="15"/>
    </row>
    <row r="11" spans="1:8" x14ac:dyDescent="0.2">
      <c r="A11" s="11">
        <v>8</v>
      </c>
      <c r="C11" s="9" t="s">
        <v>61</v>
      </c>
      <c r="D11" s="13">
        <v>43647</v>
      </c>
      <c r="E11" s="13">
        <v>43656</v>
      </c>
      <c r="F11" s="9">
        <f t="shared" si="0"/>
        <v>9</v>
      </c>
      <c r="G11" s="14">
        <v>1</v>
      </c>
      <c r="H11" s="15"/>
    </row>
    <row r="12" spans="1:8" x14ac:dyDescent="0.2">
      <c r="A12" s="11">
        <v>9</v>
      </c>
      <c r="C12" s="9" t="s">
        <v>62</v>
      </c>
      <c r="D12" s="13">
        <v>43657</v>
      </c>
      <c r="E12" s="13">
        <v>43666</v>
      </c>
      <c r="F12" s="9">
        <f t="shared" si="0"/>
        <v>9</v>
      </c>
      <c r="G12" s="14">
        <v>1</v>
      </c>
      <c r="H12" s="15"/>
    </row>
    <row r="13" spans="1:8" x14ac:dyDescent="0.2">
      <c r="A13" s="11">
        <v>10</v>
      </c>
      <c r="C13" s="9" t="s">
        <v>63</v>
      </c>
      <c r="D13" s="13">
        <v>43667</v>
      </c>
      <c r="E13" s="13">
        <v>43682</v>
      </c>
      <c r="F13" s="9">
        <f t="shared" si="0"/>
        <v>15</v>
      </c>
      <c r="G13" s="14">
        <v>0.5</v>
      </c>
      <c r="H13" s="15"/>
    </row>
    <row r="14" spans="1:8" x14ac:dyDescent="0.2">
      <c r="A14" s="11">
        <v>11</v>
      </c>
      <c r="B14" s="9" t="s">
        <v>64</v>
      </c>
      <c r="D14" s="13">
        <v>43682</v>
      </c>
      <c r="E14" s="13">
        <v>43753</v>
      </c>
      <c r="F14" s="9">
        <f t="shared" si="0"/>
        <v>71</v>
      </c>
      <c r="H14" s="15"/>
    </row>
    <row r="15" spans="1:8" x14ac:dyDescent="0.2">
      <c r="A15" s="11">
        <v>12</v>
      </c>
      <c r="C15" s="9" t="s">
        <v>65</v>
      </c>
      <c r="D15" s="13">
        <v>43682</v>
      </c>
      <c r="E15" s="13">
        <v>43702</v>
      </c>
      <c r="F15" s="9">
        <f t="shared" si="0"/>
        <v>20</v>
      </c>
      <c r="G15" s="14">
        <v>0.5</v>
      </c>
      <c r="H15" s="15"/>
    </row>
    <row r="16" spans="1:8" x14ac:dyDescent="0.2">
      <c r="A16" s="11">
        <v>13</v>
      </c>
      <c r="C16" s="9" t="s">
        <v>66</v>
      </c>
      <c r="D16" s="13">
        <v>43703</v>
      </c>
      <c r="E16" s="13">
        <v>43723</v>
      </c>
      <c r="F16" s="9">
        <f t="shared" si="0"/>
        <v>20</v>
      </c>
      <c r="H16" s="15"/>
    </row>
    <row r="17" spans="1:8" x14ac:dyDescent="0.2">
      <c r="A17" s="11">
        <v>14</v>
      </c>
      <c r="C17" s="9" t="s">
        <v>67</v>
      </c>
      <c r="D17" s="13">
        <v>43724</v>
      </c>
      <c r="E17" s="13">
        <v>43753</v>
      </c>
      <c r="F17" s="9">
        <f t="shared" si="0"/>
        <v>29</v>
      </c>
      <c r="H17" s="15"/>
    </row>
    <row r="18" spans="1:8" x14ac:dyDescent="0.2">
      <c r="A18" s="11">
        <v>15</v>
      </c>
      <c r="B18" s="9" t="s">
        <v>68</v>
      </c>
      <c r="D18" s="13">
        <v>43713</v>
      </c>
      <c r="E18" s="13">
        <v>43753</v>
      </c>
      <c r="F18" s="9">
        <f t="shared" si="0"/>
        <v>40</v>
      </c>
      <c r="H18" s="15"/>
    </row>
    <row r="19" spans="1:8" x14ac:dyDescent="0.2">
      <c r="A19" s="11">
        <v>16</v>
      </c>
      <c r="C19" s="9" t="s">
        <v>69</v>
      </c>
      <c r="D19" s="13">
        <v>43713</v>
      </c>
      <c r="E19" s="13">
        <v>43728</v>
      </c>
      <c r="F19" s="9">
        <f t="shared" si="0"/>
        <v>15</v>
      </c>
      <c r="H19" s="15"/>
    </row>
    <row r="20" spans="1:8" x14ac:dyDescent="0.2">
      <c r="A20" s="11">
        <v>17</v>
      </c>
      <c r="C20" s="9" t="s">
        <v>70</v>
      </c>
      <c r="D20" s="13">
        <v>43728</v>
      </c>
      <c r="E20" s="13">
        <v>43753</v>
      </c>
      <c r="F20" s="9">
        <f t="shared" si="0"/>
        <v>25</v>
      </c>
      <c r="H20" s="15"/>
    </row>
    <row r="21" spans="1:8" x14ac:dyDescent="0.2">
      <c r="A21" s="11">
        <v>18</v>
      </c>
      <c r="B21" s="9" t="s">
        <v>71</v>
      </c>
      <c r="D21" s="13">
        <v>43753</v>
      </c>
      <c r="E21" s="13">
        <v>44012</v>
      </c>
      <c r="F21" s="9">
        <f t="shared" si="0"/>
        <v>259</v>
      </c>
      <c r="H21" s="15"/>
    </row>
    <row r="22" spans="1:8" x14ac:dyDescent="0.2">
      <c r="A22" s="11">
        <v>19</v>
      </c>
      <c r="C22" s="9" t="s">
        <v>72</v>
      </c>
      <c r="D22" s="13">
        <v>43753</v>
      </c>
      <c r="E22" s="13">
        <v>43799</v>
      </c>
      <c r="F22" s="9">
        <f t="shared" si="0"/>
        <v>46</v>
      </c>
      <c r="H22" s="15"/>
    </row>
    <row r="23" spans="1:8" x14ac:dyDescent="0.2">
      <c r="A23" s="11">
        <v>20</v>
      </c>
      <c r="C23" s="9" t="s">
        <v>73</v>
      </c>
      <c r="D23" s="13">
        <v>43800</v>
      </c>
      <c r="E23" s="13">
        <v>43830</v>
      </c>
      <c r="F23" s="9">
        <f t="shared" si="0"/>
        <v>30</v>
      </c>
      <c r="H23" s="15"/>
    </row>
    <row r="24" spans="1:8" x14ac:dyDescent="0.2">
      <c r="A24" s="11">
        <v>21</v>
      </c>
      <c r="C24" s="9" t="s">
        <v>74</v>
      </c>
      <c r="D24" s="13">
        <v>43831</v>
      </c>
      <c r="E24" s="13">
        <v>43861</v>
      </c>
      <c r="F24" s="9">
        <f t="shared" si="0"/>
        <v>30</v>
      </c>
      <c r="H24" s="15"/>
    </row>
    <row r="25" spans="1:8" x14ac:dyDescent="0.2">
      <c r="A25" s="11">
        <v>22</v>
      </c>
      <c r="C25" s="9" t="s">
        <v>75</v>
      </c>
      <c r="D25" s="13">
        <v>43862</v>
      </c>
      <c r="E25" s="13">
        <v>43890</v>
      </c>
      <c r="F25" s="9">
        <f t="shared" si="0"/>
        <v>28</v>
      </c>
      <c r="H25" s="15"/>
    </row>
    <row r="26" spans="1:8" x14ac:dyDescent="0.2">
      <c r="A26" s="11">
        <v>23</v>
      </c>
      <c r="C26" s="9" t="s">
        <v>76</v>
      </c>
      <c r="D26" s="13">
        <v>43891</v>
      </c>
      <c r="E26" s="13">
        <v>43921</v>
      </c>
      <c r="F26" s="9">
        <f t="shared" si="0"/>
        <v>30</v>
      </c>
      <c r="H26" s="15"/>
    </row>
    <row r="27" spans="1:8" x14ac:dyDescent="0.2">
      <c r="A27" s="11">
        <v>24</v>
      </c>
      <c r="C27" s="9" t="s">
        <v>77</v>
      </c>
      <c r="D27" s="13">
        <v>43922</v>
      </c>
      <c r="E27" s="13">
        <v>43951</v>
      </c>
      <c r="F27" s="9">
        <f t="shared" si="0"/>
        <v>29</v>
      </c>
      <c r="H27" s="15"/>
    </row>
    <row r="28" spans="1:8" x14ac:dyDescent="0.2">
      <c r="A28" s="11">
        <v>25</v>
      </c>
      <c r="C28" s="9" t="s">
        <v>78</v>
      </c>
      <c r="D28" s="13">
        <v>43952</v>
      </c>
      <c r="E28" s="13">
        <v>43982</v>
      </c>
      <c r="F28" s="9">
        <f t="shared" si="0"/>
        <v>30</v>
      </c>
      <c r="H28" s="15"/>
    </row>
    <row r="29" spans="1:8" x14ac:dyDescent="0.2">
      <c r="A29" s="11">
        <v>26</v>
      </c>
      <c r="C29" s="9" t="s">
        <v>79</v>
      </c>
      <c r="D29" s="13">
        <v>43983</v>
      </c>
      <c r="E29" s="13">
        <v>44012</v>
      </c>
      <c r="F29" s="9">
        <f t="shared" si="0"/>
        <v>29</v>
      </c>
      <c r="H29" s="15"/>
    </row>
    <row r="30" spans="1:8" x14ac:dyDescent="0.2">
      <c r="A30" s="11">
        <v>27</v>
      </c>
      <c r="B30" s="9" t="s">
        <v>80</v>
      </c>
      <c r="D30" s="13">
        <v>43831</v>
      </c>
      <c r="E30" s="13">
        <v>43861</v>
      </c>
      <c r="F30" s="9">
        <f t="shared" si="0"/>
        <v>30</v>
      </c>
      <c r="H30" s="15" t="s">
        <v>81</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6</vt:i4>
      </vt:variant>
    </vt:vector>
  </HeadingPairs>
  <TitlesOfParts>
    <vt:vector size="9" baseType="lpstr">
      <vt:lpstr>进度汇总</vt:lpstr>
      <vt:lpstr>参数化编程计划表</vt:lpstr>
      <vt:lpstr>激光项目研发计划表</vt:lpstr>
      <vt:lpstr>Display_Week</vt:lpstr>
      <vt:lpstr>参数化编程计划表!Print_Titles</vt:lpstr>
      <vt:lpstr>Project_Start</vt:lpstr>
      <vt:lpstr>参数化编程计划表!task_end</vt:lpstr>
      <vt:lpstr>参数化编程计划表!task_progress</vt:lpstr>
      <vt:lpstr>参数化编程计划表!task_start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dcterms:created xsi:type="dcterms:W3CDTF">2015-06-05T18:17:20Z</dcterms:created>
  <dcterms:modified xsi:type="dcterms:W3CDTF">2020-01-19T07:01:18Z</dcterms:modified>
</cp:coreProperties>
</file>