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Tasks!$A$1:$E$101</definedName>
    <definedName name="_xlnm._FilterDatabase" localSheetId="2" hidden="1">Temas!$A$1:$D$1</definedName>
    <definedName name="CodEpico">Epicos!$C$2:$C$4</definedName>
    <definedName name="CodTema">Temas!$B$2:$B$10</definedName>
    <definedName name="CodUserStory">Story!$C$2:$C$13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24" i="5"/>
  <c r="B5" i="2"/>
  <c r="B6"/>
  <c r="B7"/>
  <c r="B8"/>
  <c r="B9"/>
  <c r="B10"/>
  <c r="B11"/>
  <c r="B12"/>
  <c r="B13"/>
  <c r="C3" i="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C2" i="5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<sst xmlns="http://schemas.openxmlformats.org/spreadsheetml/2006/main" count="171" uniqueCount="77">
  <si>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</si>
  <si>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</si>
  <si>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</si>
  <si>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</si>
  <si>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</si>
  <si>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</si>
  <si>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</si>
  <si>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</si>
  <si>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</si>
  <si>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</si>
  <si>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</si>
  <si>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</si>
  <si>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</si>
  <si>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</si>
  <si>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</si>
  <si>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</si>
  <si>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</si>
  <si>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</si>
  <si>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</si>
  <si>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</si>
  <si>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</si>
  <si>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</si>
  <si>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</si>
  <si>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Acessar a tela principal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</si>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</sst>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67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26901632"/>
        <c:axId val="126911616"/>
      </c:lineChart>
      <c:catAx>
        <c:axId val="126901632"/>
        <c:scaling>
          <c:orientation val="minMax"/>
        </c:scaling>
        <c:axPos val="b"/>
        <c:majorTickMark val="none"/>
        <c:tickLblPos val="nextTo"/>
        <c:crossAx val="126911616"/>
        <c:crosses val="autoZero"/>
        <c:auto val="1"/>
        <c:lblAlgn val="ctr"/>
        <c:lblOffset val="100"/>
      </c:catAx>
      <c:valAx>
        <c:axId val="12691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690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73902464"/>
        <c:axId val="173904256"/>
      </c:lineChart>
      <c:catAx>
        <c:axId val="173902464"/>
        <c:scaling>
          <c:orientation val="minMax"/>
        </c:scaling>
        <c:axPos val="b"/>
        <c:tickLblPos val="nextTo"/>
        <c:crossAx val="173904256"/>
        <c:crosses val="autoZero"/>
        <c:auto val="1"/>
        <c:lblAlgn val="ctr"/>
        <c:lblOffset val="100"/>
      </c:catAx>
      <c:valAx>
        <c:axId val="173904256"/>
        <c:scaling>
          <c:orientation val="minMax"/>
        </c:scaling>
        <c:axPos val="l"/>
        <c:majorGridlines/>
        <c:numFmt formatCode="General" sourceLinked="1"/>
        <c:tickLblPos val="nextTo"/>
        <c:crossAx val="17390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2" sqref="E2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1</v>
      </c>
      <c r="C2" s="16">
        <f t="shared" ref="C2:C7" si="1">COUNTIF(StatusEpicos,A2)</f>
        <v>1</v>
      </c>
      <c r="D2" s="16">
        <f t="shared" ref="D2:D7" si="2">COUNTIF(StatusStories,A2)</f>
        <v>0</v>
      </c>
      <c r="E2" s="21">
        <f t="shared" ref="E2:E7" si="3">COUNTIF(StatusTasks,A2)</f>
        <v>30</v>
      </c>
    </row>
    <row r="3" spans="1:5">
      <c r="A3" s="22" t="s">
        <v>6</v>
      </c>
      <c r="B3" s="23">
        <f t="shared" si="0"/>
        <v>2</v>
      </c>
      <c r="C3" s="23">
        <f t="shared" si="1"/>
        <v>3</v>
      </c>
      <c r="D3" s="23">
        <f t="shared" si="2"/>
        <v>9</v>
      </c>
      <c r="E3" s="24">
        <f t="shared" si="3"/>
        <v>0</v>
      </c>
    </row>
    <row r="4" spans="1:5">
      <c r="A4" s="22" t="s">
        <v>5</v>
      </c>
      <c r="B4" s="23">
        <f t="shared" si="0"/>
        <v>0</v>
      </c>
      <c r="C4" s="23">
        <f t="shared" si="1"/>
        <v>0</v>
      </c>
      <c r="D4" s="23">
        <f t="shared" si="2"/>
        <v>0</v>
      </c>
      <c r="E4" s="24">
        <f t="shared" si="3"/>
        <v>0</v>
      </c>
    </row>
    <row r="5" spans="1:5">
      <c r="A5" s="22" t="s">
        <v>4</v>
      </c>
      <c r="B5" s="23">
        <f t="shared" si="0"/>
        <v>0</v>
      </c>
      <c r="C5" s="23">
        <f t="shared" si="1"/>
        <v>0</v>
      </c>
      <c r="D5" s="23">
        <f t="shared" si="2"/>
        <v>0</v>
      </c>
      <c r="E5" s="24">
        <f t="shared" si="3"/>
        <v>0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5" sqref="D5:D6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9" t="s">
        <v>6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25</v>
      </c>
      <c r="D3" s="9" t="s">
        <v>6</v>
      </c>
    </row>
    <row r="4" spans="1:4">
      <c r="A4" s="7">
        <v>3</v>
      </c>
      <c r="B4" s="7" t="str">
        <f t="shared" si="0"/>
        <v>T3</v>
      </c>
      <c r="C4" s="8" t="s">
        <v>56</v>
      </c>
      <c r="D4" s="9" t="s">
        <v>7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66" priority="10">
      <formula>LEN(TRIM(A1))&gt;0</formula>
    </cfRule>
  </conditionalFormatting>
  <conditionalFormatting sqref="D1:D1048576">
    <cfRule type="containsText" dxfId="65" priority="2" operator="containsText" text="Pronto">
      <formula>NOT(ISERROR(SEARCH("Pronto",D1)))</formula>
    </cfRule>
    <cfRule type="containsText" dxfId="64" priority="3" operator="containsText" text="Em Testes">
      <formula>NOT(ISERROR(SEARCH("Em Testes",D1)))</formula>
    </cfRule>
    <cfRule type="containsText" dxfId="63" priority="4" operator="containsText" text="Completo">
      <formula>NOT(ISERROR(SEARCH("Completo",D1)))</formula>
    </cfRule>
    <cfRule type="containsText" dxfId="62" priority="5" operator="containsText" text="Em Desenvolvimento">
      <formula>NOT(ISERROR(SEARCH("Em Desenvolvimento",D1)))</formula>
    </cfRule>
    <cfRule type="containsText" dxfId="61" priority="6" operator="containsText" text="Aceito">
      <formula>NOT(ISERROR(SEARCH("Aceito",D1)))</formula>
    </cfRule>
    <cfRule type="containsText" dxfId="60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6</v>
      </c>
    </row>
    <row r="3" spans="1:5">
      <c r="A3" s="7" t="s">
        <v>26</v>
      </c>
      <c r="B3" s="7">
        <v>1</v>
      </c>
      <c r="C3" s="7" t="str">
        <f t="shared" ref="C3:C66" si="0">IF(A3&lt;&gt;"",A3&amp;" - EP"&amp;B3,"")</f>
        <v>T2 - EP1</v>
      </c>
      <c r="D3" s="8" t="s">
        <v>27</v>
      </c>
      <c r="E3" s="9" t="s">
        <v>6</v>
      </c>
    </row>
    <row r="4" spans="1:5">
      <c r="A4" s="7" t="s">
        <v>26</v>
      </c>
      <c r="B4" s="7">
        <v>2</v>
      </c>
      <c r="C4" s="7" t="str">
        <f t="shared" si="0"/>
        <v>T2 - EP2</v>
      </c>
      <c r="D4" s="8" t="s">
        <v>28</v>
      </c>
      <c r="E4" s="9" t="s">
        <v>6</v>
      </c>
    </row>
    <row r="5" spans="1:5">
      <c r="A5" s="7" t="s">
        <v>57</v>
      </c>
      <c r="B5" s="7">
        <v>1</v>
      </c>
      <c r="C5" s="7" t="str">
        <f t="shared" si="0"/>
        <v>T3 - EP1</v>
      </c>
      <c r="D5" s="8" t="s">
        <v>58</v>
      </c>
      <c r="E5" s="9" t="s">
        <v>7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59" priority="10">
      <formula>LEN(TRIM(A1))&gt;0</formula>
    </cfRule>
  </conditionalFormatting>
  <conditionalFormatting sqref="E1:E1048576">
    <cfRule type="containsText" dxfId="58" priority="2" operator="containsText" text="Pronto">
      <formula>NOT(ISERROR(SEARCH("Pronto",E1)))</formula>
    </cfRule>
    <cfRule type="containsText" dxfId="57" priority="3" operator="containsText" text="Em Testes">
      <formula>NOT(ISERROR(SEARCH("Em Testes",E1)))</formula>
    </cfRule>
    <cfRule type="containsText" dxfId="56" priority="4" operator="containsText" text="Completo">
      <formula>NOT(ISERROR(SEARCH("Completo",E1)))</formula>
    </cfRule>
    <cfRule type="containsText" dxfId="55" priority="5" operator="containsText" text="Em Desenvolvimento">
      <formula>NOT(ISERROR(SEARCH("Em Desenvolvimento",E1)))</formula>
    </cfRule>
    <cfRule type="containsText" dxfId="54" priority="6" operator="containsText" text="Aceito">
      <formula>NOT(ISERROR(SEARCH("Aceito",E1)))</formula>
    </cfRule>
    <cfRule type="containsText" dxfId="53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10" sqref="E10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6</v>
      </c>
    </row>
    <row r="3" spans="1:5">
      <c r="A3" s="7" t="s">
        <v>29</v>
      </c>
      <c r="B3" s="7">
        <v>1</v>
      </c>
      <c r="C3" s="7" t="str">
        <f t="shared" ref="C3:C66" si="0">IF(A3&lt;&gt;"",A3&amp;" - EU"&amp;B3,"")</f>
        <v>T2 - EP1 - EU1</v>
      </c>
      <c r="D3" s="8" t="s">
        <v>30</v>
      </c>
      <c r="E3" s="9" t="s">
        <v>6</v>
      </c>
    </row>
    <row r="4" spans="1:5">
      <c r="A4" s="7" t="s">
        <v>29</v>
      </c>
      <c r="B4" s="7">
        <v>2</v>
      </c>
      <c r="C4" s="7" t="str">
        <f t="shared" si="0"/>
        <v>T2 - EP1 - EU2</v>
      </c>
      <c r="D4" s="8" t="s">
        <v>31</v>
      </c>
      <c r="E4" s="9" t="s">
        <v>6</v>
      </c>
    </row>
    <row r="5" spans="1:5">
      <c r="A5" s="7" t="s">
        <v>29</v>
      </c>
      <c r="B5" s="7">
        <v>3</v>
      </c>
      <c r="C5" s="7" t="str">
        <f t="shared" si="0"/>
        <v>T2 - EP1 - EU3</v>
      </c>
      <c r="D5" s="8" t="s">
        <v>32</v>
      </c>
      <c r="E5" s="9" t="s">
        <v>6</v>
      </c>
    </row>
    <row r="6" spans="1:5">
      <c r="A6" s="7" t="s">
        <v>29</v>
      </c>
      <c r="B6" s="7">
        <v>4</v>
      </c>
      <c r="C6" s="7" t="str">
        <f t="shared" si="0"/>
        <v>T2 - EP1 - EU4</v>
      </c>
      <c r="D6" s="8" t="s">
        <v>33</v>
      </c>
      <c r="E6" s="9" t="s">
        <v>6</v>
      </c>
    </row>
    <row r="7" spans="1:5">
      <c r="A7" s="7" t="s">
        <v>34</v>
      </c>
      <c r="B7" s="7">
        <v>1</v>
      </c>
      <c r="C7" s="7" t="str">
        <f t="shared" si="0"/>
        <v>T2 - EP2 - EU1</v>
      </c>
      <c r="D7" s="10" t="s">
        <v>35</v>
      </c>
      <c r="E7" s="9" t="s">
        <v>6</v>
      </c>
    </row>
    <row r="8" spans="1:5">
      <c r="A8" s="7" t="s">
        <v>34</v>
      </c>
      <c r="B8" s="7">
        <v>2</v>
      </c>
      <c r="C8" s="7" t="str">
        <f t="shared" si="0"/>
        <v>T2 - EP2 - EU2</v>
      </c>
      <c r="D8" s="8" t="s">
        <v>36</v>
      </c>
      <c r="E8" s="9" t="s">
        <v>6</v>
      </c>
    </row>
    <row r="9" spans="1:5">
      <c r="A9" s="7" t="s">
        <v>34</v>
      </c>
      <c r="B9" s="7">
        <v>3</v>
      </c>
      <c r="C9" s="7" t="str">
        <f t="shared" si="0"/>
        <v>T2 - EP2 - EU3</v>
      </c>
      <c r="D9" s="10" t="s">
        <v>37</v>
      </c>
      <c r="E9" s="9" t="s">
        <v>6</v>
      </c>
    </row>
    <row r="10" spans="1:5">
      <c r="A10" s="7" t="s">
        <v>34</v>
      </c>
      <c r="B10" s="7">
        <v>4</v>
      </c>
      <c r="C10" s="7" t="str">
        <f t="shared" si="0"/>
        <v>T2 - EP2 - EU4</v>
      </c>
      <c r="D10" s="10" t="s">
        <v>38</v>
      </c>
      <c r="E10" s="9" t="s">
        <v>6</v>
      </c>
    </row>
    <row r="11" spans="1:5">
      <c r="A11" s="7"/>
      <c r="B11" s="7"/>
      <c r="C11" s="7" t="str">
        <f t="shared" si="0"/>
        <v/>
      </c>
      <c r="D11" s="10"/>
    </row>
    <row r="12" spans="1:5">
      <c r="A12" s="7"/>
      <c r="B12" s="7"/>
      <c r="C12" s="7" t="str">
        <f t="shared" si="0"/>
        <v/>
      </c>
      <c r="D12" s="10"/>
    </row>
    <row r="13" spans="1:5">
      <c r="A13" s="7"/>
      <c r="B13" s="7"/>
      <c r="C13" s="7" t="str">
        <f t="shared" si="0"/>
        <v/>
      </c>
      <c r="D13" s="10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52" priority="15">
      <formula>LEN(TRIM(A1))&gt;0</formula>
    </cfRule>
  </conditionalFormatting>
  <conditionalFormatting sqref="E1:E1048576">
    <cfRule type="containsText" dxfId="51" priority="2" operator="containsText" text="Pronto">
      <formula>NOT(ISERROR(SEARCH("Pronto",E1)))</formula>
    </cfRule>
    <cfRule type="containsText" dxfId="50" priority="3" operator="containsText" text="Em Testes">
      <formula>NOT(ISERROR(SEARCH("Em Testes",E1)))</formula>
    </cfRule>
    <cfRule type="containsText" dxfId="49" priority="4" operator="containsText" text="Completo">
      <formula>NOT(ISERROR(SEARCH("Completo",E1)))</formula>
    </cfRule>
    <cfRule type="containsText" dxfId="48" priority="5" operator="containsText" text="Em Desenvolvimento">
      <formula>NOT(ISERROR(SEARCH("Em Desenvolvimento",E1)))</formula>
    </cfRule>
    <cfRule type="containsText" dxfId="47" priority="6" operator="containsText" text="Aceito">
      <formula>NOT(ISERROR(SEARCH("Aceito",E1)))</formula>
    </cfRule>
    <cfRule type="containsText" dxfId="46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>
      <pane ySplit="1" topLeftCell="A14" activePane="bottomLeft" state="frozen"/>
      <selection pane="bottomLeft" activeCell="A29" sqref="A29:E31"/>
    </sheetView>
  </sheetViews>
  <sheetFormatPr defaultRowHeight="15.75"/>
  <cols>
    <col min="1" max="1" width="15.7109375" style="3" customWidth="1"/>
    <col min="2" max="2" width="10.7109375" style="3" customWidth="1"/>
    <col min="3" max="3" width="20.7109375" style="3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6" t="s">
        <v>10</v>
      </c>
      <c r="B1" s="6" t="s">
        <v>2</v>
      </c>
      <c r="C1" s="6" t="s">
        <v>8</v>
      </c>
      <c r="D1" s="15" t="s">
        <v>3</v>
      </c>
      <c r="E1" s="6" t="s">
        <v>11</v>
      </c>
    </row>
    <row r="2" spans="1:5">
      <c r="A2" s="32" t="s">
        <v>24</v>
      </c>
      <c r="B2" s="32">
        <v>1</v>
      </c>
      <c r="C2" s="32" t="str">
        <f>IF(A2&lt;&gt;"",A2&amp;" - C"&amp;B2,"")</f>
        <v>T1 - EP1 - EU1 - C1</v>
      </c>
      <c r="D2" s="33" t="s">
        <v>23</v>
      </c>
      <c r="E2" s="34" t="s">
        <v>7</v>
      </c>
    </row>
    <row r="3" spans="1:5">
      <c r="A3" s="29" t="s">
        <v>39</v>
      </c>
      <c r="B3" s="29">
        <v>1</v>
      </c>
      <c r="C3" s="29" t="str">
        <f>IF(A3&lt;&gt;"",A3&amp;" - C"&amp;B3,"")</f>
        <v>T2 - EP1 - EU1 - C1</v>
      </c>
      <c r="D3" s="30" t="s">
        <v>30</v>
      </c>
      <c r="E3" s="31" t="s">
        <v>7</v>
      </c>
    </row>
    <row r="4" spans="1:5">
      <c r="A4" s="29" t="s">
        <v>39</v>
      </c>
      <c r="B4" s="29">
        <v>2</v>
      </c>
      <c r="C4" s="29" t="str">
        <f t="shared" ref="C4:C67" si="0">IF(A4&lt;&gt;"",A4&amp;" - C"&amp;B4,"")</f>
        <v>T2 - EP1 - EU1 - C2</v>
      </c>
      <c r="D4" s="30" t="s">
        <v>40</v>
      </c>
      <c r="E4" s="31" t="s">
        <v>7</v>
      </c>
    </row>
    <row r="5" spans="1:5">
      <c r="A5" s="29" t="s">
        <v>39</v>
      </c>
      <c r="B5" s="29">
        <v>3</v>
      </c>
      <c r="C5" s="29" t="str">
        <f t="shared" si="0"/>
        <v>T2 - EP1 - EU1 - C3</v>
      </c>
      <c r="D5" s="30" t="s">
        <v>41</v>
      </c>
      <c r="E5" s="31" t="s">
        <v>7</v>
      </c>
    </row>
    <row r="6" spans="1:5">
      <c r="A6" s="29" t="s">
        <v>39</v>
      </c>
      <c r="B6" s="29">
        <v>4</v>
      </c>
      <c r="C6" s="29" t="str">
        <f t="shared" si="0"/>
        <v>T2 - EP1 - EU1 - C4</v>
      </c>
      <c r="D6" s="30" t="s">
        <v>43</v>
      </c>
      <c r="E6" s="31" t="s">
        <v>7</v>
      </c>
    </row>
    <row r="7" spans="1:5">
      <c r="A7" s="32" t="s">
        <v>42</v>
      </c>
      <c r="B7" s="32">
        <v>1</v>
      </c>
      <c r="C7" s="32" t="str">
        <f t="shared" si="0"/>
        <v>T2 - EP1 - EU2 - C1</v>
      </c>
      <c r="D7" s="33" t="s">
        <v>44</v>
      </c>
      <c r="E7" s="34" t="s">
        <v>7</v>
      </c>
    </row>
    <row r="8" spans="1:5">
      <c r="A8" s="32" t="s">
        <v>42</v>
      </c>
      <c r="B8" s="32">
        <v>2</v>
      </c>
      <c r="C8" s="32" t="str">
        <f t="shared" si="0"/>
        <v>T2 - EP1 - EU2 - C2</v>
      </c>
      <c r="D8" s="33" t="s">
        <v>45</v>
      </c>
      <c r="E8" s="34" t="s">
        <v>7</v>
      </c>
    </row>
    <row r="9" spans="1:5">
      <c r="A9" s="32" t="s">
        <v>42</v>
      </c>
      <c r="B9" s="32">
        <v>3</v>
      </c>
      <c r="C9" s="32" t="str">
        <f t="shared" si="0"/>
        <v>T2 - EP1 - EU2 - C3</v>
      </c>
      <c r="D9" s="33" t="s">
        <v>46</v>
      </c>
      <c r="E9" s="34" t="s">
        <v>7</v>
      </c>
    </row>
    <row r="10" spans="1:5">
      <c r="A10" s="29" t="s">
        <v>60</v>
      </c>
      <c r="B10" s="29">
        <v>1</v>
      </c>
      <c r="C10" s="29" t="str">
        <f t="shared" si="0"/>
        <v>T2 - EP1 - EU3 - C1</v>
      </c>
      <c r="D10" s="30" t="s">
        <v>49</v>
      </c>
      <c r="E10" s="31" t="s">
        <v>7</v>
      </c>
    </row>
    <row r="11" spans="1:5">
      <c r="A11" s="29" t="s">
        <v>60</v>
      </c>
      <c r="B11" s="29">
        <v>2</v>
      </c>
      <c r="C11" s="29" t="str">
        <f t="shared" si="0"/>
        <v>T2 - EP1 - EU3 - C2</v>
      </c>
      <c r="D11" s="30" t="s">
        <v>50</v>
      </c>
      <c r="E11" s="31" t="s">
        <v>7</v>
      </c>
    </row>
    <row r="12" spans="1:5">
      <c r="A12" s="29" t="s">
        <v>60</v>
      </c>
      <c r="B12" s="29">
        <v>3</v>
      </c>
      <c r="C12" s="29" t="str">
        <f t="shared" si="0"/>
        <v>T2 - EP1 - EU3 - C3</v>
      </c>
      <c r="D12" s="30" t="s">
        <v>51</v>
      </c>
      <c r="E12" s="31" t="s">
        <v>7</v>
      </c>
    </row>
    <row r="13" spans="1:5">
      <c r="A13" s="29" t="s">
        <v>60</v>
      </c>
      <c r="B13" s="29">
        <v>4</v>
      </c>
      <c r="C13" s="29" t="str">
        <f t="shared" si="0"/>
        <v>T2 - EP1 - EU3 - C4</v>
      </c>
      <c r="D13" s="30" t="s">
        <v>52</v>
      </c>
      <c r="E13" s="31" t="s">
        <v>7</v>
      </c>
    </row>
    <row r="14" spans="1:5">
      <c r="A14" s="32" t="s">
        <v>59</v>
      </c>
      <c r="B14" s="32">
        <v>1</v>
      </c>
      <c r="C14" s="32" t="str">
        <f t="shared" si="0"/>
        <v>T2 - EP1 - EU4 - C1</v>
      </c>
      <c r="D14" s="33" t="s">
        <v>53</v>
      </c>
      <c r="E14" s="34" t="s">
        <v>7</v>
      </c>
    </row>
    <row r="15" spans="1:5">
      <c r="A15" s="32" t="s">
        <v>59</v>
      </c>
      <c r="B15" s="32">
        <v>2</v>
      </c>
      <c r="C15" s="32" t="str">
        <f t="shared" si="0"/>
        <v>T2 - EP1 - EU4 - C2</v>
      </c>
      <c r="D15" s="33" t="s">
        <v>54</v>
      </c>
      <c r="E15" s="34" t="s">
        <v>7</v>
      </c>
    </row>
    <row r="16" spans="1:5">
      <c r="A16" s="32" t="s">
        <v>59</v>
      </c>
      <c r="B16" s="32">
        <v>3</v>
      </c>
      <c r="C16" s="32" t="str">
        <f t="shared" si="0"/>
        <v>T2 - EP1 - EU4 - C3</v>
      </c>
      <c r="D16" s="33" t="s">
        <v>55</v>
      </c>
      <c r="E16" s="34" t="s">
        <v>7</v>
      </c>
    </row>
    <row r="17" spans="1:5">
      <c r="A17" s="29" t="s">
        <v>61</v>
      </c>
      <c r="B17" s="29">
        <v>1</v>
      </c>
      <c r="C17" s="29" t="str">
        <f t="shared" si="0"/>
        <v>T2 - EP2 - EU1 - C1</v>
      </c>
      <c r="D17" s="35" t="s">
        <v>35</v>
      </c>
      <c r="E17" s="31" t="s">
        <v>7</v>
      </c>
    </row>
    <row r="18" spans="1:5">
      <c r="A18" s="29" t="s">
        <v>61</v>
      </c>
      <c r="B18" s="29">
        <v>2</v>
      </c>
      <c r="C18" s="29" t="str">
        <f t="shared" si="0"/>
        <v>T2 - EP2 - EU1 - C2</v>
      </c>
      <c r="D18" s="35" t="s">
        <v>63</v>
      </c>
      <c r="E18" s="31" t="s">
        <v>7</v>
      </c>
    </row>
    <row r="19" spans="1:5">
      <c r="A19" s="29" t="s">
        <v>61</v>
      </c>
      <c r="B19" s="29">
        <v>3</v>
      </c>
      <c r="C19" s="29" t="str">
        <f t="shared" si="0"/>
        <v>T2 - EP2 - EU1 - C3</v>
      </c>
      <c r="D19" s="35" t="s">
        <v>64</v>
      </c>
      <c r="E19" s="31" t="s">
        <v>7</v>
      </c>
    </row>
    <row r="20" spans="1:5">
      <c r="A20" s="29" t="s">
        <v>61</v>
      </c>
      <c r="B20" s="29">
        <v>4</v>
      </c>
      <c r="C20" s="29" t="str">
        <f t="shared" si="0"/>
        <v>T2 - EP2 - EU1 - C4</v>
      </c>
      <c r="D20" s="35" t="s">
        <v>65</v>
      </c>
      <c r="E20" s="31" t="s">
        <v>7</v>
      </c>
    </row>
    <row r="21" spans="1:5">
      <c r="A21" s="32" t="s">
        <v>62</v>
      </c>
      <c r="B21" s="32">
        <v>1</v>
      </c>
      <c r="C21" s="32" t="str">
        <f t="shared" si="0"/>
        <v>T2 - EP2 - EU2 - C1</v>
      </c>
      <c r="D21" s="36" t="s">
        <v>66</v>
      </c>
      <c r="E21" s="34" t="s">
        <v>7</v>
      </c>
    </row>
    <row r="22" spans="1:5">
      <c r="A22" s="32" t="s">
        <v>62</v>
      </c>
      <c r="B22" s="32">
        <v>2</v>
      </c>
      <c r="C22" s="32" t="str">
        <f t="shared" si="0"/>
        <v>T2 - EP2 - EU2 - C2</v>
      </c>
      <c r="D22" s="36" t="s">
        <v>67</v>
      </c>
      <c r="E22" s="34" t="s">
        <v>7</v>
      </c>
    </row>
    <row r="23" spans="1:5">
      <c r="A23" s="32" t="s">
        <v>62</v>
      </c>
      <c r="B23" s="32">
        <v>3</v>
      </c>
      <c r="C23" s="32" t="str">
        <f t="shared" si="0"/>
        <v>T2 - EP2 - EU2 - C3</v>
      </c>
      <c r="D23" s="36" t="s">
        <v>68</v>
      </c>
      <c r="E23" s="34" t="s">
        <v>7</v>
      </c>
    </row>
    <row r="24" spans="1:5">
      <c r="A24" s="32" t="s">
        <v>62</v>
      </c>
      <c r="B24" s="32">
        <v>4</v>
      </c>
      <c r="C24" s="32" t="str">
        <f t="shared" si="0"/>
        <v>T2 - EP2 - EU2 - C4</v>
      </c>
      <c r="D24" s="36" t="s">
        <v>76</v>
      </c>
      <c r="E24" s="34" t="s">
        <v>7</v>
      </c>
    </row>
    <row r="25" spans="1:5">
      <c r="A25" s="29" t="s">
        <v>47</v>
      </c>
      <c r="B25" s="29">
        <v>1</v>
      </c>
      <c r="C25" s="29" t="str">
        <f t="shared" si="0"/>
        <v>T2 - EP2 - EU3 - C1</v>
      </c>
      <c r="D25" s="35" t="s">
        <v>69</v>
      </c>
      <c r="E25" s="31" t="s">
        <v>7</v>
      </c>
    </row>
    <row r="26" spans="1:5">
      <c r="A26" s="29" t="s">
        <v>47</v>
      </c>
      <c r="B26" s="29">
        <v>2</v>
      </c>
      <c r="C26" s="29" t="str">
        <f t="shared" si="0"/>
        <v>T2 - EP2 - EU3 - C2</v>
      </c>
      <c r="D26" s="35" t="s">
        <v>70</v>
      </c>
      <c r="E26" s="31" t="s">
        <v>7</v>
      </c>
    </row>
    <row r="27" spans="1:5">
      <c r="A27" s="29" t="s">
        <v>47</v>
      </c>
      <c r="B27" s="29">
        <v>3</v>
      </c>
      <c r="C27" s="29" t="str">
        <f t="shared" si="0"/>
        <v>T2 - EP2 - EU3 - C3</v>
      </c>
      <c r="D27" s="35" t="s">
        <v>71</v>
      </c>
      <c r="E27" s="31" t="s">
        <v>7</v>
      </c>
    </row>
    <row r="28" spans="1:5">
      <c r="A28" s="29" t="s">
        <v>47</v>
      </c>
      <c r="B28" s="29">
        <v>4</v>
      </c>
      <c r="C28" s="29" t="str">
        <f t="shared" si="0"/>
        <v>T2 - EP2 - EU3 - C4</v>
      </c>
      <c r="D28" s="35" t="s">
        <v>72</v>
      </c>
      <c r="E28" s="31" t="s">
        <v>7</v>
      </c>
    </row>
    <row r="29" spans="1:5">
      <c r="A29" s="32" t="s">
        <v>48</v>
      </c>
      <c r="B29" s="32">
        <v>1</v>
      </c>
      <c r="C29" s="32" t="str">
        <f t="shared" si="0"/>
        <v>T2 - EP2 - EU4 - C1</v>
      </c>
      <c r="D29" s="36" t="s">
        <v>73</v>
      </c>
      <c r="E29" s="34" t="s">
        <v>7</v>
      </c>
    </row>
    <row r="30" spans="1:5">
      <c r="A30" s="32" t="s">
        <v>48</v>
      </c>
      <c r="B30" s="32">
        <v>2</v>
      </c>
      <c r="C30" s="32" t="str">
        <f t="shared" si="0"/>
        <v>T2 - EP2 - EU4 - C2</v>
      </c>
      <c r="D30" s="36" t="s">
        <v>74</v>
      </c>
      <c r="E30" s="34" t="s">
        <v>7</v>
      </c>
    </row>
    <row r="31" spans="1:5">
      <c r="A31" s="32" t="s">
        <v>48</v>
      </c>
      <c r="B31" s="32">
        <v>3</v>
      </c>
      <c r="C31" s="32" t="str">
        <f t="shared" si="0"/>
        <v>T2 - EP2 - EU4 - C3</v>
      </c>
      <c r="D31" s="36" t="s">
        <v>75</v>
      </c>
      <c r="E31" s="34" t="s">
        <v>7</v>
      </c>
    </row>
    <row r="32" spans="1:5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si="0"/>
        <v/>
      </c>
      <c r="D67" s="8"/>
    </row>
    <row r="68" spans="1:4">
      <c r="A68" s="7"/>
      <c r="B68" s="7"/>
      <c r="C68" s="7" t="str">
        <f t="shared" ref="C68:C131" si="1">IF(A68&lt;&gt;"",A68&amp;" - C"&amp;B68,"")</f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A101" s="7"/>
      <c r="B101" s="7"/>
      <c r="C101" s="7" t="str">
        <f t="shared" si="1"/>
        <v/>
      </c>
      <c r="D101" s="8"/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si="1"/>
        <v/>
      </c>
    </row>
    <row r="132" spans="3:3">
      <c r="C132" s="7" t="str">
        <f t="shared" ref="C132:C195" si="2">IF(A132&lt;&gt;"",A132&amp;" - C"&amp;B132,"")</f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si="2"/>
        <v/>
      </c>
    </row>
    <row r="196" spans="3:3">
      <c r="C196" s="7" t="str">
        <f t="shared" ref="C196:C201" si="3">IF(A196&lt;&gt;"",A196&amp;" - C"&amp;B196,"")</f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  <row r="201" spans="3:3">
      <c r="C201" s="7" t="str">
        <f t="shared" si="3"/>
        <v/>
      </c>
    </row>
  </sheetData>
  <autoFilter ref="A1:E101"/>
  <conditionalFormatting sqref="C3:C201 D3:D4 D6:D101 A2:C101">
    <cfRule type="notContainsBlanks" dxfId="7" priority="8">
      <formula>LEN(TRIM(A2))&gt;0</formula>
    </cfRule>
  </conditionalFormatting>
  <conditionalFormatting sqref="E1:E1048576">
    <cfRule type="containsText" dxfId="13" priority="1" operator="containsText" text="Aguardando">
      <formula>NOT(ISERROR(SEARCH("Aguardando",E1)))</formula>
    </cfRule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1">
      <formula1>CodUserStory</formula1>
    </dataValidation>
    <dataValidation type="list" allowBlank="1" showInputMessage="1" showErrorMessage="1" sqref="E2:E101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2017-01-08T02:44:37Z</dcterms:modified>
</cp:coreProperties>
</file>