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em\Documents\"/>
    </mc:Choice>
  </mc:AlternateContent>
  <xr:revisionPtr revIDLastSave="0" documentId="8_{92875261-DB30-4714-8DE7-934EE21A77A9}" xr6:coauthVersionLast="47" xr6:coauthVersionMax="47" xr10:uidLastSave="{00000000-0000-0000-0000-000000000000}"/>
  <bookViews>
    <workbookView xWindow="-120" yWindow="-120" windowWidth="20730" windowHeight="11160" xr2:uid="{267C4447-971A-4F73-8F95-DB8E88F2C2F9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5" i="1" l="1"/>
  <c r="P15" i="1"/>
  <c r="P16" i="1" s="1"/>
  <c r="O15" i="1"/>
  <c r="O16" i="1" s="1"/>
  <c r="N15" i="1"/>
  <c r="N16" i="1" s="1"/>
  <c r="M15" i="1"/>
  <c r="M16" i="1" s="1"/>
  <c r="N6" i="1"/>
  <c r="O6" i="1"/>
  <c r="P6" i="1"/>
  <c r="N5" i="1"/>
  <c r="O5" i="1"/>
  <c r="P5" i="1"/>
  <c r="M6" i="1"/>
  <c r="M5" i="1"/>
  <c r="C13" i="1"/>
  <c r="A15" i="1"/>
  <c r="A14" i="1"/>
  <c r="A13" i="1"/>
  <c r="A12" i="1"/>
  <c r="C12" i="1"/>
  <c r="C6" i="1"/>
  <c r="D5" i="1"/>
  <c r="C5" i="1"/>
  <c r="C4" i="1"/>
  <c r="C3" i="1"/>
  <c r="K17" i="1" l="1"/>
  <c r="K18" i="1" s="1"/>
  <c r="K19" i="1" s="1"/>
  <c r="K7" i="1"/>
  <c r="K8" i="1" s="1"/>
  <c r="K9" i="1" s="1"/>
  <c r="C14" i="1" s="1"/>
</calcChain>
</file>

<file path=xl/sharedStrings.xml><?xml version="1.0" encoding="utf-8"?>
<sst xmlns="http://schemas.openxmlformats.org/spreadsheetml/2006/main" count="29" uniqueCount="22">
  <si>
    <t># Примера</t>
  </si>
  <si>
    <t>Вид распределения</t>
  </si>
  <si>
    <t>Результат</t>
  </si>
  <si>
    <t>Биномиальное</t>
  </si>
  <si>
    <t>Гипергеометрическое</t>
  </si>
  <si>
    <t>Пуассона</t>
  </si>
  <si>
    <t>Результат(2)</t>
  </si>
  <si>
    <t>Нормальное</t>
  </si>
  <si>
    <t>Пирсона</t>
  </si>
  <si>
    <t>Фишера</t>
  </si>
  <si>
    <t>Вейбулла</t>
  </si>
  <si>
    <t>Экспоненциальное</t>
  </si>
  <si>
    <t>Задачи</t>
  </si>
  <si>
    <t>Цветов:</t>
  </si>
  <si>
    <t>Вероятности:</t>
  </si>
  <si>
    <t>Размер выборки:</t>
  </si>
  <si>
    <t xml:space="preserve">Расчёты для задания 3 </t>
  </si>
  <si>
    <t>X^2:</t>
  </si>
  <si>
    <t>Распределение:</t>
  </si>
  <si>
    <t>Уровень значимости:</t>
  </si>
  <si>
    <t>Результат:</t>
  </si>
  <si>
    <t>Расчёты для задания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</si>
</sst>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6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8" xfId="0" applyBorder="1"/>
    <xf numFmtId="0" fontId="0" fillId="0" borderId="1" xfId="0" applyBorder="1"/>
    <xf numFmtId="0" fontId="0" fillId="0" borderId="9" xfId="0" applyBorder="1"/>
    <xf numFmtId="0" fontId="0" fillId="0" borderId="5" xfId="0" applyBorder="1"/>
    <xf numFmtId="0" fontId="0" fillId="4" borderId="2" xfId="0" applyFill="1" applyBorder="1"/>
    <xf numFmtId="0" fontId="0" fillId="2" borderId="11" xfId="0" applyFill="1" applyBorder="1"/>
    <xf numFmtId="0" fontId="0" fillId="0" borderId="4" xfId="0" applyBorder="1"/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5F7B-B6D9-4697-B75A-1C0D37545290}">
  <dimension ref="A1:P19"/>
  <sheetViews>
    <sheetView tabSelected="1" workbookViewId="0">
      <selection activeCell="K15" sqref="K15"/>
    </sheetView>
  </sheetViews>
  <sheetFormatPr defaultRowHeight="15" x14ac:dyDescent="0.25"/>
  <cols>
    <col min="1" max="1" width="11.85546875" customWidth="1"/>
    <col min="2" max="2" width="21.5703125" customWidth="1"/>
    <col min="3" max="3" width="10" customWidth="1"/>
    <col min="4" max="4" width="12.42578125" customWidth="1"/>
    <col min="10" max="10" width="20.140625" customWidth="1"/>
    <col min="12" max="12" width="13.85546875" customWidth="1"/>
  </cols>
  <sheetData>
    <row r="1" spans="1:16" x14ac:dyDescent="0.25">
      <c r="J1" s="11" t="s">
        <v>16</v>
      </c>
      <c r="K1" s="12"/>
      <c r="L1" s="12"/>
      <c r="M1" s="12"/>
      <c r="N1" s="12"/>
      <c r="O1" s="12"/>
      <c r="P1" s="13"/>
    </row>
    <row r="2" spans="1:16" x14ac:dyDescent="0.25">
      <c r="A2" t="s">
        <v>0</v>
      </c>
      <c r="B2" t="s">
        <v>1</v>
      </c>
      <c r="C2" t="s">
        <v>2</v>
      </c>
      <c r="D2" t="s">
        <v>6</v>
      </c>
      <c r="J2" s="3" t="s">
        <v>13</v>
      </c>
      <c r="K2" s="3">
        <v>4</v>
      </c>
      <c r="L2" s="5" t="s">
        <v>14</v>
      </c>
      <c r="M2" s="5">
        <v>0.3</v>
      </c>
      <c r="N2" s="5">
        <v>0.26</v>
      </c>
      <c r="O2" s="5">
        <v>0.22</v>
      </c>
      <c r="P2" s="5">
        <v>0.22</v>
      </c>
    </row>
    <row r="3" spans="1:16" x14ac:dyDescent="0.25">
      <c r="A3">
        <v>1</v>
      </c>
      <c r="B3" t="s">
        <v>3</v>
      </c>
      <c r="C3">
        <f>_xlfn.BINOM.DIST(3,5,0.85,0)</f>
        <v>0.13817812500000007</v>
      </c>
      <c r="J3" s="3" t="s">
        <v>15</v>
      </c>
      <c r="K3" s="4">
        <v>100</v>
      </c>
      <c r="L3" s="6"/>
      <c r="M3" s="7"/>
      <c r="N3" s="7"/>
      <c r="O3" s="7"/>
      <c r="P3" s="8"/>
    </row>
    <row r="4" spans="1:16" x14ac:dyDescent="0.25">
      <c r="A4">
        <v>2</v>
      </c>
      <c r="B4" t="s">
        <v>4</v>
      </c>
      <c r="C4">
        <f>HYPGEOMDIST(0,5,6,40) + HYPGEOMDIST(1,5,6,40)</f>
        <v>0.84575263522631927</v>
      </c>
      <c r="J4" s="3" t="s">
        <v>19</v>
      </c>
      <c r="K4" s="4">
        <v>0.05</v>
      </c>
      <c r="L4" s="9"/>
      <c r="M4" s="2"/>
      <c r="N4" s="2"/>
      <c r="O4" s="2"/>
      <c r="P4" s="10"/>
    </row>
    <row r="5" spans="1:16" x14ac:dyDescent="0.25">
      <c r="A5">
        <v>3</v>
      </c>
      <c r="B5" t="s">
        <v>5</v>
      </c>
      <c r="C5">
        <f>_xlfn.POISSON.DIST(0,1.5,0)</f>
        <v>0.22313016014842982</v>
      </c>
      <c r="D5">
        <f>_xlfn.POISSON.DIST(1,1.5,1)</f>
        <v>0.55782540037107464</v>
      </c>
      <c r="J5" s="14"/>
      <c r="K5" s="15"/>
      <c r="L5" s="15"/>
      <c r="M5" s="20">
        <f>M2*$K3</f>
        <v>30</v>
      </c>
      <c r="N5" s="20">
        <f t="shared" ref="N5:P5" si="0">N2*$K3</f>
        <v>26</v>
      </c>
      <c r="O5" s="20">
        <f t="shared" si="0"/>
        <v>22</v>
      </c>
      <c r="P5" s="23">
        <f t="shared" si="0"/>
        <v>22</v>
      </c>
    </row>
    <row r="6" spans="1:16" x14ac:dyDescent="0.25">
      <c r="A6">
        <v>4</v>
      </c>
      <c r="B6" t="s">
        <v>7</v>
      </c>
      <c r="C6">
        <f>_xlfn.NORM.DIST(164,172,5,1)-_xlfn.NORM.DIST(158,172,5,1)</f>
        <v>5.2244161369130036E-2</v>
      </c>
      <c r="J6" s="14"/>
      <c r="K6" s="15"/>
      <c r="L6" s="15"/>
      <c r="M6" s="17">
        <f>((M5-$K3/$K2)^2/($K3/$K2))</f>
        <v>1</v>
      </c>
      <c r="N6" s="17">
        <f t="shared" ref="N6:P6" si="1">((N5-$K3/$K2)^2/($K3/$K2))</f>
        <v>0.04</v>
      </c>
      <c r="O6" s="17">
        <f t="shared" si="1"/>
        <v>0.36</v>
      </c>
      <c r="P6" s="24">
        <f t="shared" si="1"/>
        <v>0.36</v>
      </c>
    </row>
    <row r="7" spans="1:16" x14ac:dyDescent="0.25">
      <c r="A7">
        <v>5</v>
      </c>
      <c r="B7" t="s">
        <v>8</v>
      </c>
      <c r="J7" s="21" t="s">
        <v>17</v>
      </c>
      <c r="K7" s="21">
        <f>SUM(M6:P6)</f>
        <v>1.7599999999999998</v>
      </c>
      <c r="L7" s="15"/>
      <c r="M7" s="15"/>
      <c r="N7" s="15"/>
      <c r="O7" s="15"/>
      <c r="P7" s="16"/>
    </row>
    <row r="8" spans="1:16" x14ac:dyDescent="0.25">
      <c r="A8">
        <v>6</v>
      </c>
      <c r="B8" t="s">
        <v>9</v>
      </c>
      <c r="J8" s="21" t="s">
        <v>18</v>
      </c>
      <c r="K8" s="21">
        <f>CHIDIST(K7,K2-1)</f>
        <v>0.62367782126807181</v>
      </c>
      <c r="L8" s="15"/>
      <c r="M8" s="15"/>
      <c r="N8" s="15"/>
      <c r="O8" s="15"/>
      <c r="P8" s="16"/>
    </row>
    <row r="9" spans="1:16" x14ac:dyDescent="0.25">
      <c r="A9">
        <v>7</v>
      </c>
      <c r="B9" t="s">
        <v>10</v>
      </c>
      <c r="J9" s="21" t="s">
        <v>20</v>
      </c>
      <c r="K9" s="21" t="b">
        <f>K8&lt;K4</f>
        <v>0</v>
      </c>
      <c r="L9" s="18"/>
      <c r="M9" s="18"/>
      <c r="N9" s="18"/>
      <c r="O9" s="18"/>
      <c r="P9" s="19"/>
    </row>
    <row r="10" spans="1:16" x14ac:dyDescent="0.25">
      <c r="A10">
        <v>8</v>
      </c>
      <c r="B10" t="s">
        <v>11</v>
      </c>
    </row>
    <row r="11" spans="1:16" x14ac:dyDescent="0.25">
      <c r="A11" t="s">
        <v>12</v>
      </c>
      <c r="J11" s="11" t="s">
        <v>21</v>
      </c>
      <c r="K11" s="12"/>
      <c r="L11" s="12"/>
      <c r="M11" s="12"/>
      <c r="N11" s="12"/>
      <c r="O11" s="12"/>
      <c r="P11" s="13"/>
    </row>
    <row r="12" spans="1:16" x14ac:dyDescent="0.25">
      <c r="A12" s="1" t="str">
        <f>"2.1"</f>
        <v>2.1</v>
      </c>
      <c r="C12">
        <f>1-_xlfn.BINOM.DIST(2,8,0.25,1)</f>
        <v>0.3214569091796875</v>
      </c>
      <c r="J12" s="3" t="s">
        <v>13</v>
      </c>
      <c r="K12" s="3">
        <v>4</v>
      </c>
      <c r="L12" s="5" t="s">
        <v>14</v>
      </c>
      <c r="M12" s="5">
        <v>0.3</v>
      </c>
      <c r="N12" s="5">
        <v>0.26</v>
      </c>
      <c r="O12" s="5">
        <v>0.22</v>
      </c>
      <c r="P12" s="5">
        <v>0.22</v>
      </c>
    </row>
    <row r="13" spans="1:16" x14ac:dyDescent="0.25">
      <c r="A13" t="str">
        <f>"2.2"</f>
        <v>2.2</v>
      </c>
      <c r="C13">
        <f>_xlfn.POISSON.DIST(4,1.8,0)</f>
        <v>7.2301733708121985E-2</v>
      </c>
      <c r="J13" s="3" t="s">
        <v>15</v>
      </c>
      <c r="K13" s="4">
        <v>1000</v>
      </c>
      <c r="L13" s="6"/>
      <c r="M13" s="7"/>
      <c r="N13" s="7"/>
      <c r="O13" s="7"/>
      <c r="P13" s="8"/>
    </row>
    <row r="14" spans="1:16" x14ac:dyDescent="0.25">
      <c r="A14" t="str">
        <f>"2.3"</f>
        <v>2.3</v>
      </c>
      <c r="C14" t="b">
        <f>K9</f>
        <v>0</v>
      </c>
      <c r="J14" s="3" t="s">
        <v>19</v>
      </c>
      <c r="K14" s="4">
        <v>0.05</v>
      </c>
      <c r="L14" s="9"/>
      <c r="M14" s="2"/>
      <c r="N14" s="2"/>
      <c r="O14" s="2"/>
      <c r="P14" s="22"/>
    </row>
    <row r="15" spans="1:16" x14ac:dyDescent="0.25">
      <c r="A15" t="str">
        <f>"2.4"</f>
        <v>2.4</v>
      </c>
      <c r="C15" t="b">
        <f>K19</f>
        <v>1</v>
      </c>
      <c r="J15" s="14"/>
      <c r="K15" s="15"/>
      <c r="L15" s="15"/>
      <c r="M15" s="20">
        <f>M12*$K13</f>
        <v>300</v>
      </c>
      <c r="N15" s="20">
        <f t="shared" ref="N15:P15" si="2">N12*$K13</f>
        <v>260</v>
      </c>
      <c r="O15" s="20">
        <f t="shared" si="2"/>
        <v>220</v>
      </c>
      <c r="P15" s="23">
        <f t="shared" si="2"/>
        <v>220</v>
      </c>
    </row>
    <row r="16" spans="1:16" x14ac:dyDescent="0.25">
      <c r="J16" s="14"/>
      <c r="K16" s="15"/>
      <c r="L16" s="15"/>
      <c r="M16" s="17">
        <f>((M15-$K13/$K12)^2/($K13/$K12))</f>
        <v>10</v>
      </c>
      <c r="N16" s="17">
        <f t="shared" ref="N16" si="3">((N15-$K13/$K12)^2/($K13/$K12))</f>
        <v>0.4</v>
      </c>
      <c r="O16" s="17">
        <f t="shared" ref="O16" si="4">((O15-$K13/$K12)^2/($K13/$K12))</f>
        <v>3.6</v>
      </c>
      <c r="P16" s="24">
        <f t="shared" ref="P16" si="5">((P15-$K13/$K12)^2/($K13/$K12))</f>
        <v>3.6</v>
      </c>
    </row>
    <row r="17" spans="10:16" x14ac:dyDescent="0.25">
      <c r="J17" s="21" t="s">
        <v>17</v>
      </c>
      <c r="K17" s="21">
        <f>SUM(M16:P16)</f>
        <v>17.600000000000001</v>
      </c>
      <c r="L17" s="15"/>
      <c r="M17" s="15"/>
      <c r="N17" s="15"/>
      <c r="O17" s="15"/>
      <c r="P17" s="16"/>
    </row>
    <row r="18" spans="10:16" x14ac:dyDescent="0.25">
      <c r="J18" s="21" t="s">
        <v>18</v>
      </c>
      <c r="K18" s="21">
        <f>CHIDIST(K17,K12-1)</f>
        <v>5.3180969920641938E-4</v>
      </c>
      <c r="L18" s="15"/>
      <c r="M18" s="15"/>
      <c r="N18" s="15"/>
      <c r="O18" s="15"/>
      <c r="P18" s="16"/>
    </row>
    <row r="19" spans="10:16" x14ac:dyDescent="0.25">
      <c r="J19" s="21" t="s">
        <v>20</v>
      </c>
      <c r="K19" s="21" t="b">
        <f>K18&lt;K14</f>
        <v>1</v>
      </c>
      <c r="L19" s="18"/>
      <c r="M19" s="18"/>
      <c r="N19" s="18"/>
      <c r="O19" s="18"/>
      <c r="P19" s="19"/>
    </row>
  </sheetData>
  <mergeCells count="2">
    <mergeCell ref="J1:P1"/>
    <mergeCell ref="J11:P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Артем Краев</dc:creator>
  <cp:lastModifiedBy>Артем Краев</cp:lastModifiedBy>
  <dcterms:created xsi:type="dcterms:W3CDTF">2022-01-24T18:13:28Z</dcterms:created>
  <dcterms:modified xsi:type="dcterms:W3CDTF">2022-01-24T19:24:54Z</dcterms:modified>
</cp:coreProperties>
</file>