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\Documents\"/>
    </mc:Choice>
  </mc:AlternateContent>
  <xr:revisionPtr revIDLastSave="0" documentId="8_{6A4A1A51-161C-4DB8-BB47-E4794A0FC568}" xr6:coauthVersionLast="47" xr6:coauthVersionMax="47" xr10:uidLastSave="{00000000-0000-0000-0000-000000000000}"/>
  <bookViews>
    <workbookView xWindow="-120" yWindow="-120" windowWidth="20730" windowHeight="11160" activeTab="2" xr2:uid="{359BA718-BBB7-45ED-9A79-B64F5E661EEB}"/>
  </bookViews>
  <sheets>
    <sheet name="Распределения" sheetId="1" r:id="rId1"/>
    <sheet name="Выборки_Биномиальное" sheetId="5" r:id="rId2"/>
    <sheet name="Выборки_Нормальное" sheetId="6" r:id="rId3"/>
    <sheet name="Выборки_Бернулли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6" l="1"/>
  <c r="P13" i="4"/>
  <c r="P12" i="4"/>
  <c r="P11" i="4"/>
  <c r="P10" i="4"/>
  <c r="P9" i="4"/>
  <c r="P7" i="4"/>
  <c r="P8" i="4" s="1"/>
  <c r="P6" i="4"/>
  <c r="P5" i="4"/>
  <c r="P4" i="4"/>
  <c r="P3" i="4"/>
  <c r="P2" i="4"/>
  <c r="P13" i="6"/>
  <c r="P12" i="6"/>
  <c r="P11" i="6"/>
  <c r="P10" i="6"/>
  <c r="P9" i="6"/>
  <c r="P8" i="6"/>
  <c r="P6" i="6"/>
  <c r="P5" i="6"/>
  <c r="P4" i="6"/>
  <c r="P3" i="6"/>
  <c r="P2" i="6"/>
  <c r="P13" i="5"/>
  <c r="P12" i="5"/>
  <c r="P11" i="5"/>
  <c r="P10" i="5"/>
  <c r="P9" i="5"/>
  <c r="P7" i="5"/>
  <c r="P8" i="5"/>
  <c r="P6" i="5"/>
  <c r="P5" i="5"/>
  <c r="P4" i="5"/>
  <c r="P3" i="5"/>
  <c r="P2" i="5"/>
</calcChain>
</file>

<file path=xl/sharedStrings.xml><?xml version="1.0" encoding="utf-8"?>
<sst xmlns="http://schemas.openxmlformats.org/spreadsheetml/2006/main" count="121" uniqueCount="33">
  <si>
    <t>Распределение Бернулли</t>
  </si>
  <si>
    <t>Биномиальное распределение</t>
  </si>
  <si>
    <t>Нормальное распределение</t>
  </si>
  <si>
    <t>Карман</t>
  </si>
  <si>
    <t>Еще</t>
  </si>
  <si>
    <t>Частота</t>
  </si>
  <si>
    <t>Для нормального распределения</t>
  </si>
  <si>
    <t>Случайная выборка</t>
  </si>
  <si>
    <t>Систематическая выборка</t>
  </si>
  <si>
    <t>Средняя арифметическая</t>
  </si>
  <si>
    <t>Средняя геометрическая</t>
  </si>
  <si>
    <t>Медиана</t>
  </si>
  <si>
    <t>Мода</t>
  </si>
  <si>
    <t>Минимум</t>
  </si>
  <si>
    <t>Максимум</t>
  </si>
  <si>
    <t>Ранг</t>
  </si>
  <si>
    <t>Размах выборки</t>
  </si>
  <si>
    <t>Среднее линейное отклонение</t>
  </si>
  <si>
    <t>Среднее квадратическое отклонение</t>
  </si>
  <si>
    <t>Дисперсия</t>
  </si>
  <si>
    <t>Эксцесс</t>
  </si>
  <si>
    <t>Ассиметрия</t>
  </si>
  <si>
    <t>Точка</t>
  </si>
  <si>
    <t>Столбец1</t>
  </si>
  <si>
    <t>Процент</t>
  </si>
  <si>
    <t>Среднее</t>
  </si>
  <si>
    <t>Стандартная ошибка</t>
  </si>
  <si>
    <t>Стандартное отклонение</t>
  </si>
  <si>
    <t>Дисперсия выборки</t>
  </si>
  <si>
    <t>Асимметричность</t>
  </si>
  <si>
    <t>Интервал</t>
  </si>
  <si>
    <t>Сумма</t>
  </si>
  <si>
    <t>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</si>
</sst>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/>
    <xf numFmtId="10" fontId="0" fillId="0" borderId="0" xfId="0" applyNumberFormat="1"/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1" xfId="0" applyNumberFormat="1" applyFill="1" applyBorder="1" applyAlignment="1"/>
    <xf numFmtId="1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Распределения!$G$9:$G$19</c:f>
              <c:strCache>
                <c:ptCount val="11"/>
                <c:pt idx="0">
                  <c:v>62,03750925</c:v>
                </c:pt>
                <c:pt idx="1">
                  <c:v>70,45646523</c:v>
                </c:pt>
                <c:pt idx="2">
                  <c:v>78,87542122</c:v>
                </c:pt>
                <c:pt idx="3">
                  <c:v>87,29437721</c:v>
                </c:pt>
                <c:pt idx="4">
                  <c:v>95,71333319</c:v>
                </c:pt>
                <c:pt idx="5">
                  <c:v>104,1322892</c:v>
                </c:pt>
                <c:pt idx="6">
                  <c:v>112,5512452</c:v>
                </c:pt>
                <c:pt idx="7">
                  <c:v>120,9702011</c:v>
                </c:pt>
                <c:pt idx="8">
                  <c:v>129,3891571</c:v>
                </c:pt>
                <c:pt idx="9">
                  <c:v>137,8081131</c:v>
                </c:pt>
                <c:pt idx="10">
                  <c:v>Еще</c:v>
                </c:pt>
              </c:strCache>
            </c:strRef>
          </c:cat>
          <c:val>
            <c:numRef>
              <c:f>Распределения!$H$9:$H$19</c:f>
              <c:numCache>
                <c:formatCode>General</c:formatCode>
                <c:ptCount val="11"/>
                <c:pt idx="0">
                  <c:v>1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11</c:v>
                </c:pt>
                <c:pt idx="5">
                  <c:v>18</c:v>
                </c:pt>
                <c:pt idx="6">
                  <c:v>12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A-4933-92CE-77F90CF6B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803983"/>
        <c:axId val="693815631"/>
      </c:barChart>
      <c:catAx>
        <c:axId val="693803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815631"/>
        <c:crosses val="autoZero"/>
        <c:auto val="1"/>
        <c:lblAlgn val="ctr"/>
        <c:lblOffset val="100"/>
        <c:noMultiLvlLbl val="0"/>
      </c:catAx>
      <c:valAx>
        <c:axId val="693815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8039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Выборки_Биномиальное!$E$4:$E$8</c:f>
              <c:strCache>
                <c:ptCount val="5"/>
                <c:pt idx="0">
                  <c:v>17</c:v>
                </c:pt>
                <c:pt idx="1">
                  <c:v>18,5</c:v>
                </c:pt>
                <c:pt idx="2">
                  <c:v>20</c:v>
                </c:pt>
                <c:pt idx="3">
                  <c:v>21,5</c:v>
                </c:pt>
                <c:pt idx="4">
                  <c:v>Еще</c:v>
                </c:pt>
              </c:strCache>
            </c:strRef>
          </c:cat>
          <c:val>
            <c:numRef>
              <c:f>Выборки_Биномиальное!$F$4:$F$8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E-44FD-BAB0-1CAF6158E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611311"/>
        <c:axId val="693806063"/>
      </c:barChart>
      <c:catAx>
        <c:axId val="934611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806063"/>
        <c:crosses val="autoZero"/>
        <c:auto val="1"/>
        <c:lblAlgn val="ctr"/>
        <c:lblOffset val="100"/>
        <c:noMultiLvlLbl val="0"/>
      </c:catAx>
      <c:valAx>
        <c:axId val="693806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6113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Выборки_Биномиальное!$E$17:$E$21</c:f>
              <c:strCache>
                <c:ptCount val="5"/>
                <c:pt idx="0">
                  <c:v>18</c:v>
                </c:pt>
                <c:pt idx="1">
                  <c:v>19,75</c:v>
                </c:pt>
                <c:pt idx="2">
                  <c:v>21,5</c:v>
                </c:pt>
                <c:pt idx="3">
                  <c:v>23,25</c:v>
                </c:pt>
                <c:pt idx="4">
                  <c:v>Еще</c:v>
                </c:pt>
              </c:strCache>
            </c:strRef>
          </c:cat>
          <c:val>
            <c:numRef>
              <c:f>Выборки_Биномиальное!$F$17:$F$21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6-47AF-815B-120531FC7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5153519"/>
        <c:axId val="935154767"/>
      </c:barChart>
      <c:catAx>
        <c:axId val="935153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5154767"/>
        <c:crosses val="autoZero"/>
        <c:auto val="1"/>
        <c:lblAlgn val="ctr"/>
        <c:lblOffset val="100"/>
        <c:noMultiLvlLbl val="0"/>
      </c:catAx>
      <c:valAx>
        <c:axId val="935154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51535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Выборки_Нормальное!$E$4:$E$8</c:f>
              <c:strCache>
                <c:ptCount val="5"/>
                <c:pt idx="0">
                  <c:v>62,03750925</c:v>
                </c:pt>
                <c:pt idx="1">
                  <c:v>76,22910541</c:v>
                </c:pt>
                <c:pt idx="2">
                  <c:v>90,42070158</c:v>
                </c:pt>
                <c:pt idx="3">
                  <c:v>104,6122977</c:v>
                </c:pt>
                <c:pt idx="4">
                  <c:v>Еще</c:v>
                </c:pt>
              </c:strCache>
            </c:strRef>
          </c:cat>
          <c:val>
            <c:numRef>
              <c:f>Выборки_Нормальное!$F$4:$F$8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A-4E38-9C75-9B785676C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786927"/>
        <c:axId val="937590703"/>
      </c:barChart>
      <c:catAx>
        <c:axId val="592786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7590703"/>
        <c:crosses val="autoZero"/>
        <c:auto val="1"/>
        <c:lblAlgn val="ctr"/>
        <c:lblOffset val="100"/>
        <c:noMultiLvlLbl val="0"/>
      </c:catAx>
      <c:valAx>
        <c:axId val="937590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7869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Выборки_Нормальное!$E$17:$E$21</c:f>
              <c:strCache>
                <c:ptCount val="5"/>
                <c:pt idx="0">
                  <c:v>62,03750925</c:v>
                </c:pt>
                <c:pt idx="1">
                  <c:v>78,66543708</c:v>
                </c:pt>
                <c:pt idx="2">
                  <c:v>95,29336492</c:v>
                </c:pt>
                <c:pt idx="3">
                  <c:v>111,9212928</c:v>
                </c:pt>
                <c:pt idx="4">
                  <c:v>Еще</c:v>
                </c:pt>
              </c:strCache>
            </c:strRef>
          </c:cat>
          <c:val>
            <c:numRef>
              <c:f>Выборки_Нормальное!$F$17:$F$21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D-4FFA-87E5-B67A51C69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686175"/>
        <c:axId val="926882655"/>
      </c:barChart>
      <c:catAx>
        <c:axId val="687686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6882655"/>
        <c:crosses val="autoZero"/>
        <c:auto val="1"/>
        <c:lblAlgn val="ctr"/>
        <c:lblOffset val="100"/>
        <c:noMultiLvlLbl val="0"/>
      </c:catAx>
      <c:valAx>
        <c:axId val="926882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6861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Выборки_Бернулли!$E$4:$E$8</c:f>
              <c:strCache>
                <c:ptCount val="5"/>
                <c:pt idx="0">
                  <c:v>0</c:v>
                </c:pt>
                <c:pt idx="1">
                  <c:v>0,25</c:v>
                </c:pt>
                <c:pt idx="2">
                  <c:v>0,5</c:v>
                </c:pt>
                <c:pt idx="3">
                  <c:v>0,75</c:v>
                </c:pt>
                <c:pt idx="4">
                  <c:v>Еще</c:v>
                </c:pt>
              </c:strCache>
            </c:strRef>
          </c:cat>
          <c:val>
            <c:numRef>
              <c:f>Выборки_Бернулли!$F$4:$F$8</c:f>
              <c:numCache>
                <c:formatCode>General</c:formatCode>
                <c:ptCount val="5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0-424F-959B-BF7AE2211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7248863"/>
        <c:axId val="937252607"/>
      </c:barChart>
      <c:catAx>
        <c:axId val="937248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7252607"/>
        <c:crosses val="autoZero"/>
        <c:auto val="1"/>
        <c:lblAlgn val="ctr"/>
        <c:lblOffset val="100"/>
        <c:noMultiLvlLbl val="0"/>
      </c:catAx>
      <c:valAx>
        <c:axId val="937252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72488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Выборки_Бернулли!$E$17:$E$21</c:f>
              <c:strCache>
                <c:ptCount val="5"/>
                <c:pt idx="0">
                  <c:v>0</c:v>
                </c:pt>
                <c:pt idx="1">
                  <c:v>0,25</c:v>
                </c:pt>
                <c:pt idx="2">
                  <c:v>0,5</c:v>
                </c:pt>
                <c:pt idx="3">
                  <c:v>0,75</c:v>
                </c:pt>
                <c:pt idx="4">
                  <c:v>Еще</c:v>
                </c:pt>
              </c:strCache>
            </c:strRef>
          </c:cat>
          <c:val>
            <c:numRef>
              <c:f>Выборки_Бернулли!$F$17:$F$21</c:f>
              <c:numCache>
                <c:formatCode>General</c:formatCode>
                <c:ptCount val="5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7-46B9-BC1E-21B01A50A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813551"/>
        <c:axId val="835840527"/>
      </c:barChart>
      <c:catAx>
        <c:axId val="693813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5840527"/>
        <c:crosses val="autoZero"/>
        <c:auto val="1"/>
        <c:lblAlgn val="ctr"/>
        <c:lblOffset val="100"/>
        <c:noMultiLvlLbl val="0"/>
      </c:catAx>
      <c:valAx>
        <c:axId val="8358405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8135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7</xdr:row>
      <xdr:rowOff>180975</xdr:rowOff>
    </xdr:from>
    <xdr:to>
      <xdr:col>14</xdr:col>
      <xdr:colOff>295275</xdr:colOff>
      <xdr:row>17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93B88F7-E4FB-4891-9E3D-EBFDE7BAB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2</xdr:row>
      <xdr:rowOff>180975</xdr:rowOff>
    </xdr:from>
    <xdr:to>
      <xdr:col>13</xdr:col>
      <xdr:colOff>238125</xdr:colOff>
      <xdr:row>12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3785C8D-C1A7-415C-8EF1-940A6DA9E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15</xdr:row>
      <xdr:rowOff>180975</xdr:rowOff>
    </xdr:from>
    <xdr:to>
      <xdr:col>13</xdr:col>
      <xdr:colOff>238125</xdr:colOff>
      <xdr:row>25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258F78B-024E-49C3-BD53-4E321460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2</xdr:row>
      <xdr:rowOff>180975</xdr:rowOff>
    </xdr:from>
    <xdr:to>
      <xdr:col>13</xdr:col>
      <xdr:colOff>238125</xdr:colOff>
      <xdr:row>12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6DDB7B2-82FE-4205-A271-D9FED9C0C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15</xdr:row>
      <xdr:rowOff>180975</xdr:rowOff>
    </xdr:from>
    <xdr:to>
      <xdr:col>13</xdr:col>
      <xdr:colOff>238125</xdr:colOff>
      <xdr:row>25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6F4431E-9594-43BF-83E7-A9EDA716F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180975</xdr:rowOff>
    </xdr:from>
    <xdr:to>
      <xdr:col>13</xdr:col>
      <xdr:colOff>238125</xdr:colOff>
      <xdr:row>11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24FE488-8695-4585-93A4-E79D166A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14</xdr:row>
      <xdr:rowOff>180975</xdr:rowOff>
    </xdr:from>
    <xdr:to>
      <xdr:col>13</xdr:col>
      <xdr:colOff>238125</xdr:colOff>
      <xdr:row>24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42A7E18-9C60-4CBC-AF2A-4D1E8EBEC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F92EA-7F74-4CED-AF03-DC0D7AC4681E}">
  <dimension ref="B1:J101"/>
  <sheetViews>
    <sheetView workbookViewId="0">
      <selection activeCell="M5" sqref="M5"/>
    </sheetView>
  </sheetViews>
  <sheetFormatPr defaultRowHeight="15" x14ac:dyDescent="0.25"/>
  <cols>
    <col min="2" max="2" width="24.85546875" customWidth="1"/>
    <col min="3" max="3" width="29.42578125" customWidth="1"/>
    <col min="4" max="4" width="26.7109375" customWidth="1"/>
  </cols>
  <sheetData>
    <row r="1" spans="2:10" x14ac:dyDescent="0.25">
      <c r="B1" t="s">
        <v>0</v>
      </c>
      <c r="C1" t="s">
        <v>1</v>
      </c>
      <c r="D1" t="s">
        <v>2</v>
      </c>
    </row>
    <row r="2" spans="2:10" x14ac:dyDescent="0.25">
      <c r="B2">
        <v>1</v>
      </c>
      <c r="C2">
        <v>20</v>
      </c>
      <c r="D2">
        <v>79.205631461809389</v>
      </c>
    </row>
    <row r="3" spans="2:10" x14ac:dyDescent="0.25">
      <c r="B3">
        <v>1</v>
      </c>
      <c r="C3">
        <v>22</v>
      </c>
      <c r="D3">
        <v>104.09118001698516</v>
      </c>
    </row>
    <row r="4" spans="2:10" x14ac:dyDescent="0.25">
      <c r="B4">
        <v>0</v>
      </c>
      <c r="C4">
        <v>21</v>
      </c>
      <c r="D4">
        <v>103.0572664400097</v>
      </c>
    </row>
    <row r="5" spans="2:10" x14ac:dyDescent="0.25">
      <c r="B5">
        <v>0</v>
      </c>
      <c r="C5">
        <v>20</v>
      </c>
      <c r="D5">
        <v>64.005201036343351</v>
      </c>
    </row>
    <row r="6" spans="2:10" x14ac:dyDescent="0.25">
      <c r="B6">
        <v>0</v>
      </c>
      <c r="C6">
        <v>21</v>
      </c>
      <c r="D6">
        <v>79.11086211388465</v>
      </c>
      <c r="J6" t="s">
        <v>6</v>
      </c>
    </row>
    <row r="7" spans="2:10" ht="15.75" thickBot="1" x14ac:dyDescent="0.3">
      <c r="B7">
        <v>1</v>
      </c>
      <c r="C7">
        <v>23</v>
      </c>
      <c r="D7">
        <v>92.608309185015969</v>
      </c>
    </row>
    <row r="8" spans="2:10" x14ac:dyDescent="0.25">
      <c r="B8">
        <v>0</v>
      </c>
      <c r="C8">
        <v>19</v>
      </c>
      <c r="D8">
        <v>77.164497977355495</v>
      </c>
      <c r="G8" s="3" t="s">
        <v>3</v>
      </c>
      <c r="H8" s="3" t="s">
        <v>5</v>
      </c>
    </row>
    <row r="9" spans="2:10" x14ac:dyDescent="0.25">
      <c r="B9">
        <v>0</v>
      </c>
      <c r="C9">
        <v>22</v>
      </c>
      <c r="D9">
        <v>67.323765304172412</v>
      </c>
      <c r="G9" s="1">
        <v>62.037509249057621</v>
      </c>
      <c r="H9" s="1">
        <v>1</v>
      </c>
    </row>
    <row r="10" spans="2:10" x14ac:dyDescent="0.25">
      <c r="B10">
        <v>0</v>
      </c>
      <c r="C10">
        <v>21</v>
      </c>
      <c r="D10">
        <v>117.42946551530622</v>
      </c>
      <c r="G10" s="1">
        <v>70.456465234747157</v>
      </c>
      <c r="H10" s="1">
        <v>9</v>
      </c>
    </row>
    <row r="11" spans="2:10" x14ac:dyDescent="0.25">
      <c r="B11">
        <v>0</v>
      </c>
      <c r="C11">
        <v>25</v>
      </c>
      <c r="D11">
        <v>111.72898009826895</v>
      </c>
      <c r="G11" s="1">
        <v>78.875421220436692</v>
      </c>
      <c r="H11" s="1">
        <v>13</v>
      </c>
    </row>
    <row r="12" spans="2:10" x14ac:dyDescent="0.25">
      <c r="B12">
        <v>0</v>
      </c>
      <c r="C12">
        <v>21</v>
      </c>
      <c r="D12">
        <v>105.33250386069994</v>
      </c>
      <c r="G12" s="1">
        <v>87.294377206126228</v>
      </c>
      <c r="H12" s="1">
        <v>13</v>
      </c>
    </row>
    <row r="13" spans="2:10" x14ac:dyDescent="0.25">
      <c r="B13">
        <v>1</v>
      </c>
      <c r="C13">
        <v>24</v>
      </c>
      <c r="D13">
        <v>68.760130286682397</v>
      </c>
      <c r="G13" s="1">
        <v>95.713333191815764</v>
      </c>
      <c r="H13" s="1">
        <v>11</v>
      </c>
    </row>
    <row r="14" spans="2:10" x14ac:dyDescent="0.25">
      <c r="B14">
        <v>0</v>
      </c>
      <c r="C14">
        <v>22</v>
      </c>
      <c r="D14">
        <v>134.42473825998604</v>
      </c>
      <c r="G14" s="1">
        <v>104.1322891775053</v>
      </c>
      <c r="H14" s="1">
        <v>18</v>
      </c>
    </row>
    <row r="15" spans="2:10" x14ac:dyDescent="0.25">
      <c r="B15">
        <v>1</v>
      </c>
      <c r="C15">
        <v>21</v>
      </c>
      <c r="D15">
        <v>86.429907039564569</v>
      </c>
      <c r="G15" s="1">
        <v>112.55124516319484</v>
      </c>
      <c r="H15" s="1">
        <v>12</v>
      </c>
    </row>
    <row r="16" spans="2:10" x14ac:dyDescent="0.25">
      <c r="B16">
        <v>0</v>
      </c>
      <c r="C16">
        <v>22</v>
      </c>
      <c r="D16">
        <v>105.85914676776156</v>
      </c>
      <c r="G16" s="1">
        <v>120.97020114888437</v>
      </c>
      <c r="H16" s="1">
        <v>8</v>
      </c>
    </row>
    <row r="17" spans="2:8" x14ac:dyDescent="0.25">
      <c r="B17">
        <v>1</v>
      </c>
      <c r="C17">
        <v>23</v>
      </c>
      <c r="D17">
        <v>110.37774381984491</v>
      </c>
      <c r="G17" s="1">
        <v>129.38915713457391</v>
      </c>
      <c r="H17" s="1">
        <v>8</v>
      </c>
    </row>
    <row r="18" spans="2:8" x14ac:dyDescent="0.25">
      <c r="B18">
        <v>1</v>
      </c>
      <c r="C18">
        <v>23</v>
      </c>
      <c r="D18">
        <v>109.98934410745278</v>
      </c>
      <c r="G18" s="1">
        <v>137.80811312026344</v>
      </c>
      <c r="H18" s="1">
        <v>5</v>
      </c>
    </row>
    <row r="19" spans="2:8" ht="15.75" thickBot="1" x14ac:dyDescent="0.3">
      <c r="B19">
        <v>1</v>
      </c>
      <c r="C19">
        <v>24</v>
      </c>
      <c r="D19">
        <v>76.561048242729157</v>
      </c>
      <c r="G19" s="2" t="s">
        <v>4</v>
      </c>
      <c r="H19" s="2">
        <v>2</v>
      </c>
    </row>
    <row r="20" spans="2:8" x14ac:dyDescent="0.25">
      <c r="B20">
        <v>0</v>
      </c>
      <c r="C20">
        <v>21</v>
      </c>
      <c r="D20">
        <v>110.65532160282601</v>
      </c>
    </row>
    <row r="21" spans="2:8" x14ac:dyDescent="0.25">
      <c r="B21">
        <v>1</v>
      </c>
      <c r="C21">
        <v>21</v>
      </c>
      <c r="D21">
        <v>102.69399151875405</v>
      </c>
    </row>
    <row r="22" spans="2:8" x14ac:dyDescent="0.25">
      <c r="B22">
        <v>0</v>
      </c>
      <c r="C22">
        <v>19</v>
      </c>
      <c r="D22">
        <v>72.361638356233016</v>
      </c>
    </row>
    <row r="23" spans="2:8" x14ac:dyDescent="0.25">
      <c r="B23">
        <v>0</v>
      </c>
      <c r="C23">
        <v>22</v>
      </c>
      <c r="D23">
        <v>76.916114974301308</v>
      </c>
    </row>
    <row r="24" spans="2:8" x14ac:dyDescent="0.25">
      <c r="B24">
        <v>0</v>
      </c>
      <c r="C24">
        <v>22</v>
      </c>
      <c r="D24">
        <v>141.55735950917006</v>
      </c>
    </row>
    <row r="25" spans="2:8" x14ac:dyDescent="0.25">
      <c r="B25">
        <v>1</v>
      </c>
      <c r="C25">
        <v>22</v>
      </c>
      <c r="D25">
        <v>92.912125890143216</v>
      </c>
    </row>
    <row r="26" spans="2:8" x14ac:dyDescent="0.25">
      <c r="B26">
        <v>0</v>
      </c>
      <c r="C26">
        <v>23</v>
      </c>
      <c r="D26">
        <v>83.340512699214742</v>
      </c>
    </row>
    <row r="27" spans="2:8" x14ac:dyDescent="0.25">
      <c r="B27">
        <v>0</v>
      </c>
      <c r="C27">
        <v>22</v>
      </c>
      <c r="D27">
        <v>112.07599780173041</v>
      </c>
    </row>
    <row r="28" spans="2:8" x14ac:dyDescent="0.25">
      <c r="B28">
        <v>0</v>
      </c>
      <c r="C28">
        <v>22</v>
      </c>
      <c r="D28">
        <v>101.52915617945837</v>
      </c>
    </row>
    <row r="29" spans="2:8" x14ac:dyDescent="0.25">
      <c r="B29">
        <v>0</v>
      </c>
      <c r="C29">
        <v>23</v>
      </c>
      <c r="D29">
        <v>129.73438313347287</v>
      </c>
    </row>
    <row r="30" spans="2:8" x14ac:dyDescent="0.25">
      <c r="B30">
        <v>0</v>
      </c>
      <c r="C30">
        <v>23</v>
      </c>
      <c r="D30">
        <v>136.40416252892464</v>
      </c>
    </row>
    <row r="31" spans="2:8" x14ac:dyDescent="0.25">
      <c r="B31">
        <v>0</v>
      </c>
      <c r="C31">
        <v>19</v>
      </c>
      <c r="D31">
        <v>107.04062586009968</v>
      </c>
    </row>
    <row r="32" spans="2:8" x14ac:dyDescent="0.25">
      <c r="B32">
        <v>0</v>
      </c>
      <c r="C32">
        <v>20</v>
      </c>
      <c r="D32">
        <v>91.787740327708889</v>
      </c>
    </row>
    <row r="33" spans="2:4" x14ac:dyDescent="0.25">
      <c r="B33">
        <v>0</v>
      </c>
      <c r="C33">
        <v>20</v>
      </c>
      <c r="D33">
        <v>97.333793544385117</v>
      </c>
    </row>
    <row r="34" spans="2:4" x14ac:dyDescent="0.25">
      <c r="B34">
        <v>1</v>
      </c>
      <c r="C34">
        <v>22</v>
      </c>
      <c r="D34">
        <v>121.94228727603331</v>
      </c>
    </row>
    <row r="35" spans="2:4" x14ac:dyDescent="0.25">
      <c r="B35">
        <v>0</v>
      </c>
      <c r="C35">
        <v>22</v>
      </c>
      <c r="D35">
        <v>114.10462573403493</v>
      </c>
    </row>
    <row r="36" spans="2:4" x14ac:dyDescent="0.25">
      <c r="B36">
        <v>0</v>
      </c>
      <c r="C36">
        <v>19</v>
      </c>
      <c r="D36">
        <v>71.129273035330698</v>
      </c>
    </row>
    <row r="37" spans="2:4" x14ac:dyDescent="0.25">
      <c r="B37">
        <v>1</v>
      </c>
      <c r="C37">
        <v>22</v>
      </c>
      <c r="D37">
        <v>89.481966622406617</v>
      </c>
    </row>
    <row r="38" spans="2:4" x14ac:dyDescent="0.25">
      <c r="B38">
        <v>0</v>
      </c>
      <c r="C38">
        <v>20</v>
      </c>
      <c r="D38">
        <v>72.488330968189985</v>
      </c>
    </row>
    <row r="39" spans="2:4" x14ac:dyDescent="0.25">
      <c r="B39">
        <v>0</v>
      </c>
      <c r="C39">
        <v>21</v>
      </c>
      <c r="D39">
        <v>131.83931767125614</v>
      </c>
    </row>
    <row r="40" spans="2:4" x14ac:dyDescent="0.25">
      <c r="B40">
        <v>0</v>
      </c>
      <c r="C40">
        <v>23</v>
      </c>
      <c r="D40">
        <v>96.71031218895223</v>
      </c>
    </row>
    <row r="41" spans="2:4" x14ac:dyDescent="0.25">
      <c r="B41">
        <v>0</v>
      </c>
      <c r="C41">
        <v>21</v>
      </c>
      <c r="D41">
        <v>75.575019561802037</v>
      </c>
    </row>
    <row r="42" spans="2:4" x14ac:dyDescent="0.25">
      <c r="B42">
        <v>0</v>
      </c>
      <c r="C42">
        <v>22</v>
      </c>
      <c r="D42">
        <v>70.2933564549312</v>
      </c>
    </row>
    <row r="43" spans="2:4" x14ac:dyDescent="0.25">
      <c r="B43">
        <v>0</v>
      </c>
      <c r="C43">
        <v>21</v>
      </c>
      <c r="D43">
        <v>97.375471139093861</v>
      </c>
    </row>
    <row r="44" spans="2:4" x14ac:dyDescent="0.25">
      <c r="B44">
        <v>1</v>
      </c>
      <c r="C44">
        <v>21</v>
      </c>
      <c r="D44">
        <v>95.79313225694932</v>
      </c>
    </row>
    <row r="45" spans="2:4" x14ac:dyDescent="0.25">
      <c r="B45">
        <v>0</v>
      </c>
      <c r="C45">
        <v>21</v>
      </c>
      <c r="D45">
        <v>74.737784214084968</v>
      </c>
    </row>
    <row r="46" spans="2:4" x14ac:dyDescent="0.25">
      <c r="B46">
        <v>0</v>
      </c>
      <c r="C46">
        <v>19</v>
      </c>
      <c r="D46">
        <v>62.037509249057621</v>
      </c>
    </row>
    <row r="47" spans="2:4" x14ac:dyDescent="0.25">
      <c r="B47">
        <v>0</v>
      </c>
      <c r="C47">
        <v>24</v>
      </c>
      <c r="D47">
        <v>100.03137756721117</v>
      </c>
    </row>
    <row r="48" spans="2:4" x14ac:dyDescent="0.25">
      <c r="B48">
        <v>1</v>
      </c>
      <c r="C48">
        <v>21</v>
      </c>
      <c r="D48">
        <v>84.969781507970765</v>
      </c>
    </row>
    <row r="49" spans="2:4" x14ac:dyDescent="0.25">
      <c r="B49">
        <v>0</v>
      </c>
      <c r="C49">
        <v>23</v>
      </c>
      <c r="D49">
        <v>98.407929524546489</v>
      </c>
    </row>
    <row r="50" spans="2:4" x14ac:dyDescent="0.25">
      <c r="B50">
        <v>1</v>
      </c>
      <c r="C50">
        <v>22</v>
      </c>
      <c r="D50">
        <v>98.080784280318767</v>
      </c>
    </row>
    <row r="51" spans="2:4" x14ac:dyDescent="0.25">
      <c r="B51">
        <v>0</v>
      </c>
      <c r="C51">
        <v>21</v>
      </c>
      <c r="D51">
        <v>124.94607542757876</v>
      </c>
    </row>
    <row r="52" spans="2:4" x14ac:dyDescent="0.25">
      <c r="B52">
        <v>0</v>
      </c>
      <c r="C52">
        <v>22</v>
      </c>
      <c r="D52">
        <v>78.80750015610829</v>
      </c>
    </row>
    <row r="53" spans="2:4" x14ac:dyDescent="0.25">
      <c r="B53">
        <v>0</v>
      </c>
      <c r="C53">
        <v>21</v>
      </c>
      <c r="D53">
        <v>125.30646270315628</v>
      </c>
    </row>
    <row r="54" spans="2:4" x14ac:dyDescent="0.25">
      <c r="B54">
        <v>0</v>
      </c>
      <c r="C54">
        <v>18</v>
      </c>
      <c r="D54">
        <v>82.218923832988366</v>
      </c>
    </row>
    <row r="55" spans="2:4" x14ac:dyDescent="0.25">
      <c r="B55">
        <v>0</v>
      </c>
      <c r="C55">
        <v>19</v>
      </c>
      <c r="D55">
        <v>146.22706910595298</v>
      </c>
    </row>
    <row r="56" spans="2:4" x14ac:dyDescent="0.25">
      <c r="B56">
        <v>1</v>
      </c>
      <c r="C56">
        <v>23</v>
      </c>
      <c r="D56">
        <v>76.820527081144974</v>
      </c>
    </row>
    <row r="57" spans="2:4" x14ac:dyDescent="0.25">
      <c r="B57">
        <v>0</v>
      </c>
      <c r="C57">
        <v>19</v>
      </c>
      <c r="D57">
        <v>128.59592314052861</v>
      </c>
    </row>
    <row r="58" spans="2:4" x14ac:dyDescent="0.25">
      <c r="B58">
        <v>0</v>
      </c>
      <c r="C58">
        <v>22</v>
      </c>
      <c r="D58">
        <v>131.3648342853412</v>
      </c>
    </row>
    <row r="59" spans="2:4" x14ac:dyDescent="0.25">
      <c r="B59">
        <v>0</v>
      </c>
      <c r="C59">
        <v>22</v>
      </c>
      <c r="D59">
        <v>69.158125168178231</v>
      </c>
    </row>
    <row r="60" spans="2:4" x14ac:dyDescent="0.25">
      <c r="B60">
        <v>0</v>
      </c>
      <c r="C60">
        <v>22</v>
      </c>
      <c r="D60">
        <v>94.223844623775221</v>
      </c>
    </row>
    <row r="61" spans="2:4" x14ac:dyDescent="0.25">
      <c r="B61">
        <v>1</v>
      </c>
      <c r="C61">
        <v>21</v>
      </c>
      <c r="D61">
        <v>85.755744091875385</v>
      </c>
    </row>
    <row r="62" spans="2:4" x14ac:dyDescent="0.25">
      <c r="B62">
        <v>1</v>
      </c>
      <c r="C62">
        <v>20</v>
      </c>
      <c r="D62">
        <v>69.38222466269508</v>
      </c>
    </row>
    <row r="63" spans="2:4" x14ac:dyDescent="0.25">
      <c r="B63">
        <v>0</v>
      </c>
      <c r="C63">
        <v>21</v>
      </c>
      <c r="D63">
        <v>93.450501278857701</v>
      </c>
    </row>
    <row r="64" spans="2:4" x14ac:dyDescent="0.25">
      <c r="B64">
        <v>1</v>
      </c>
      <c r="C64">
        <v>21</v>
      </c>
      <c r="D64">
        <v>118.80389390862547</v>
      </c>
    </row>
    <row r="65" spans="2:4" x14ac:dyDescent="0.25">
      <c r="B65">
        <v>0</v>
      </c>
      <c r="C65">
        <v>23</v>
      </c>
      <c r="D65">
        <v>106.58501448924653</v>
      </c>
    </row>
    <row r="66" spans="2:4" x14ac:dyDescent="0.25">
      <c r="B66">
        <v>0</v>
      </c>
      <c r="C66">
        <v>24</v>
      </c>
      <c r="D66">
        <v>88.954709806421306</v>
      </c>
    </row>
    <row r="67" spans="2:4" x14ac:dyDescent="0.25">
      <c r="B67">
        <v>0</v>
      </c>
      <c r="C67">
        <v>17</v>
      </c>
      <c r="D67">
        <v>124.47991391818505</v>
      </c>
    </row>
    <row r="68" spans="2:4" x14ac:dyDescent="0.25">
      <c r="B68">
        <v>0</v>
      </c>
      <c r="C68">
        <v>22</v>
      </c>
      <c r="D68">
        <v>98.530665834550746</v>
      </c>
    </row>
    <row r="69" spans="2:4" x14ac:dyDescent="0.25">
      <c r="B69">
        <v>0</v>
      </c>
      <c r="C69">
        <v>21</v>
      </c>
      <c r="D69">
        <v>110.8497943074326</v>
      </c>
    </row>
    <row r="70" spans="2:4" x14ac:dyDescent="0.25">
      <c r="B70">
        <v>0</v>
      </c>
      <c r="C70">
        <v>20</v>
      </c>
      <c r="D70">
        <v>84.416126608266495</v>
      </c>
    </row>
    <row r="71" spans="2:4" x14ac:dyDescent="0.25">
      <c r="B71">
        <v>1</v>
      </c>
      <c r="C71">
        <v>19</v>
      </c>
      <c r="D71">
        <v>68.991232890402898</v>
      </c>
    </row>
    <row r="72" spans="2:4" x14ac:dyDescent="0.25">
      <c r="B72">
        <v>0</v>
      </c>
      <c r="C72">
        <v>20</v>
      </c>
      <c r="D72">
        <v>116.9557097251527</v>
      </c>
    </row>
    <row r="73" spans="2:4" x14ac:dyDescent="0.25">
      <c r="B73">
        <v>0</v>
      </c>
      <c r="C73">
        <v>22</v>
      </c>
      <c r="D73">
        <v>69.833697832655162</v>
      </c>
    </row>
    <row r="74" spans="2:4" x14ac:dyDescent="0.25">
      <c r="B74">
        <v>1</v>
      </c>
      <c r="C74">
        <v>23</v>
      </c>
      <c r="D74">
        <v>96.35620042681694</v>
      </c>
    </row>
    <row r="75" spans="2:4" x14ac:dyDescent="0.25">
      <c r="B75">
        <v>1</v>
      </c>
      <c r="C75">
        <v>22</v>
      </c>
      <c r="D75">
        <v>101.46933416544925</v>
      </c>
    </row>
    <row r="76" spans="2:4" x14ac:dyDescent="0.25">
      <c r="B76">
        <v>0</v>
      </c>
      <c r="C76">
        <v>19</v>
      </c>
      <c r="D76">
        <v>84.042392497940455</v>
      </c>
    </row>
    <row r="77" spans="2:4" x14ac:dyDescent="0.25">
      <c r="B77">
        <v>0</v>
      </c>
      <c r="C77">
        <v>24</v>
      </c>
      <c r="D77">
        <v>66.77688613999635</v>
      </c>
    </row>
    <row r="78" spans="2:4" x14ac:dyDescent="0.25">
      <c r="B78">
        <v>0</v>
      </c>
      <c r="C78">
        <v>24</v>
      </c>
      <c r="D78">
        <v>119.64908733498305</v>
      </c>
    </row>
    <row r="79" spans="2:4" x14ac:dyDescent="0.25">
      <c r="B79">
        <v>0</v>
      </c>
      <c r="C79">
        <v>22</v>
      </c>
      <c r="D79">
        <v>84.823284648882691</v>
      </c>
    </row>
    <row r="80" spans="2:4" x14ac:dyDescent="0.25">
      <c r="B80">
        <v>1</v>
      </c>
      <c r="C80">
        <v>18</v>
      </c>
      <c r="D80">
        <v>93.774122231116053</v>
      </c>
    </row>
    <row r="81" spans="2:4" x14ac:dyDescent="0.25">
      <c r="B81">
        <v>0</v>
      </c>
      <c r="C81">
        <v>22</v>
      </c>
      <c r="D81">
        <v>113.57586825179169</v>
      </c>
    </row>
    <row r="82" spans="2:4" x14ac:dyDescent="0.25">
      <c r="B82">
        <v>1</v>
      </c>
      <c r="C82">
        <v>24</v>
      </c>
      <c r="D82">
        <v>88.892295732512139</v>
      </c>
    </row>
    <row r="83" spans="2:4" x14ac:dyDescent="0.25">
      <c r="B83">
        <v>1</v>
      </c>
      <c r="C83">
        <v>20</v>
      </c>
      <c r="D83">
        <v>110.99542714655399</v>
      </c>
    </row>
    <row r="84" spans="2:4" x14ac:dyDescent="0.25">
      <c r="B84">
        <v>0</v>
      </c>
      <c r="C84">
        <v>17</v>
      </c>
      <c r="D84">
        <v>118.51076376624405</v>
      </c>
    </row>
    <row r="85" spans="2:4" x14ac:dyDescent="0.25">
      <c r="B85">
        <v>0</v>
      </c>
      <c r="C85">
        <v>21</v>
      </c>
      <c r="D85">
        <v>97.386271388677415</v>
      </c>
    </row>
    <row r="86" spans="2:4" x14ac:dyDescent="0.25">
      <c r="B86">
        <v>1</v>
      </c>
      <c r="C86">
        <v>23</v>
      </c>
      <c r="D86">
        <v>128.14404069795273</v>
      </c>
    </row>
    <row r="87" spans="2:4" x14ac:dyDescent="0.25">
      <c r="B87">
        <v>0</v>
      </c>
      <c r="C87">
        <v>23</v>
      </c>
      <c r="D87">
        <v>83.841780704096891</v>
      </c>
    </row>
    <row r="88" spans="2:4" x14ac:dyDescent="0.25">
      <c r="B88">
        <v>0</v>
      </c>
      <c r="C88">
        <v>22</v>
      </c>
      <c r="D88">
        <v>98.45090314920526</v>
      </c>
    </row>
    <row r="89" spans="2:4" x14ac:dyDescent="0.25">
      <c r="B89">
        <v>0</v>
      </c>
      <c r="C89">
        <v>19</v>
      </c>
      <c r="D89">
        <v>70.719909470062703</v>
      </c>
    </row>
    <row r="90" spans="2:4" x14ac:dyDescent="0.25">
      <c r="B90">
        <v>1</v>
      </c>
      <c r="C90">
        <v>17</v>
      </c>
      <c r="D90">
        <v>91.263871379487682</v>
      </c>
    </row>
    <row r="91" spans="2:4" x14ac:dyDescent="0.25">
      <c r="B91">
        <v>0</v>
      </c>
      <c r="C91">
        <v>20</v>
      </c>
      <c r="D91">
        <v>84.579335432499647</v>
      </c>
    </row>
    <row r="92" spans="2:4" x14ac:dyDescent="0.25">
      <c r="B92">
        <v>0</v>
      </c>
      <c r="C92">
        <v>20</v>
      </c>
      <c r="D92">
        <v>97.151553543517366</v>
      </c>
    </row>
    <row r="93" spans="2:4" x14ac:dyDescent="0.25">
      <c r="B93">
        <v>0</v>
      </c>
      <c r="C93">
        <v>24</v>
      </c>
      <c r="D93">
        <v>128.10702426359057</v>
      </c>
    </row>
    <row r="94" spans="2:4" x14ac:dyDescent="0.25">
      <c r="B94">
        <v>0</v>
      </c>
      <c r="C94">
        <v>23</v>
      </c>
      <c r="D94">
        <v>74.272304825717583</v>
      </c>
    </row>
    <row r="95" spans="2:4" x14ac:dyDescent="0.25">
      <c r="B95">
        <v>0</v>
      </c>
      <c r="C95">
        <v>22</v>
      </c>
      <c r="D95">
        <v>73.832200339529663</v>
      </c>
    </row>
    <row r="96" spans="2:4" x14ac:dyDescent="0.25">
      <c r="B96">
        <v>1</v>
      </c>
      <c r="C96">
        <v>18</v>
      </c>
      <c r="D96">
        <v>128.54922058759257</v>
      </c>
    </row>
    <row r="97" spans="2:4" x14ac:dyDescent="0.25">
      <c r="B97">
        <v>0</v>
      </c>
      <c r="C97">
        <v>20</v>
      </c>
      <c r="D97">
        <v>85.718250172794797</v>
      </c>
    </row>
    <row r="98" spans="2:4" x14ac:dyDescent="0.25">
      <c r="B98">
        <v>0</v>
      </c>
      <c r="C98">
        <v>21</v>
      </c>
      <c r="D98">
        <v>108.14407030702569</v>
      </c>
    </row>
    <row r="99" spans="2:4" x14ac:dyDescent="0.25">
      <c r="B99">
        <v>0</v>
      </c>
      <c r="C99">
        <v>21</v>
      </c>
      <c r="D99">
        <v>101.7241063687834</v>
      </c>
    </row>
    <row r="100" spans="2:4" x14ac:dyDescent="0.25">
      <c r="B100">
        <v>0</v>
      </c>
      <c r="C100">
        <v>23</v>
      </c>
      <c r="D100">
        <v>89.991601978545077</v>
      </c>
    </row>
    <row r="101" spans="2:4" x14ac:dyDescent="0.25">
      <c r="B101">
        <v>0</v>
      </c>
      <c r="C101">
        <v>21</v>
      </c>
      <c r="D101">
        <v>119.06978468468878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4B4EC-E3A6-4441-9AE9-7647BB28E036}">
  <dimension ref="A1:CP22"/>
  <sheetViews>
    <sheetView topLeftCell="L1" workbookViewId="0">
      <selection activeCell="O2" sqref="O2:P13"/>
    </sheetView>
  </sheetViews>
  <sheetFormatPr defaultRowHeight="15" x14ac:dyDescent="0.25"/>
  <cols>
    <col min="15" max="15" width="35.7109375" customWidth="1"/>
  </cols>
  <sheetData>
    <row r="1" spans="1:94" ht="15.75" thickBot="1" x14ac:dyDescent="0.3">
      <c r="A1">
        <v>22</v>
      </c>
      <c r="B1">
        <v>21</v>
      </c>
      <c r="I1" t="s">
        <v>7</v>
      </c>
    </row>
    <row r="2" spans="1:94" ht="15.75" thickBot="1" x14ac:dyDescent="0.3">
      <c r="A2">
        <v>17</v>
      </c>
      <c r="B2">
        <v>25</v>
      </c>
      <c r="O2" t="s">
        <v>9</v>
      </c>
      <c r="P2">
        <f>AVERAGE(A1:A20)</f>
        <v>20.9</v>
      </c>
      <c r="R2" s="3" t="s">
        <v>22</v>
      </c>
      <c r="S2" s="3" t="s">
        <v>23</v>
      </c>
      <c r="T2" s="3" t="s">
        <v>15</v>
      </c>
      <c r="U2" s="3" t="s">
        <v>24</v>
      </c>
      <c r="W2" s="10" t="s">
        <v>23</v>
      </c>
      <c r="X2" s="10"/>
    </row>
    <row r="3" spans="1:94" x14ac:dyDescent="0.25">
      <c r="A3">
        <v>22</v>
      </c>
      <c r="B3">
        <v>22</v>
      </c>
      <c r="E3" s="3" t="s">
        <v>3</v>
      </c>
      <c r="F3" s="3" t="s">
        <v>5</v>
      </c>
      <c r="O3" t="s">
        <v>10</v>
      </c>
      <c r="P3">
        <f>GEOMEAN(A1:A20)</f>
        <v>20.833727139823694</v>
      </c>
      <c r="R3" s="1">
        <v>4</v>
      </c>
      <c r="S3" s="6">
        <v>23</v>
      </c>
      <c r="T3" s="1">
        <v>1</v>
      </c>
      <c r="U3" s="7">
        <v>0.94699999999999995</v>
      </c>
      <c r="W3" s="1"/>
      <c r="X3" s="1"/>
    </row>
    <row r="4" spans="1:94" x14ac:dyDescent="0.25">
      <c r="A4">
        <v>23</v>
      </c>
      <c r="B4">
        <v>21</v>
      </c>
      <c r="E4" s="1">
        <v>17</v>
      </c>
      <c r="F4" s="1">
        <v>2</v>
      </c>
      <c r="O4" t="s">
        <v>11</v>
      </c>
      <c r="P4">
        <f>MEDIAN(A1:A20)</f>
        <v>21</v>
      </c>
      <c r="R4" s="1">
        <v>11</v>
      </c>
      <c r="S4" s="6">
        <v>23</v>
      </c>
      <c r="T4" s="1">
        <v>1</v>
      </c>
      <c r="U4" s="7">
        <v>0.94699999999999995</v>
      </c>
      <c r="W4" s="1" t="s">
        <v>25</v>
      </c>
      <c r="X4" s="1">
        <v>20.9</v>
      </c>
    </row>
    <row r="5" spans="1:94" x14ac:dyDescent="0.25">
      <c r="A5">
        <v>21</v>
      </c>
      <c r="B5">
        <v>23</v>
      </c>
      <c r="E5" s="1">
        <v>18.5</v>
      </c>
      <c r="F5" s="1">
        <v>0</v>
      </c>
      <c r="O5" t="s">
        <v>12</v>
      </c>
      <c r="P5">
        <f>MODE(A1:A20)</f>
        <v>22</v>
      </c>
      <c r="R5" s="1">
        <v>1</v>
      </c>
      <c r="S5" s="6">
        <v>22</v>
      </c>
      <c r="T5" s="1">
        <v>3</v>
      </c>
      <c r="U5" s="7">
        <v>0.57799999999999996</v>
      </c>
      <c r="W5" s="1" t="s">
        <v>26</v>
      </c>
      <c r="X5" s="1">
        <v>0.36920968225885431</v>
      </c>
    </row>
    <row r="6" spans="1:94" x14ac:dyDescent="0.25">
      <c r="A6">
        <v>22</v>
      </c>
      <c r="B6">
        <v>19</v>
      </c>
      <c r="E6" s="1">
        <v>20</v>
      </c>
      <c r="F6" s="1">
        <v>5</v>
      </c>
      <c r="O6" t="s">
        <v>13</v>
      </c>
      <c r="P6">
        <f>MIN(A1:A20)</f>
        <v>17</v>
      </c>
      <c r="R6" s="1">
        <v>3</v>
      </c>
      <c r="S6" s="6">
        <v>22</v>
      </c>
      <c r="T6" s="1">
        <v>3</v>
      </c>
      <c r="U6" s="7">
        <v>0.57799999999999996</v>
      </c>
      <c r="W6" s="1" t="s">
        <v>11</v>
      </c>
      <c r="X6" s="1">
        <v>21</v>
      </c>
    </row>
    <row r="7" spans="1:94" x14ac:dyDescent="0.25">
      <c r="A7">
        <v>22</v>
      </c>
      <c r="B7">
        <v>19</v>
      </c>
      <c r="E7" s="1">
        <v>21.5</v>
      </c>
      <c r="F7" s="1">
        <v>4</v>
      </c>
      <c r="O7" t="s">
        <v>14</v>
      </c>
      <c r="P7">
        <f>MAX(A1:A20)</f>
        <v>23</v>
      </c>
      <c r="R7" s="1">
        <v>6</v>
      </c>
      <c r="S7" s="6">
        <v>22</v>
      </c>
      <c r="T7" s="1">
        <v>3</v>
      </c>
      <c r="U7" s="7">
        <v>0.57799999999999996</v>
      </c>
      <c r="W7" s="1" t="s">
        <v>12</v>
      </c>
      <c r="X7" s="1">
        <v>22</v>
      </c>
    </row>
    <row r="8" spans="1:94" ht="15.75" thickBot="1" x14ac:dyDescent="0.3">
      <c r="A8">
        <v>22</v>
      </c>
      <c r="B8">
        <v>21</v>
      </c>
      <c r="E8" s="2" t="s">
        <v>4</v>
      </c>
      <c r="F8" s="2">
        <v>9</v>
      </c>
      <c r="O8" t="s">
        <v>16</v>
      </c>
      <c r="P8">
        <f>P7-P6</f>
        <v>6</v>
      </c>
      <c r="R8" s="1">
        <v>7</v>
      </c>
      <c r="S8" s="6">
        <v>22</v>
      </c>
      <c r="T8" s="1">
        <v>3</v>
      </c>
      <c r="U8" s="7">
        <v>0.57799999999999996</v>
      </c>
      <c r="W8" s="1" t="s">
        <v>27</v>
      </c>
      <c r="X8" s="1">
        <v>1.6511558949637928</v>
      </c>
    </row>
    <row r="9" spans="1:94" x14ac:dyDescent="0.25">
      <c r="A9">
        <v>21</v>
      </c>
      <c r="B9">
        <v>19</v>
      </c>
      <c r="O9" t="s">
        <v>17</v>
      </c>
      <c r="P9">
        <f>AVEDEV(A1:A20)</f>
        <v>1.2300000000000004</v>
      </c>
      <c r="R9" s="1">
        <v>8</v>
      </c>
      <c r="S9" s="6">
        <v>22</v>
      </c>
      <c r="T9" s="1">
        <v>3</v>
      </c>
      <c r="U9" s="7">
        <v>0.57799999999999996</v>
      </c>
      <c r="W9" s="1" t="s">
        <v>28</v>
      </c>
      <c r="X9" s="1">
        <v>2.7263157894736838</v>
      </c>
    </row>
    <row r="10" spans="1:94" x14ac:dyDescent="0.25">
      <c r="A10">
        <v>20</v>
      </c>
      <c r="B10">
        <v>21</v>
      </c>
      <c r="O10" t="s">
        <v>18</v>
      </c>
      <c r="P10">
        <f>STDEV(A1:A20)</f>
        <v>1.6511558949637928</v>
      </c>
      <c r="R10" s="1">
        <v>16</v>
      </c>
      <c r="S10" s="6">
        <v>22</v>
      </c>
      <c r="T10" s="1">
        <v>3</v>
      </c>
      <c r="U10" s="7">
        <v>0.57799999999999996</v>
      </c>
      <c r="V10" s="5"/>
      <c r="W10" s="1" t="s">
        <v>20</v>
      </c>
      <c r="X10" s="1">
        <v>1.4671814671814625</v>
      </c>
      <c r="Z10" s="5"/>
      <c r="AB10" s="4"/>
      <c r="AD10" s="5"/>
      <c r="AF10" s="4"/>
      <c r="AH10" s="5"/>
      <c r="AJ10" s="4"/>
      <c r="AL10" s="5"/>
      <c r="AN10" s="4"/>
      <c r="AP10" s="5"/>
      <c r="AR10" s="4"/>
      <c r="AT10" s="5"/>
      <c r="AV10" s="4"/>
      <c r="AX10" s="5"/>
      <c r="AZ10" s="4"/>
      <c r="BB10" s="5"/>
      <c r="BD10" s="4"/>
      <c r="BF10" s="5"/>
      <c r="BH10" s="4"/>
      <c r="BJ10" s="5"/>
      <c r="BL10" s="4"/>
      <c r="BN10" s="5"/>
      <c r="BP10" s="4"/>
      <c r="BR10" s="5"/>
      <c r="BT10" s="4"/>
      <c r="BV10" s="5"/>
      <c r="BX10" s="4"/>
      <c r="BZ10" s="5"/>
      <c r="CB10" s="4"/>
      <c r="CD10" s="5"/>
      <c r="CF10" s="4"/>
      <c r="CH10" s="5"/>
      <c r="CJ10" s="4"/>
      <c r="CL10" s="5"/>
      <c r="CN10" s="4"/>
      <c r="CP10" s="5"/>
    </row>
    <row r="11" spans="1:94" x14ac:dyDescent="0.25">
      <c r="A11">
        <v>23</v>
      </c>
      <c r="B11">
        <v>23</v>
      </c>
      <c r="O11" t="s">
        <v>19</v>
      </c>
      <c r="P11">
        <f>VAR(A1:A20)</f>
        <v>2.7263157894736838</v>
      </c>
      <c r="R11" s="1">
        <v>19</v>
      </c>
      <c r="S11" s="6">
        <v>22</v>
      </c>
      <c r="T11" s="1">
        <v>3</v>
      </c>
      <c r="U11" s="7">
        <v>0.57799999999999996</v>
      </c>
      <c r="W11" s="1" t="s">
        <v>29</v>
      </c>
      <c r="X11" s="1">
        <v>-1.2268617590372608</v>
      </c>
    </row>
    <row r="12" spans="1:94" x14ac:dyDescent="0.25">
      <c r="A12">
        <v>17</v>
      </c>
      <c r="B12">
        <v>21</v>
      </c>
      <c r="O12" t="s">
        <v>20</v>
      </c>
      <c r="P12">
        <f>KURT(A1:A20)</f>
        <v>1.4671814671814625</v>
      </c>
      <c r="R12" s="1">
        <v>5</v>
      </c>
      <c r="S12" s="6">
        <v>21</v>
      </c>
      <c r="T12" s="1">
        <v>10</v>
      </c>
      <c r="U12" s="7">
        <v>0.36799999999999999</v>
      </c>
      <c r="W12" s="1" t="s">
        <v>30</v>
      </c>
      <c r="X12" s="1">
        <v>6</v>
      </c>
    </row>
    <row r="13" spans="1:94" x14ac:dyDescent="0.25">
      <c r="A13">
        <v>20</v>
      </c>
      <c r="B13">
        <v>24</v>
      </c>
      <c r="O13" t="s">
        <v>21</v>
      </c>
      <c r="P13">
        <f>SKEW(A1:A20)</f>
        <v>-1.2268617590372608</v>
      </c>
      <c r="R13" s="1">
        <v>9</v>
      </c>
      <c r="S13" s="6">
        <v>21</v>
      </c>
      <c r="T13" s="1">
        <v>10</v>
      </c>
      <c r="U13" s="7">
        <v>0.36799999999999999</v>
      </c>
      <c r="W13" s="1" t="s">
        <v>13</v>
      </c>
      <c r="X13" s="1">
        <v>17</v>
      </c>
    </row>
    <row r="14" spans="1:94" x14ac:dyDescent="0.25">
      <c r="A14">
        <v>20</v>
      </c>
      <c r="B14">
        <v>19</v>
      </c>
      <c r="R14" s="1">
        <v>18</v>
      </c>
      <c r="S14" s="6">
        <v>21</v>
      </c>
      <c r="T14" s="1">
        <v>10</v>
      </c>
      <c r="U14" s="7">
        <v>0.36799999999999999</v>
      </c>
      <c r="W14" s="1" t="s">
        <v>14</v>
      </c>
      <c r="X14" s="1">
        <v>23</v>
      </c>
    </row>
    <row r="15" spans="1:94" ht="15.75" thickBot="1" x14ac:dyDescent="0.3">
      <c r="A15">
        <v>20</v>
      </c>
      <c r="B15">
        <v>19</v>
      </c>
      <c r="I15" t="s">
        <v>8</v>
      </c>
      <c r="R15" s="1">
        <v>20</v>
      </c>
      <c r="S15" s="6">
        <v>21</v>
      </c>
      <c r="T15" s="1">
        <v>10</v>
      </c>
      <c r="U15" s="7">
        <v>0.36799999999999999</v>
      </c>
      <c r="W15" s="1" t="s">
        <v>31</v>
      </c>
      <c r="X15" s="1">
        <v>418</v>
      </c>
    </row>
    <row r="16" spans="1:94" ht="15.75" thickBot="1" x14ac:dyDescent="0.3">
      <c r="A16">
        <v>22</v>
      </c>
      <c r="B16">
        <v>22</v>
      </c>
      <c r="E16" s="3" t="s">
        <v>3</v>
      </c>
      <c r="F16" s="3" t="s">
        <v>5</v>
      </c>
      <c r="R16" s="1">
        <v>10</v>
      </c>
      <c r="S16" s="6">
        <v>20</v>
      </c>
      <c r="T16" s="1">
        <v>14</v>
      </c>
      <c r="U16" s="7">
        <v>0.105</v>
      </c>
      <c r="W16" s="2" t="s">
        <v>32</v>
      </c>
      <c r="X16" s="2">
        <v>20</v>
      </c>
    </row>
    <row r="17" spans="1:24" x14ac:dyDescent="0.25">
      <c r="A17">
        <v>20</v>
      </c>
      <c r="B17">
        <v>23</v>
      </c>
      <c r="E17" s="1">
        <v>18</v>
      </c>
      <c r="F17" s="1">
        <v>1</v>
      </c>
      <c r="R17" s="1">
        <v>13</v>
      </c>
      <c r="S17" s="6">
        <v>20</v>
      </c>
      <c r="T17" s="1">
        <v>14</v>
      </c>
      <c r="U17" s="7">
        <v>0.105</v>
      </c>
      <c r="X17">
        <v>0</v>
      </c>
    </row>
    <row r="18" spans="1:24" x14ac:dyDescent="0.25">
      <c r="A18">
        <v>21</v>
      </c>
      <c r="B18">
        <v>20</v>
      </c>
      <c r="E18" s="1">
        <v>19.75</v>
      </c>
      <c r="F18" s="1">
        <v>5</v>
      </c>
      <c r="R18" s="1">
        <v>14</v>
      </c>
      <c r="S18" s="6">
        <v>20</v>
      </c>
      <c r="T18" s="1">
        <v>14</v>
      </c>
      <c r="U18" s="7">
        <v>0.105</v>
      </c>
    </row>
    <row r="19" spans="1:24" x14ac:dyDescent="0.25">
      <c r="A19">
        <v>22</v>
      </c>
      <c r="B19">
        <v>18</v>
      </c>
      <c r="E19" s="1">
        <v>21.5</v>
      </c>
      <c r="F19" s="1">
        <v>7</v>
      </c>
      <c r="R19" s="1">
        <v>15</v>
      </c>
      <c r="S19" s="6">
        <v>20</v>
      </c>
      <c r="T19" s="1">
        <v>14</v>
      </c>
      <c r="U19" s="7">
        <v>0.105</v>
      </c>
    </row>
    <row r="20" spans="1:24" x14ac:dyDescent="0.25">
      <c r="A20">
        <v>21</v>
      </c>
      <c r="B20">
        <v>21</v>
      </c>
      <c r="E20" s="1">
        <v>23.25</v>
      </c>
      <c r="F20" s="1">
        <v>5</v>
      </c>
      <c r="R20" s="1">
        <v>17</v>
      </c>
      <c r="S20" s="6">
        <v>20</v>
      </c>
      <c r="T20" s="1">
        <v>14</v>
      </c>
      <c r="U20" s="7">
        <v>0.105</v>
      </c>
    </row>
    <row r="21" spans="1:24" ht="15.75" thickBot="1" x14ac:dyDescent="0.3">
      <c r="E21" s="2" t="s">
        <v>4</v>
      </c>
      <c r="F21" s="2">
        <v>2</v>
      </c>
      <c r="R21" s="1">
        <v>2</v>
      </c>
      <c r="S21" s="6">
        <v>17</v>
      </c>
      <c r="T21" s="1">
        <v>19</v>
      </c>
      <c r="U21" s="7">
        <v>0</v>
      </c>
    </row>
    <row r="22" spans="1:24" ht="15.75" thickBot="1" x14ac:dyDescent="0.3">
      <c r="R22" s="2">
        <v>12</v>
      </c>
      <c r="S22" s="8">
        <v>17</v>
      </c>
      <c r="T22" s="2">
        <v>19</v>
      </c>
      <c r="U22" s="9">
        <v>0</v>
      </c>
    </row>
  </sheetData>
  <sortState xmlns:xlrd2="http://schemas.microsoft.com/office/spreadsheetml/2017/richdata2" ref="R3:U22">
    <sortCondition ref="T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5726C-A428-494E-8AD4-7ACF32159361}">
  <dimension ref="A1:X23"/>
  <sheetViews>
    <sheetView tabSelected="1" topLeftCell="H1" workbookViewId="0">
      <selection activeCell="W18" sqref="W18"/>
    </sheetView>
  </sheetViews>
  <sheetFormatPr defaultRowHeight="15" x14ac:dyDescent="0.25"/>
  <cols>
    <col min="10" max="10" width="9.5703125" customWidth="1"/>
    <col min="15" max="15" width="36.42578125" customWidth="1"/>
  </cols>
  <sheetData>
    <row r="1" spans="1:24" ht="15.75" thickBot="1" x14ac:dyDescent="0.3">
      <c r="A1">
        <v>79.205631461809389</v>
      </c>
      <c r="B1">
        <v>79.11086211388465</v>
      </c>
      <c r="I1" t="s">
        <v>7</v>
      </c>
    </row>
    <row r="2" spans="1:24" ht="15.75" thickBot="1" x14ac:dyDescent="0.3">
      <c r="A2">
        <v>110.65532160282601</v>
      </c>
      <c r="B2">
        <v>111.72898009826895</v>
      </c>
      <c r="O2" t="s">
        <v>9</v>
      </c>
      <c r="P2">
        <f>AVERAGE(A1:A20)</f>
        <v>96.296537574380636</v>
      </c>
      <c r="W2" s="10" t="s">
        <v>23</v>
      </c>
      <c r="X2" s="10"/>
    </row>
    <row r="3" spans="1:24" x14ac:dyDescent="0.25">
      <c r="A3">
        <v>95.79313225694932</v>
      </c>
      <c r="B3">
        <v>105.85914676776156</v>
      </c>
      <c r="E3" s="3" t="s">
        <v>3</v>
      </c>
      <c r="F3" s="3" t="s">
        <v>5</v>
      </c>
      <c r="O3" t="s">
        <v>10</v>
      </c>
      <c r="P3">
        <f>GEOMEAN(A1:A20)</f>
        <v>94.593155278244211</v>
      </c>
      <c r="R3" s="3" t="s">
        <v>22</v>
      </c>
      <c r="S3" s="3" t="s">
        <v>23</v>
      </c>
      <c r="T3" s="3" t="s">
        <v>15</v>
      </c>
      <c r="U3" s="3" t="s">
        <v>24</v>
      </c>
      <c r="W3" s="1"/>
      <c r="X3" s="1"/>
    </row>
    <row r="4" spans="1:24" x14ac:dyDescent="0.25">
      <c r="A4">
        <v>88.892295732512139</v>
      </c>
      <c r="B4">
        <v>102.69399151875405</v>
      </c>
      <c r="E4" s="1">
        <v>62.037509249057621</v>
      </c>
      <c r="F4" s="1">
        <v>1</v>
      </c>
      <c r="O4" t="s">
        <v>11</v>
      </c>
      <c r="P4">
        <f>MEDIAN(A1:A20)</f>
        <v>98.193788997014053</v>
      </c>
      <c r="R4" s="1">
        <v>9</v>
      </c>
      <c r="S4" s="6">
        <v>118.80389390862547</v>
      </c>
      <c r="T4" s="1">
        <v>1</v>
      </c>
      <c r="U4" s="7">
        <v>1</v>
      </c>
      <c r="W4" s="1" t="s">
        <v>25</v>
      </c>
      <c r="X4" s="1">
        <v>96.296537574380636</v>
      </c>
    </row>
    <row r="5" spans="1:24" x14ac:dyDescent="0.25">
      <c r="A5">
        <v>105.85914676776156</v>
      </c>
      <c r="B5">
        <v>83.340512699214742</v>
      </c>
      <c r="E5" s="1">
        <v>76.229105413949583</v>
      </c>
      <c r="F5" s="1">
        <v>3</v>
      </c>
      <c r="O5" t="s">
        <v>12</v>
      </c>
      <c r="P5">
        <f>MODE(A1:A20)</f>
        <v>110.65532160282601</v>
      </c>
      <c r="R5" s="1">
        <v>8</v>
      </c>
      <c r="S5" s="6">
        <v>118.51076376624405</v>
      </c>
      <c r="T5" s="1">
        <v>2</v>
      </c>
      <c r="U5" s="7">
        <v>0.89400000000000002</v>
      </c>
      <c r="W5" s="1" t="s">
        <v>26</v>
      </c>
      <c r="X5" s="1">
        <v>3.9951862074614302</v>
      </c>
    </row>
    <row r="6" spans="1:24" x14ac:dyDescent="0.25">
      <c r="A6">
        <v>88.892295732512139</v>
      </c>
      <c r="B6">
        <v>107.04062586009968</v>
      </c>
      <c r="E6" s="1">
        <v>90.420701578841545</v>
      </c>
      <c r="F6" s="1">
        <v>4</v>
      </c>
      <c r="O6" t="s">
        <v>13</v>
      </c>
      <c r="P6">
        <f>MIN(A1:A20)</f>
        <v>62.037509249057621</v>
      </c>
      <c r="R6" s="1">
        <v>14</v>
      </c>
      <c r="S6" s="6">
        <v>118.51076376624405</v>
      </c>
      <c r="T6" s="1">
        <v>2</v>
      </c>
      <c r="U6" s="7">
        <v>0.89400000000000002</v>
      </c>
      <c r="W6" s="1" t="s">
        <v>11</v>
      </c>
      <c r="X6" s="1">
        <v>98.193788997014053</v>
      </c>
    </row>
    <row r="7" spans="1:24" x14ac:dyDescent="0.25">
      <c r="A7">
        <v>112.07599780173041</v>
      </c>
      <c r="B7">
        <v>71.129273035330698</v>
      </c>
      <c r="E7" s="1">
        <v>104.61229774373351</v>
      </c>
      <c r="F7" s="1">
        <v>3</v>
      </c>
      <c r="O7" t="s">
        <v>14</v>
      </c>
      <c r="P7">
        <f>MAX(A1:A20)</f>
        <v>118.80389390862547</v>
      </c>
      <c r="R7" s="1">
        <v>7</v>
      </c>
      <c r="S7" s="6">
        <v>112.07599780173041</v>
      </c>
      <c r="T7" s="1">
        <v>4</v>
      </c>
      <c r="U7" s="7">
        <v>0.84199999999999997</v>
      </c>
      <c r="W7" s="1" t="s">
        <v>12</v>
      </c>
      <c r="X7" s="1">
        <v>110.65532160282601</v>
      </c>
    </row>
    <row r="8" spans="1:24" ht="15.75" thickBot="1" x14ac:dyDescent="0.3">
      <c r="A8">
        <v>118.51076376624405</v>
      </c>
      <c r="B8">
        <v>75.575019561802037</v>
      </c>
      <c r="E8" s="2" t="s">
        <v>4</v>
      </c>
      <c r="F8" s="2">
        <v>9</v>
      </c>
      <c r="O8" t="s">
        <v>16</v>
      </c>
      <c r="P8">
        <f>P7-P6</f>
        <v>56.766384659567848</v>
      </c>
      <c r="R8" s="1">
        <v>10</v>
      </c>
      <c r="S8" s="6">
        <v>110.99542714655399</v>
      </c>
      <c r="T8" s="1">
        <v>5</v>
      </c>
      <c r="U8" s="7">
        <v>0.78900000000000003</v>
      </c>
      <c r="W8" s="1" t="s">
        <v>27</v>
      </c>
      <c r="X8" s="1">
        <v>17.867015885306671</v>
      </c>
    </row>
    <row r="9" spans="1:24" x14ac:dyDescent="0.25">
      <c r="A9">
        <v>118.80389390862547</v>
      </c>
      <c r="B9">
        <v>62.037509249057621</v>
      </c>
      <c r="O9" t="s">
        <v>17</v>
      </c>
      <c r="P9">
        <f>AVEDEV(A1:A20)</f>
        <v>14.85248048993526</v>
      </c>
      <c r="R9" s="1">
        <v>2</v>
      </c>
      <c r="S9" s="6">
        <v>110.65532160282601</v>
      </c>
      <c r="T9" s="1">
        <v>6</v>
      </c>
      <c r="U9" s="7">
        <v>0.68400000000000005</v>
      </c>
      <c r="W9" s="1" t="s">
        <v>28</v>
      </c>
      <c r="X9" s="1">
        <v>319.23025664580086</v>
      </c>
    </row>
    <row r="10" spans="1:24" x14ac:dyDescent="0.25">
      <c r="A10">
        <v>110.99542714655399</v>
      </c>
      <c r="B10">
        <v>124.94607542757876</v>
      </c>
      <c r="O10" t="s">
        <v>18</v>
      </c>
      <c r="P10">
        <f>STDEV(A1:A20)</f>
        <v>17.867015885306671</v>
      </c>
      <c r="R10" s="1">
        <v>19</v>
      </c>
      <c r="S10" s="6">
        <v>110.65532160282601</v>
      </c>
      <c r="T10" s="1">
        <v>6</v>
      </c>
      <c r="U10" s="7">
        <v>0.68400000000000005</v>
      </c>
      <c r="W10" s="1" t="s">
        <v>20</v>
      </c>
      <c r="X10" s="1">
        <v>-0.96675496674887196</v>
      </c>
    </row>
    <row r="11" spans="1:24" x14ac:dyDescent="0.25">
      <c r="A11">
        <v>89.481966622406617</v>
      </c>
      <c r="B11">
        <v>76.820527081144974</v>
      </c>
      <c r="O11" t="s">
        <v>19</v>
      </c>
      <c r="P11">
        <f>VAR(A1:A20)</f>
        <v>319.23025664580086</v>
      </c>
      <c r="R11" s="1">
        <v>5</v>
      </c>
      <c r="S11" s="6">
        <v>105.85914676776156</v>
      </c>
      <c r="T11" s="1">
        <v>8</v>
      </c>
      <c r="U11" s="7">
        <v>0.63100000000000001</v>
      </c>
      <c r="W11" s="1" t="s">
        <v>29</v>
      </c>
      <c r="X11" s="1">
        <v>-0.47039665113686951</v>
      </c>
    </row>
    <row r="12" spans="1:24" x14ac:dyDescent="0.25">
      <c r="A12">
        <v>62.037509249057621</v>
      </c>
      <c r="B12">
        <v>85.755744091875385</v>
      </c>
      <c r="O12" t="s">
        <v>20</v>
      </c>
      <c r="P12">
        <f>KURT(A1:A20)</f>
        <v>-0.96675496674887196</v>
      </c>
      <c r="R12" s="1">
        <v>17</v>
      </c>
      <c r="S12" s="6">
        <v>105.33250386069994</v>
      </c>
      <c r="T12" s="1">
        <v>9</v>
      </c>
      <c r="U12" s="7">
        <v>0.57799999999999996</v>
      </c>
      <c r="W12" s="1" t="s">
        <v>30</v>
      </c>
      <c r="X12" s="1">
        <v>56.766384659567848</v>
      </c>
    </row>
    <row r="13" spans="1:24" x14ac:dyDescent="0.25">
      <c r="A13">
        <v>72.488330968189985</v>
      </c>
      <c r="B13">
        <v>88.954709806421306</v>
      </c>
      <c r="O13" t="s">
        <v>21</v>
      </c>
      <c r="P13">
        <f>SKEW(A1:A20)</f>
        <v>-0.47039665113686951</v>
      </c>
      <c r="R13" s="1">
        <v>20</v>
      </c>
      <c r="S13" s="6">
        <v>100.03137756721117</v>
      </c>
      <c r="T13" s="1">
        <v>10</v>
      </c>
      <c r="U13" s="7">
        <v>0.52600000000000002</v>
      </c>
      <c r="W13" s="1" t="s">
        <v>13</v>
      </c>
      <c r="X13" s="1">
        <v>62.037509249057621</v>
      </c>
    </row>
    <row r="14" spans="1:24" x14ac:dyDescent="0.25">
      <c r="A14">
        <v>118.51076376624405</v>
      </c>
      <c r="B14">
        <v>68.991232890402898</v>
      </c>
      <c r="R14" s="1">
        <v>16</v>
      </c>
      <c r="S14" s="6">
        <v>96.35620042681694</v>
      </c>
      <c r="T14" s="1">
        <v>11</v>
      </c>
      <c r="U14" s="7">
        <v>0.47299999999999998</v>
      </c>
      <c r="W14" s="1" t="s">
        <v>14</v>
      </c>
      <c r="X14" s="1">
        <v>118.80389390862547</v>
      </c>
    </row>
    <row r="15" spans="1:24" ht="15.75" thickBot="1" x14ac:dyDescent="0.3">
      <c r="A15">
        <v>68.991232890402898</v>
      </c>
      <c r="B15">
        <v>84.042392497940455</v>
      </c>
      <c r="I15" t="s">
        <v>8</v>
      </c>
      <c r="R15" s="1">
        <v>3</v>
      </c>
      <c r="S15" s="6">
        <v>95.79313225694932</v>
      </c>
      <c r="T15" s="1">
        <v>12</v>
      </c>
      <c r="U15" s="7">
        <v>0.42099999999999999</v>
      </c>
      <c r="W15" s="1" t="s">
        <v>31</v>
      </c>
      <c r="X15" s="1">
        <v>1925.9307514876127</v>
      </c>
    </row>
    <row r="16" spans="1:24" ht="15.75" thickBot="1" x14ac:dyDescent="0.3">
      <c r="A16">
        <v>96.35620042681694</v>
      </c>
      <c r="B16">
        <v>113.57586825179169</v>
      </c>
      <c r="E16" s="3" t="s">
        <v>3</v>
      </c>
      <c r="F16" s="3" t="s">
        <v>5</v>
      </c>
      <c r="R16" s="1">
        <v>11</v>
      </c>
      <c r="S16" s="6">
        <v>89.481966622406617</v>
      </c>
      <c r="T16" s="1">
        <v>13</v>
      </c>
      <c r="U16" s="7">
        <v>0.36799999999999999</v>
      </c>
      <c r="W16" s="2" t="s">
        <v>32</v>
      </c>
      <c r="X16" s="2">
        <v>20</v>
      </c>
    </row>
    <row r="17" spans="1:24" x14ac:dyDescent="0.25">
      <c r="A17">
        <v>105.33250386069994</v>
      </c>
      <c r="B17">
        <v>128.14404069795273</v>
      </c>
      <c r="E17" s="1">
        <v>62.037509249057621</v>
      </c>
      <c r="F17" s="1">
        <v>1</v>
      </c>
      <c r="R17" s="1">
        <v>4</v>
      </c>
      <c r="S17" s="6">
        <v>88.892295732512139</v>
      </c>
      <c r="T17" s="1">
        <v>14</v>
      </c>
      <c r="U17" s="7">
        <v>0.26300000000000001</v>
      </c>
      <c r="X17">
        <v>0</v>
      </c>
    </row>
    <row r="18" spans="1:24" x14ac:dyDescent="0.25">
      <c r="A18">
        <v>72.361638356233016</v>
      </c>
      <c r="B18">
        <v>84.579335432499647</v>
      </c>
      <c r="E18" s="1">
        <v>78.665437083691359</v>
      </c>
      <c r="F18" s="1">
        <v>4</v>
      </c>
      <c r="R18" s="1">
        <v>6</v>
      </c>
      <c r="S18" s="6">
        <v>88.892295732512139</v>
      </c>
      <c r="T18" s="1">
        <v>14</v>
      </c>
      <c r="U18" s="7">
        <v>0.26300000000000001</v>
      </c>
    </row>
    <row r="19" spans="1:24" x14ac:dyDescent="0.25">
      <c r="A19">
        <v>110.65532160282601</v>
      </c>
      <c r="B19">
        <v>128.54922058759257</v>
      </c>
      <c r="E19" s="1">
        <v>95.293364918325096</v>
      </c>
      <c r="F19" s="1">
        <v>6</v>
      </c>
      <c r="R19" s="1">
        <v>1</v>
      </c>
      <c r="S19" s="6">
        <v>79.205631461809389</v>
      </c>
      <c r="T19" s="1">
        <v>16</v>
      </c>
      <c r="U19" s="7">
        <v>0.21</v>
      </c>
    </row>
    <row r="20" spans="1:24" x14ac:dyDescent="0.25">
      <c r="A20">
        <v>100.03137756721117</v>
      </c>
      <c r="B20">
        <v>119.06978468468878</v>
      </c>
      <c r="E20" s="1">
        <v>111.92129275295883</v>
      </c>
      <c r="F20" s="1">
        <v>4</v>
      </c>
      <c r="R20" s="1">
        <v>13</v>
      </c>
      <c r="S20" s="6">
        <v>72.488330968189985</v>
      </c>
      <c r="T20" s="1">
        <v>17</v>
      </c>
      <c r="U20" s="7">
        <v>0.157</v>
      </c>
    </row>
    <row r="21" spans="1:24" ht="15.75" thickBot="1" x14ac:dyDescent="0.3">
      <c r="E21" s="2" t="s">
        <v>4</v>
      </c>
      <c r="F21" s="2">
        <v>5</v>
      </c>
      <c r="R21" s="1">
        <v>18</v>
      </c>
      <c r="S21" s="6">
        <v>72.361638356233016</v>
      </c>
      <c r="T21" s="1">
        <v>18</v>
      </c>
      <c r="U21" s="7">
        <v>0.105</v>
      </c>
    </row>
    <row r="22" spans="1:24" x14ac:dyDescent="0.25">
      <c r="R22" s="1">
        <v>15</v>
      </c>
      <c r="S22" s="6">
        <v>68.991232890402898</v>
      </c>
      <c r="T22" s="1">
        <v>19</v>
      </c>
      <c r="U22" s="7">
        <v>5.1999999999999998E-2</v>
      </c>
    </row>
    <row r="23" spans="1:24" ht="15.75" thickBot="1" x14ac:dyDescent="0.3">
      <c r="R23" s="2">
        <v>12</v>
      </c>
      <c r="S23" s="8">
        <v>62.037509249057621</v>
      </c>
      <c r="T23" s="2">
        <v>20</v>
      </c>
      <c r="U23" s="9">
        <v>0</v>
      </c>
    </row>
  </sheetData>
  <sortState xmlns:xlrd2="http://schemas.microsoft.com/office/spreadsheetml/2017/richdata2" ref="R4:U23">
    <sortCondition ref="T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EB7E-2FFC-46FF-A8B7-C551217F80DC}">
  <dimension ref="A1:X22"/>
  <sheetViews>
    <sheetView topLeftCell="J1" workbookViewId="0">
      <selection activeCell="Z7" sqref="Z7"/>
    </sheetView>
  </sheetViews>
  <sheetFormatPr defaultRowHeight="15" x14ac:dyDescent="0.25"/>
  <cols>
    <col min="10" max="10" width="9.42578125" customWidth="1"/>
    <col min="15" max="15" width="34.85546875" customWidth="1"/>
  </cols>
  <sheetData>
    <row r="1" spans="1:24" ht="15.75" thickBot="1" x14ac:dyDescent="0.3">
      <c r="A1">
        <v>1</v>
      </c>
      <c r="B1">
        <v>0</v>
      </c>
      <c r="I1" t="s">
        <v>7</v>
      </c>
    </row>
    <row r="2" spans="1:24" ht="15.75" thickBot="1" x14ac:dyDescent="0.3">
      <c r="A2">
        <v>1</v>
      </c>
      <c r="B2">
        <v>0</v>
      </c>
      <c r="O2" t="s">
        <v>9</v>
      </c>
      <c r="P2">
        <f>AVERAGE(A1:A20)</f>
        <v>0.55000000000000004</v>
      </c>
      <c r="R2" s="3" t="s">
        <v>22</v>
      </c>
      <c r="S2" s="3" t="s">
        <v>23</v>
      </c>
      <c r="T2" s="3" t="s">
        <v>15</v>
      </c>
      <c r="U2" s="3" t="s">
        <v>24</v>
      </c>
      <c r="W2" s="10" t="s">
        <v>23</v>
      </c>
      <c r="X2" s="10"/>
    </row>
    <row r="3" spans="1:24" x14ac:dyDescent="0.25">
      <c r="A3">
        <v>1</v>
      </c>
      <c r="B3">
        <v>0</v>
      </c>
      <c r="E3" s="3" t="s">
        <v>3</v>
      </c>
      <c r="F3" s="3" t="s">
        <v>5</v>
      </c>
      <c r="O3" t="s">
        <v>10</v>
      </c>
      <c r="P3" t="e">
        <f>GEOMEAN(A1:A20)</f>
        <v>#NUM!</v>
      </c>
      <c r="R3" s="1">
        <v>1</v>
      </c>
      <c r="S3" s="6">
        <v>1</v>
      </c>
      <c r="T3" s="1">
        <v>1</v>
      </c>
      <c r="U3" s="7">
        <v>0.47299999999999998</v>
      </c>
      <c r="W3" s="1"/>
      <c r="X3" s="1"/>
    </row>
    <row r="4" spans="1:24" x14ac:dyDescent="0.25">
      <c r="A4">
        <v>1</v>
      </c>
      <c r="B4">
        <v>1</v>
      </c>
      <c r="E4" s="1">
        <v>0</v>
      </c>
      <c r="F4" s="1">
        <v>9</v>
      </c>
      <c r="O4" t="s">
        <v>11</v>
      </c>
      <c r="P4">
        <f>MEDIAN(A1:A20)</f>
        <v>1</v>
      </c>
      <c r="R4" s="1">
        <v>2</v>
      </c>
      <c r="S4" s="6">
        <v>1</v>
      </c>
      <c r="T4" s="1">
        <v>1</v>
      </c>
      <c r="U4" s="7">
        <v>0.47299999999999998</v>
      </c>
      <c r="W4" s="1" t="s">
        <v>25</v>
      </c>
      <c r="X4" s="1">
        <v>0.55000000000000004</v>
      </c>
    </row>
    <row r="5" spans="1:24" x14ac:dyDescent="0.25">
      <c r="A5">
        <v>0</v>
      </c>
      <c r="B5">
        <v>0</v>
      </c>
      <c r="E5" s="1">
        <v>0.25</v>
      </c>
      <c r="F5" s="1">
        <v>0</v>
      </c>
      <c r="O5" t="s">
        <v>12</v>
      </c>
      <c r="P5">
        <f>MODE(A1:A20)</f>
        <v>1</v>
      </c>
      <c r="R5" s="1">
        <v>3</v>
      </c>
      <c r="S5" s="6">
        <v>1</v>
      </c>
      <c r="T5" s="1">
        <v>1</v>
      </c>
      <c r="U5" s="7">
        <v>0.47299999999999998</v>
      </c>
      <c r="W5" s="1" t="s">
        <v>26</v>
      </c>
      <c r="X5" s="1">
        <v>0.11413288653790232</v>
      </c>
    </row>
    <row r="6" spans="1:24" x14ac:dyDescent="0.25">
      <c r="A6">
        <v>0</v>
      </c>
      <c r="B6">
        <v>0</v>
      </c>
      <c r="E6" s="1">
        <v>0.5</v>
      </c>
      <c r="F6" s="1">
        <v>0</v>
      </c>
      <c r="O6" t="s">
        <v>13</v>
      </c>
      <c r="P6">
        <f>MIN(A1:A20)</f>
        <v>0</v>
      </c>
      <c r="R6" s="1">
        <v>4</v>
      </c>
      <c r="S6" s="6">
        <v>1</v>
      </c>
      <c r="T6" s="1">
        <v>1</v>
      </c>
      <c r="U6" s="7">
        <v>0.47299999999999998</v>
      </c>
      <c r="W6" s="1" t="s">
        <v>11</v>
      </c>
      <c r="X6" s="1">
        <v>1</v>
      </c>
    </row>
    <row r="7" spans="1:24" x14ac:dyDescent="0.25">
      <c r="A7">
        <v>0</v>
      </c>
      <c r="B7">
        <v>0</v>
      </c>
      <c r="E7" s="1">
        <v>0.75</v>
      </c>
      <c r="F7" s="1">
        <v>0</v>
      </c>
      <c r="O7" t="s">
        <v>14</v>
      </c>
      <c r="P7">
        <f>MAX(A1:A20)</f>
        <v>1</v>
      </c>
      <c r="R7" s="1">
        <v>9</v>
      </c>
      <c r="S7" s="6">
        <v>1</v>
      </c>
      <c r="T7" s="1">
        <v>1</v>
      </c>
      <c r="U7" s="7">
        <v>0.47299999999999998</v>
      </c>
      <c r="W7" s="1" t="s">
        <v>12</v>
      </c>
      <c r="X7" s="1">
        <v>1</v>
      </c>
    </row>
    <row r="8" spans="1:24" ht="15.75" thickBot="1" x14ac:dyDescent="0.3">
      <c r="A8">
        <v>0</v>
      </c>
      <c r="B8">
        <v>0</v>
      </c>
      <c r="E8" s="2" t="s">
        <v>4</v>
      </c>
      <c r="F8" s="2">
        <v>10</v>
      </c>
      <c r="O8" t="s">
        <v>16</v>
      </c>
      <c r="P8">
        <f>P7-P6</f>
        <v>1</v>
      </c>
      <c r="R8" s="1">
        <v>10</v>
      </c>
      <c r="S8" s="6">
        <v>1</v>
      </c>
      <c r="T8" s="1">
        <v>1</v>
      </c>
      <c r="U8" s="7">
        <v>0.47299999999999998</v>
      </c>
      <c r="W8" s="1" t="s">
        <v>27</v>
      </c>
      <c r="X8" s="1">
        <v>0.51041778553404049</v>
      </c>
    </row>
    <row r="9" spans="1:24" x14ac:dyDescent="0.25">
      <c r="A9">
        <v>1</v>
      </c>
      <c r="B9">
        <v>0</v>
      </c>
      <c r="O9" t="s">
        <v>17</v>
      </c>
      <c r="P9">
        <f>AVEDEV(A1:A20)</f>
        <v>0.49499999999999994</v>
      </c>
      <c r="R9" s="1">
        <v>11</v>
      </c>
      <c r="S9" s="6">
        <v>1</v>
      </c>
      <c r="T9" s="1">
        <v>1</v>
      </c>
      <c r="U9" s="7">
        <v>0.47299999999999998</v>
      </c>
      <c r="W9" s="1" t="s">
        <v>28</v>
      </c>
      <c r="X9" s="1">
        <v>0.26052631578947372</v>
      </c>
    </row>
    <row r="10" spans="1:24" x14ac:dyDescent="0.25">
      <c r="A10">
        <v>1</v>
      </c>
      <c r="B10">
        <v>0</v>
      </c>
      <c r="O10" t="s">
        <v>18</v>
      </c>
      <c r="P10">
        <f>STDEV(A1:A20)</f>
        <v>0.51041778553404049</v>
      </c>
      <c r="R10" s="1">
        <v>12</v>
      </c>
      <c r="S10" s="6">
        <v>1</v>
      </c>
      <c r="T10" s="1">
        <v>1</v>
      </c>
      <c r="U10" s="7">
        <v>0.47299999999999998</v>
      </c>
      <c r="W10" s="1" t="s">
        <v>20</v>
      </c>
      <c r="X10" s="1">
        <v>-2.1826104179045362</v>
      </c>
    </row>
    <row r="11" spans="1:24" x14ac:dyDescent="0.25">
      <c r="A11">
        <v>1</v>
      </c>
      <c r="B11">
        <v>1</v>
      </c>
      <c r="O11" t="s">
        <v>19</v>
      </c>
      <c r="P11">
        <f>VAR(A1:A20)</f>
        <v>0.26052631578947372</v>
      </c>
      <c r="R11" s="1">
        <v>14</v>
      </c>
      <c r="S11" s="6">
        <v>1</v>
      </c>
      <c r="T11" s="1">
        <v>1</v>
      </c>
      <c r="U11" s="7">
        <v>0.47299999999999998</v>
      </c>
      <c r="W11" s="1" t="s">
        <v>29</v>
      </c>
      <c r="X11" s="1">
        <v>-0.21768659764639217</v>
      </c>
    </row>
    <row r="12" spans="1:24" x14ac:dyDescent="0.25">
      <c r="A12">
        <v>1</v>
      </c>
      <c r="B12">
        <v>1</v>
      </c>
      <c r="O12" t="s">
        <v>20</v>
      </c>
      <c r="P12">
        <f>KURT(A1:A20)</f>
        <v>-2.1826104179045362</v>
      </c>
      <c r="R12" s="1">
        <v>18</v>
      </c>
      <c r="S12" s="6">
        <v>1</v>
      </c>
      <c r="T12" s="1">
        <v>1</v>
      </c>
      <c r="U12" s="7">
        <v>0.47299999999999998</v>
      </c>
      <c r="W12" s="1" t="s">
        <v>30</v>
      </c>
      <c r="X12" s="1">
        <v>1</v>
      </c>
    </row>
    <row r="13" spans="1:24" x14ac:dyDescent="0.25">
      <c r="A13">
        <v>0</v>
      </c>
      <c r="B13">
        <v>0</v>
      </c>
      <c r="O13" t="s">
        <v>21</v>
      </c>
      <c r="P13">
        <f>SKEW(A1:A20)</f>
        <v>-0.21768659764639217</v>
      </c>
      <c r="R13" s="1">
        <v>20</v>
      </c>
      <c r="S13" s="6">
        <v>1</v>
      </c>
      <c r="T13" s="1">
        <v>1</v>
      </c>
      <c r="U13" s="7">
        <v>0.47299999999999998</v>
      </c>
      <c r="W13" s="1" t="s">
        <v>13</v>
      </c>
      <c r="X13" s="1">
        <v>0</v>
      </c>
    </row>
    <row r="14" spans="1:24" x14ac:dyDescent="0.25">
      <c r="A14">
        <v>1</v>
      </c>
      <c r="B14">
        <v>1</v>
      </c>
      <c r="I14" t="s">
        <v>8</v>
      </c>
      <c r="R14" s="1">
        <v>5</v>
      </c>
      <c r="S14" s="6">
        <v>0</v>
      </c>
      <c r="T14" s="1">
        <v>12</v>
      </c>
      <c r="U14" s="7">
        <v>0</v>
      </c>
      <c r="W14" s="1" t="s">
        <v>14</v>
      </c>
      <c r="X14" s="1">
        <v>1</v>
      </c>
    </row>
    <row r="15" spans="1:24" ht="15.75" thickBot="1" x14ac:dyDescent="0.3">
      <c r="A15">
        <v>0</v>
      </c>
      <c r="B15">
        <v>0</v>
      </c>
      <c r="R15" s="1">
        <v>6</v>
      </c>
      <c r="S15" s="6">
        <v>0</v>
      </c>
      <c r="T15" s="1">
        <v>12</v>
      </c>
      <c r="U15" s="7">
        <v>0</v>
      </c>
      <c r="W15" s="1" t="s">
        <v>31</v>
      </c>
      <c r="X15" s="1">
        <v>11</v>
      </c>
    </row>
    <row r="16" spans="1:24" ht="15.75" thickBot="1" x14ac:dyDescent="0.3">
      <c r="A16">
        <v>0</v>
      </c>
      <c r="B16">
        <v>0</v>
      </c>
      <c r="E16" s="3" t="s">
        <v>3</v>
      </c>
      <c r="F16" s="3" t="s">
        <v>5</v>
      </c>
      <c r="R16" s="1">
        <v>7</v>
      </c>
      <c r="S16" s="6">
        <v>0</v>
      </c>
      <c r="T16" s="1">
        <v>12</v>
      </c>
      <c r="U16" s="7">
        <v>0</v>
      </c>
      <c r="W16" s="2" t="s">
        <v>32</v>
      </c>
      <c r="X16" s="2">
        <v>20</v>
      </c>
    </row>
    <row r="17" spans="1:24" x14ac:dyDescent="0.25">
      <c r="A17">
        <v>0</v>
      </c>
      <c r="B17">
        <v>1</v>
      </c>
      <c r="E17" s="1">
        <v>0</v>
      </c>
      <c r="F17" s="1">
        <v>13</v>
      </c>
      <c r="R17" s="1">
        <v>8</v>
      </c>
      <c r="S17" s="6">
        <v>0</v>
      </c>
      <c r="T17" s="1">
        <v>12</v>
      </c>
      <c r="U17" s="7">
        <v>0</v>
      </c>
      <c r="X17">
        <v>0</v>
      </c>
    </row>
    <row r="18" spans="1:24" x14ac:dyDescent="0.25">
      <c r="A18">
        <v>1</v>
      </c>
      <c r="B18">
        <v>0</v>
      </c>
      <c r="E18" s="1">
        <v>0.25</v>
      </c>
      <c r="F18" s="1">
        <v>0</v>
      </c>
      <c r="R18" s="1">
        <v>13</v>
      </c>
      <c r="S18" s="6">
        <v>0</v>
      </c>
      <c r="T18" s="1">
        <v>12</v>
      </c>
      <c r="U18" s="7">
        <v>0</v>
      </c>
    </row>
    <row r="19" spans="1:24" x14ac:dyDescent="0.25">
      <c r="A19">
        <v>0</v>
      </c>
      <c r="B19">
        <v>1</v>
      </c>
      <c r="E19" s="1">
        <v>0.5</v>
      </c>
      <c r="F19" s="1">
        <v>0</v>
      </c>
      <c r="R19" s="1">
        <v>15</v>
      </c>
      <c r="S19" s="6">
        <v>0</v>
      </c>
      <c r="T19" s="1">
        <v>12</v>
      </c>
      <c r="U19" s="7">
        <v>0</v>
      </c>
    </row>
    <row r="20" spans="1:24" x14ac:dyDescent="0.25">
      <c r="A20">
        <v>1</v>
      </c>
      <c r="B20">
        <v>0</v>
      </c>
      <c r="E20" s="1">
        <v>0.75</v>
      </c>
      <c r="F20" s="1">
        <v>0</v>
      </c>
      <c r="R20" s="1">
        <v>16</v>
      </c>
      <c r="S20" s="6">
        <v>0</v>
      </c>
      <c r="T20" s="1">
        <v>12</v>
      </c>
      <c r="U20" s="7">
        <v>0</v>
      </c>
    </row>
    <row r="21" spans="1:24" ht="15.75" thickBot="1" x14ac:dyDescent="0.3">
      <c r="E21" s="2" t="s">
        <v>4</v>
      </c>
      <c r="F21" s="2">
        <v>6</v>
      </c>
      <c r="R21" s="1">
        <v>17</v>
      </c>
      <c r="S21" s="6">
        <v>0</v>
      </c>
      <c r="T21" s="1">
        <v>12</v>
      </c>
      <c r="U21" s="7">
        <v>0</v>
      </c>
    </row>
    <row r="22" spans="1:24" ht="15.75" thickBot="1" x14ac:dyDescent="0.3">
      <c r="R22" s="2">
        <v>19</v>
      </c>
      <c r="S22" s="8">
        <v>0</v>
      </c>
      <c r="T22" s="2">
        <v>12</v>
      </c>
      <c r="U22" s="9">
        <v>0</v>
      </c>
    </row>
  </sheetData>
  <sortState xmlns:xlrd2="http://schemas.microsoft.com/office/spreadsheetml/2017/richdata2" ref="R3:U22">
    <sortCondition ref="T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Распределения</vt:lpstr>
      <vt:lpstr>Выборки_Биномиальное</vt:lpstr>
      <vt:lpstr>Выборки_Нормальное</vt:lpstr>
      <vt:lpstr>Выборки_Бернулли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Краев</dc:creator>
  <cp:lastModifiedBy>Артем Краев</cp:lastModifiedBy>
  <dcterms:created xsi:type="dcterms:W3CDTF">2022-01-24T19:26:23Z</dcterms:created>
  <dcterms:modified xsi:type="dcterms:W3CDTF">2022-01-24T20:08:37Z</dcterms:modified>
</cp:coreProperties>
</file>