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nnées" sheetId="1" state="visible" r:id="rId2"/>
    <sheet name="reponse1" sheetId="2" state="visible" r:id="rId3"/>
    <sheet name="reponse2" sheetId="3" state="visible" r:id="rId4"/>
    <sheet name="à prédire" sheetId="4" state="visible" r:id="rId5"/>
    <sheet name="vraies valeu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<sst xmlns="http://schemas.openxmlformats.org/spreadsheetml/2006/main" count="160" uniqueCount="73">
  <si>
    <t xml:space="preserve">cylinders</t>
  </si>
  <si>
    <t xml:space="preserve">engine.displacement</t>
  </si>
  <si>
    <t xml:space="preserve">horesepower</t>
  </si>
  <si>
    <t xml:space="preserve">weight</t>
  </si>
  <si>
    <t xml:space="preserve">acceleration</t>
  </si>
  <si>
    <t xml:space="preserve">constante</t>
  </si>
  <si>
    <t xml:space="preserve">Y^</t>
  </si>
  <si>
    <t xml:space="preserve">Résidus</t>
  </si>
  <si>
    <t xml:space="preserve">n</t>
  </si>
  <si>
    <t xml:space="preserve">X'X</t>
  </si>
  <si>
    <t xml:space="preserve">(X'X)^-1</t>
  </si>
  <si>
    <t xml:space="preserve">X'Y</t>
  </si>
  <si>
    <t xml:space="preserve">a^</t>
  </si>
  <si>
    <t xml:space="preserve">Tableau d’analyse de variance</t>
  </si>
  <si>
    <t xml:space="preserve">source</t>
  </si>
  <si>
    <t xml:space="preserve">SC</t>
  </si>
  <si>
    <t xml:space="preserve">ddl</t>
  </si>
  <si>
    <t xml:space="preserve">CM</t>
  </si>
  <si>
    <t xml:space="preserve">Expliqués</t>
  </si>
  <si>
    <t xml:space="preserve">Résiduelles</t>
  </si>
  <si>
    <t xml:space="preserve">Totaux</t>
  </si>
  <si>
    <t xml:space="preserve">Coefficient de détermination</t>
  </si>
  <si>
    <t xml:space="preserve">R^2</t>
  </si>
  <si>
    <t xml:space="preserve">A l'exception de la régression linéaire simple, le coefficient de corrélation linéaire multiple est égal à la racine carrée du coefficient de détermination  R = racine(R²)</t>
  </si>
  <si>
    <t xml:space="preserve">Et le coefficient de corrélation linéaire multiple correspond à la corrélation entre les valeurs observées et les valeurs prédites de l'endogène r(y^,y) = R</t>
  </si>
  <si>
    <t xml:space="preserve">R^2 corrigé</t>
  </si>
  <si>
    <t xml:space="preserve">L’utilité de R² corrigé c’est qu’il permet de comparer des modèles imbriqués.</t>
  </si>
  <si>
    <t xml:space="preserve">sigma^(epsilon)</t>
  </si>
  <si>
    <t xml:space="preserve">Test de significativité globale du modèle</t>
  </si>
  <si>
    <t xml:space="preserve">F_calculé</t>
  </si>
  <si>
    <t xml:space="preserve">H0 : Le modèle n’amène rien dans l’explication de Y</t>
  </si>
  <si>
    <t xml:space="preserve">ddl1</t>
  </si>
  <si>
    <t xml:space="preserve">H1 : Le modèle est pertinent (globalement significatif)</t>
  </si>
  <si>
    <t xml:space="preserve">ddl2</t>
  </si>
  <si>
    <t xml:space="preserve">F_théorique</t>
  </si>
  <si>
    <t xml:space="preserve">Conclusion : rejet de H0</t>
  </si>
  <si>
    <t xml:space="preserve">p-value</t>
  </si>
  <si>
    <t xml:space="preserve">Test de significativité globale du modèle au sens des critères AIC et BIC </t>
  </si>
  <si>
    <t xml:space="preserve">AIC (modèle)</t>
  </si>
  <si>
    <t xml:space="preserve">AIC(0)</t>
  </si>
  <si>
    <t xml:space="preserve">BIC (modèle)</t>
  </si>
  <si>
    <t xml:space="preserve">BIC (0)</t>
  </si>
  <si>
    <t xml:space="preserve">résidus</t>
  </si>
  <si>
    <t xml:space="preserve">DROITEREG</t>
  </si>
  <si>
    <t xml:space="preserve">horsepower</t>
  </si>
  <si>
    <t xml:space="preserve">sigma^(a^)</t>
  </si>
  <si>
    <t xml:space="preserve">sigma^ (epsilon )</t>
  </si>
  <si>
    <t xml:space="preserve">F</t>
  </si>
  <si>
    <t xml:space="preserve">n-p-1</t>
  </si>
  <si>
    <t xml:space="preserve">SCE</t>
  </si>
  <si>
    <t xml:space="preserve">SCR</t>
  </si>
  <si>
    <t xml:space="preserve">TEST DE SIGNIFICATIVITE DES COEFFICIENTS avec 5 de risque</t>
  </si>
  <si>
    <t xml:space="preserve">t_calculé</t>
  </si>
  <si>
    <t xml:space="preserve">H0 : ai^ = 0</t>
  </si>
  <si>
    <t xml:space="preserve">abs(t_calculé)</t>
  </si>
  <si>
    <r>
      <rPr>
        <sz val="10"/>
        <rFont val="Arial"/>
        <family val="2"/>
        <charset val="1"/>
      </rPr>
      <t xml:space="preserve">H1 : ai^ </t>
    </r>
    <r>
      <rPr>
        <sz val="10"/>
        <rFont val="Calibri"/>
        <family val="2"/>
        <charset val="1"/>
      </rPr>
      <t xml:space="preserve">≠</t>
    </r>
    <r>
      <rPr>
        <sz val="10"/>
        <rFont val="Arial"/>
        <family val="2"/>
        <charset val="1"/>
      </rPr>
      <t xml:space="preserve"> 0</t>
    </r>
  </si>
  <si>
    <t xml:space="preserve">t_théorique</t>
  </si>
  <si>
    <t xml:space="preserve">P-value</t>
  </si>
  <si>
    <t xml:space="preserve">Décisions</t>
  </si>
  <si>
    <t xml:space="preserve">H1</t>
  </si>
  <si>
    <t xml:space="preserve">H0</t>
  </si>
  <si>
    <t xml:space="preserve">INTERVALLE DE CONFIANCE DE CHAQUE VARIABLE avec 95 de probabilité</t>
  </si>
  <si>
    <t xml:space="preserve">borne_inf</t>
  </si>
  <si>
    <t xml:space="preserve">borne_sup</t>
  </si>
  <si>
    <t xml:space="preserve">GRAPHIQUE DES RESIDUS</t>
  </si>
  <si>
    <t xml:space="preserve">SELECTION DES VARIABLES</t>
  </si>
  <si>
    <t xml:space="preserve">Numéro</t>
  </si>
  <si>
    <t xml:space="preserve">Prédiction ponctuelle</t>
  </si>
  <si>
    <t xml:space="preserve">Prédiction par intervalle de confiance</t>
  </si>
  <si>
    <t xml:space="preserve">X’X</t>
  </si>
  <si>
    <t xml:space="preserve">(X’X)^-1</t>
  </si>
  <si>
    <t xml:space="preserve">Sigma^ 2(epsilon ^i) </t>
  </si>
  <si>
    <t xml:space="preserve">Sigma^ (epsilon ^i)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</si>
</sst>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8"/>
      <name val="Bitstream Vera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b val="true"/>
      <sz val="8"/>
      <name val="Bitstream Vera Sans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9CCFF"/>
        <bgColor rgb="FFC0C0C0"/>
      </patternFill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D9D9D9"/>
      </patternFill>
    </fill>
    <fill>
      <patternFill patternType="solid">
        <fgColor rgb="FFFBE5D6"/>
        <bgColor rgb="FFDDD9C3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BFBFBF"/>
      </patternFill>
    </fill>
    <fill>
      <patternFill patternType="solid">
        <fgColor rgb="FFFFFF99"/>
        <bgColor rgb="FFFBE5D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BE5D6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FBFBF"/>
      <rgbColor rgb="FFDDD9C3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fr-FR" sz="1400" spc="-1" strike="noStrike">
                <a:solidFill>
                  <a:srgbClr val="595959"/>
                </a:solidFill>
                <a:latin typeface="Calibri"/>
              </a:rPr>
              <a:t>Graphique des résidus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reponse2!$F$2:$F$231</c:f>
              <c:numCache>
                <c:formatCode>General</c:formatCode>
                <c:ptCount val="230"/>
                <c:pt idx="0">
                  <c:v>16</c:v>
                </c:pt>
                <c:pt idx="1">
                  <c:v>16</c:v>
                </c:pt>
                <c:pt idx="2">
                  <c:v>16.6</c:v>
                </c:pt>
                <c:pt idx="3">
                  <c:v>16.9</c:v>
                </c:pt>
                <c:pt idx="4">
                  <c:v>15</c:v>
                </c:pt>
                <c:pt idx="5">
                  <c:v>16</c:v>
                </c:pt>
                <c:pt idx="6">
                  <c:v>18.6</c:v>
                </c:pt>
                <c:pt idx="7">
                  <c:v>17</c:v>
                </c:pt>
                <c:pt idx="8">
                  <c:v>17.8</c:v>
                </c:pt>
                <c:pt idx="9">
                  <c:v>15</c:v>
                </c:pt>
                <c:pt idx="10">
                  <c:v>16.8</c:v>
                </c:pt>
                <c:pt idx="11">
                  <c:v>17.1</c:v>
                </c:pt>
                <c:pt idx="12">
                  <c:v>14.5</c:v>
                </c:pt>
                <c:pt idx="13">
                  <c:v>15.5</c:v>
                </c:pt>
                <c:pt idx="14">
                  <c:v>12.6</c:v>
                </c:pt>
                <c:pt idx="15">
                  <c:v>18.2</c:v>
                </c:pt>
                <c:pt idx="16">
                  <c:v>14.5</c:v>
                </c:pt>
                <c:pt idx="17">
                  <c:v>15.5</c:v>
                </c:pt>
                <c:pt idx="18">
                  <c:v>16</c:v>
                </c:pt>
                <c:pt idx="19">
                  <c:v>15</c:v>
                </c:pt>
                <c:pt idx="20">
                  <c:v>22.2</c:v>
                </c:pt>
                <c:pt idx="21">
                  <c:v>14</c:v>
                </c:pt>
                <c:pt idx="22">
                  <c:v>18.2</c:v>
                </c:pt>
                <c:pt idx="23">
                  <c:v>18.5</c:v>
                </c:pt>
                <c:pt idx="24">
                  <c:v>14</c:v>
                </c:pt>
                <c:pt idx="25">
                  <c:v>17.5</c:v>
                </c:pt>
                <c:pt idx="26">
                  <c:v>18</c:v>
                </c:pt>
                <c:pt idx="27">
                  <c:v>14.9</c:v>
                </c:pt>
                <c:pt idx="28">
                  <c:v>13.7</c:v>
                </c:pt>
                <c:pt idx="29">
                  <c:v>13.2</c:v>
                </c:pt>
                <c:pt idx="30">
                  <c:v>14</c:v>
                </c:pt>
                <c:pt idx="31">
                  <c:v>10</c:v>
                </c:pt>
                <c:pt idx="32">
                  <c:v>20.5</c:v>
                </c:pt>
                <c:pt idx="33">
                  <c:v>18.7</c:v>
                </c:pt>
                <c:pt idx="34">
                  <c:v>17.6</c:v>
                </c:pt>
                <c:pt idx="35">
                  <c:v>14.8</c:v>
                </c:pt>
                <c:pt idx="36">
                  <c:v>15.6</c:v>
                </c:pt>
                <c:pt idx="37">
                  <c:v>16.5</c:v>
                </c:pt>
                <c:pt idx="38">
                  <c:v>15.5</c:v>
                </c:pt>
                <c:pt idx="39">
                  <c:v>18.6</c:v>
                </c:pt>
                <c:pt idx="40">
                  <c:v>14.5</c:v>
                </c:pt>
                <c:pt idx="41">
                  <c:v>12.5</c:v>
                </c:pt>
                <c:pt idx="42">
                  <c:v>17.3</c:v>
                </c:pt>
                <c:pt idx="43">
                  <c:v>12.5</c:v>
                </c:pt>
                <c:pt idx="44">
                  <c:v>19</c:v>
                </c:pt>
                <c:pt idx="45">
                  <c:v>14.5</c:v>
                </c:pt>
                <c:pt idx="46">
                  <c:v>14.3</c:v>
                </c:pt>
                <c:pt idx="47">
                  <c:v>18.6</c:v>
                </c:pt>
                <c:pt idx="48">
                  <c:v>22.1</c:v>
                </c:pt>
                <c:pt idx="49">
                  <c:v>15</c:v>
                </c:pt>
                <c:pt idx="50">
                  <c:v>15.1</c:v>
                </c:pt>
                <c:pt idx="51">
                  <c:v>14.5</c:v>
                </c:pt>
                <c:pt idx="52">
                  <c:v>11</c:v>
                </c:pt>
                <c:pt idx="53">
                  <c:v>13</c:v>
                </c:pt>
                <c:pt idx="54">
                  <c:v>16</c:v>
                </c:pt>
                <c:pt idx="55">
                  <c:v>13.5</c:v>
                </c:pt>
                <c:pt idx="56">
                  <c:v>12</c:v>
                </c:pt>
                <c:pt idx="57">
                  <c:v>17.7</c:v>
                </c:pt>
                <c:pt idx="58">
                  <c:v>15.4</c:v>
                </c:pt>
                <c:pt idx="59">
                  <c:v>14</c:v>
                </c:pt>
                <c:pt idx="60">
                  <c:v>14.5</c:v>
                </c:pt>
                <c:pt idx="61">
                  <c:v>19.4</c:v>
                </c:pt>
                <c:pt idx="62">
                  <c:v>11</c:v>
                </c:pt>
                <c:pt idx="63">
                  <c:v>14.5</c:v>
                </c:pt>
                <c:pt idx="64">
                  <c:v>18.2</c:v>
                </c:pt>
                <c:pt idx="65">
                  <c:v>15.2</c:v>
                </c:pt>
                <c:pt idx="66">
                  <c:v>13</c:v>
                </c:pt>
                <c:pt idx="67">
                  <c:v>11.5</c:v>
                </c:pt>
                <c:pt idx="68">
                  <c:v>15</c:v>
                </c:pt>
                <c:pt idx="69">
                  <c:v>17</c:v>
                </c:pt>
                <c:pt idx="70">
                  <c:v>13.8</c:v>
                </c:pt>
                <c:pt idx="71">
                  <c:v>14</c:v>
                </c:pt>
                <c:pt idx="72">
                  <c:v>15.7</c:v>
                </c:pt>
                <c:pt idx="73">
                  <c:v>13.5</c:v>
                </c:pt>
                <c:pt idx="74">
                  <c:v>19.2</c:v>
                </c:pt>
                <c:pt idx="75">
                  <c:v>13.4</c:v>
                </c:pt>
                <c:pt idx="76">
                  <c:v>15</c:v>
                </c:pt>
                <c:pt idx="77">
                  <c:v>15</c:v>
                </c:pt>
                <c:pt idx="78">
                  <c:v>8.5</c:v>
                </c:pt>
                <c:pt idx="79">
                  <c:v>17.5</c:v>
                </c:pt>
                <c:pt idx="80">
                  <c:v>12.8</c:v>
                </c:pt>
                <c:pt idx="81">
                  <c:v>15.9</c:v>
                </c:pt>
                <c:pt idx="82">
                  <c:v>14.5</c:v>
                </c:pt>
                <c:pt idx="83">
                  <c:v>16.5</c:v>
                </c:pt>
                <c:pt idx="84">
                  <c:v>13.5</c:v>
                </c:pt>
                <c:pt idx="85">
                  <c:v>13</c:v>
                </c:pt>
                <c:pt idx="86">
                  <c:v>18</c:v>
                </c:pt>
                <c:pt idx="87">
                  <c:v>17.6</c:v>
                </c:pt>
                <c:pt idx="88">
                  <c:v>11.5</c:v>
                </c:pt>
                <c:pt idx="89">
                  <c:v>16.9</c:v>
                </c:pt>
                <c:pt idx="90">
                  <c:v>14.5</c:v>
                </c:pt>
                <c:pt idx="91">
                  <c:v>16.4</c:v>
                </c:pt>
                <c:pt idx="92">
                  <c:v>14</c:v>
                </c:pt>
                <c:pt idx="93">
                  <c:v>15.5</c:v>
                </c:pt>
                <c:pt idx="94">
                  <c:v>13.2</c:v>
                </c:pt>
                <c:pt idx="95">
                  <c:v>13.2</c:v>
                </c:pt>
                <c:pt idx="96">
                  <c:v>14.9</c:v>
                </c:pt>
                <c:pt idx="97">
                  <c:v>13.8</c:v>
                </c:pt>
                <c:pt idx="98">
                  <c:v>13</c:v>
                </c:pt>
                <c:pt idx="99">
                  <c:v>19.2</c:v>
                </c:pt>
                <c:pt idx="100">
                  <c:v>20.4</c:v>
                </c:pt>
                <c:pt idx="101">
                  <c:v>17</c:v>
                </c:pt>
                <c:pt idx="102">
                  <c:v>15.3</c:v>
                </c:pt>
                <c:pt idx="103">
                  <c:v>16.2</c:v>
                </c:pt>
                <c:pt idx="104">
                  <c:v>16.1</c:v>
                </c:pt>
                <c:pt idx="105">
                  <c:v>13.2</c:v>
                </c:pt>
                <c:pt idx="106">
                  <c:v>10</c:v>
                </c:pt>
                <c:pt idx="107">
                  <c:v>19</c:v>
                </c:pt>
                <c:pt idx="108">
                  <c:v>16.7</c:v>
                </c:pt>
                <c:pt idx="109">
                  <c:v>12</c:v>
                </c:pt>
                <c:pt idx="110">
                  <c:v>13.9</c:v>
                </c:pt>
                <c:pt idx="111">
                  <c:v>17.2</c:v>
                </c:pt>
                <c:pt idx="112">
                  <c:v>16.4</c:v>
                </c:pt>
                <c:pt idx="113">
                  <c:v>11</c:v>
                </c:pt>
                <c:pt idx="114">
                  <c:v>15.2</c:v>
                </c:pt>
                <c:pt idx="115">
                  <c:v>12</c:v>
                </c:pt>
                <c:pt idx="116">
                  <c:v>16.5</c:v>
                </c:pt>
                <c:pt idx="117">
                  <c:v>13</c:v>
                </c:pt>
                <c:pt idx="118">
                  <c:v>12.9</c:v>
                </c:pt>
                <c:pt idx="119">
                  <c:v>14.5</c:v>
                </c:pt>
                <c:pt idx="120">
                  <c:v>16</c:v>
                </c:pt>
                <c:pt idx="121">
                  <c:v>12.5</c:v>
                </c:pt>
                <c:pt idx="122">
                  <c:v>16.5</c:v>
                </c:pt>
                <c:pt idx="123">
                  <c:v>13.6</c:v>
                </c:pt>
                <c:pt idx="124">
                  <c:v>21.5</c:v>
                </c:pt>
                <c:pt idx="125">
                  <c:v>14.5</c:v>
                </c:pt>
                <c:pt idx="126">
                  <c:v>15.5</c:v>
                </c:pt>
                <c:pt idx="127">
                  <c:v>13.2</c:v>
                </c:pt>
                <c:pt idx="128">
                  <c:v>16.6</c:v>
                </c:pt>
                <c:pt idx="129">
                  <c:v>16.6</c:v>
                </c:pt>
                <c:pt idx="130">
                  <c:v>12.5</c:v>
                </c:pt>
                <c:pt idx="131">
                  <c:v>12.8</c:v>
                </c:pt>
                <c:pt idx="132">
                  <c:v>11</c:v>
                </c:pt>
                <c:pt idx="133">
                  <c:v>14.5</c:v>
                </c:pt>
                <c:pt idx="134">
                  <c:v>15.5</c:v>
                </c:pt>
                <c:pt idx="135">
                  <c:v>16.4</c:v>
                </c:pt>
                <c:pt idx="136">
                  <c:v>18.5</c:v>
                </c:pt>
                <c:pt idx="137">
                  <c:v>12.5</c:v>
                </c:pt>
                <c:pt idx="138">
                  <c:v>14.5</c:v>
                </c:pt>
                <c:pt idx="139">
                  <c:v>19</c:v>
                </c:pt>
                <c:pt idx="140">
                  <c:v>19.5</c:v>
                </c:pt>
                <c:pt idx="141">
                  <c:v>8</c:v>
                </c:pt>
                <c:pt idx="142">
                  <c:v>20.5</c:v>
                </c:pt>
                <c:pt idx="143">
                  <c:v>15.8</c:v>
                </c:pt>
                <c:pt idx="144">
                  <c:v>12</c:v>
                </c:pt>
                <c:pt idx="145">
                  <c:v>14</c:v>
                </c:pt>
                <c:pt idx="146">
                  <c:v>17.2</c:v>
                </c:pt>
                <c:pt idx="147">
                  <c:v>17</c:v>
                </c:pt>
                <c:pt idx="148">
                  <c:v>15.8</c:v>
                </c:pt>
                <c:pt idx="149">
                  <c:v>16.4</c:v>
                </c:pt>
                <c:pt idx="150">
                  <c:v>14.5</c:v>
                </c:pt>
                <c:pt idx="151">
                  <c:v>16</c:v>
                </c:pt>
                <c:pt idx="152">
                  <c:v>21</c:v>
                </c:pt>
                <c:pt idx="153">
                  <c:v>10</c:v>
                </c:pt>
                <c:pt idx="154">
                  <c:v>18.1</c:v>
                </c:pt>
                <c:pt idx="155">
                  <c:v>13.7</c:v>
                </c:pt>
                <c:pt idx="156">
                  <c:v>18</c:v>
                </c:pt>
                <c:pt idx="157">
                  <c:v>18</c:v>
                </c:pt>
                <c:pt idx="158">
                  <c:v>12</c:v>
                </c:pt>
                <c:pt idx="159">
                  <c:v>14</c:v>
                </c:pt>
                <c:pt idx="160">
                  <c:v>11.5</c:v>
                </c:pt>
                <c:pt idx="161">
                  <c:v>15</c:v>
                </c:pt>
                <c:pt idx="162">
                  <c:v>10.5</c:v>
                </c:pt>
                <c:pt idx="163">
                  <c:v>15.2</c:v>
                </c:pt>
                <c:pt idx="164">
                  <c:v>12.1</c:v>
                </c:pt>
                <c:pt idx="165">
                  <c:v>11.6</c:v>
                </c:pt>
                <c:pt idx="166">
                  <c:v>14.5</c:v>
                </c:pt>
                <c:pt idx="167">
                  <c:v>14.7</c:v>
                </c:pt>
                <c:pt idx="168">
                  <c:v>14.5</c:v>
                </c:pt>
                <c:pt idx="169">
                  <c:v>15.3</c:v>
                </c:pt>
                <c:pt idx="170">
                  <c:v>24.8</c:v>
                </c:pt>
                <c:pt idx="171">
                  <c:v>14.7</c:v>
                </c:pt>
                <c:pt idx="172">
                  <c:v>13.9</c:v>
                </c:pt>
                <c:pt idx="173">
                  <c:v>12.8</c:v>
                </c:pt>
                <c:pt idx="174">
                  <c:v>14.2</c:v>
                </c:pt>
                <c:pt idx="175">
                  <c:v>13.5</c:v>
                </c:pt>
                <c:pt idx="176">
                  <c:v>14.9</c:v>
                </c:pt>
                <c:pt idx="177">
                  <c:v>13.5</c:v>
                </c:pt>
                <c:pt idx="178">
                  <c:v>16.5</c:v>
                </c:pt>
                <c:pt idx="179">
                  <c:v>9.5</c:v>
                </c:pt>
                <c:pt idx="180">
                  <c:v>15.5</c:v>
                </c:pt>
                <c:pt idx="181">
                  <c:v>15.8</c:v>
                </c:pt>
                <c:pt idx="182">
                  <c:v>16.7</c:v>
                </c:pt>
                <c:pt idx="183">
                  <c:v>15.7</c:v>
                </c:pt>
                <c:pt idx="184">
                  <c:v>16</c:v>
                </c:pt>
                <c:pt idx="185">
                  <c:v>15.5</c:v>
                </c:pt>
                <c:pt idx="186">
                  <c:v>11.1</c:v>
                </c:pt>
                <c:pt idx="187">
                  <c:v>15</c:v>
                </c:pt>
                <c:pt idx="188">
                  <c:v>19</c:v>
                </c:pt>
                <c:pt idx="189">
                  <c:v>18</c:v>
                </c:pt>
                <c:pt idx="190">
                  <c:v>16.5</c:v>
                </c:pt>
                <c:pt idx="191">
                  <c:v>15.8</c:v>
                </c:pt>
                <c:pt idx="192">
                  <c:v>11</c:v>
                </c:pt>
                <c:pt idx="193">
                  <c:v>16.5</c:v>
                </c:pt>
                <c:pt idx="194">
                  <c:v>19</c:v>
                </c:pt>
                <c:pt idx="195">
                  <c:v>19.5</c:v>
                </c:pt>
                <c:pt idx="196">
                  <c:v>22.2</c:v>
                </c:pt>
                <c:pt idx="197">
                  <c:v>20.1</c:v>
                </c:pt>
                <c:pt idx="198">
                  <c:v>11.4</c:v>
                </c:pt>
                <c:pt idx="199">
                  <c:v>14</c:v>
                </c:pt>
                <c:pt idx="200">
                  <c:v>17</c:v>
                </c:pt>
                <c:pt idx="201">
                  <c:v>19.9</c:v>
                </c:pt>
                <c:pt idx="202">
                  <c:v>13.5</c:v>
                </c:pt>
                <c:pt idx="203">
                  <c:v>14.7</c:v>
                </c:pt>
                <c:pt idx="204">
                  <c:v>13</c:v>
                </c:pt>
                <c:pt idx="205">
                  <c:v>17</c:v>
                </c:pt>
                <c:pt idx="206">
                  <c:v>17.3</c:v>
                </c:pt>
                <c:pt idx="207">
                  <c:v>14.4</c:v>
                </c:pt>
                <c:pt idx="208">
                  <c:v>16</c:v>
                </c:pt>
                <c:pt idx="209">
                  <c:v>17.6</c:v>
                </c:pt>
                <c:pt idx="210">
                  <c:v>14.4</c:v>
                </c:pt>
                <c:pt idx="211">
                  <c:v>17.3</c:v>
                </c:pt>
                <c:pt idx="212">
                  <c:v>15.8</c:v>
                </c:pt>
                <c:pt idx="213">
                  <c:v>12</c:v>
                </c:pt>
                <c:pt idx="214">
                  <c:v>14</c:v>
                </c:pt>
                <c:pt idx="215">
                  <c:v>15.9</c:v>
                </c:pt>
                <c:pt idx="216">
                  <c:v>19</c:v>
                </c:pt>
                <c:pt idx="217">
                  <c:v>14.8</c:v>
                </c:pt>
                <c:pt idx="218">
                  <c:v>14</c:v>
                </c:pt>
                <c:pt idx="219">
                  <c:v>14.9</c:v>
                </c:pt>
                <c:pt idx="220">
                  <c:v>17.7</c:v>
                </c:pt>
                <c:pt idx="221">
                  <c:v>15</c:v>
                </c:pt>
                <c:pt idx="222">
                  <c:v>10</c:v>
                </c:pt>
                <c:pt idx="223">
                  <c:v>11.3</c:v>
                </c:pt>
                <c:pt idx="224">
                  <c:v>15.7</c:v>
                </c:pt>
                <c:pt idx="225">
                  <c:v>16</c:v>
                </c:pt>
                <c:pt idx="226">
                  <c:v>16.5</c:v>
                </c:pt>
                <c:pt idx="227">
                  <c:v>16.4</c:v>
                </c:pt>
                <c:pt idx="228">
                  <c:v>13.5</c:v>
                </c:pt>
                <c:pt idx="229">
                  <c:v>15.3</c:v>
                </c:pt>
              </c:numCache>
            </c:numRef>
          </c:xVal>
          <c:yVal>
            <c:numRef>
              <c:f>reponse2!$G$2:$G$231</c:f>
              <c:numCache>
                <c:formatCode>General</c:formatCode>
                <c:ptCount val="230"/>
                <c:pt idx="0">
                  <c:v>-0.179009851257774</c:v>
                </c:pt>
                <c:pt idx="1">
                  <c:v>-0.54906761733606</c:v>
                </c:pt>
                <c:pt idx="2">
                  <c:v>-0.144672720066161</c:v>
                </c:pt>
                <c:pt idx="3">
                  <c:v>1.02582179786203</c:v>
                </c:pt>
                <c:pt idx="4">
                  <c:v>-0.362679300014067</c:v>
                </c:pt>
                <c:pt idx="5">
                  <c:v>0.7836187356747</c:v>
                </c:pt>
                <c:pt idx="6">
                  <c:v>1.45922020343587</c:v>
                </c:pt>
                <c:pt idx="7">
                  <c:v>-0.371065114489653</c:v>
                </c:pt>
                <c:pt idx="8">
                  <c:v>1.49996657219207</c:v>
                </c:pt>
                <c:pt idx="9">
                  <c:v>-2.18356309750357</c:v>
                </c:pt>
                <c:pt idx="10">
                  <c:v>0.670771657224982</c:v>
                </c:pt>
                <c:pt idx="11">
                  <c:v>0.309570677767564</c:v>
                </c:pt>
                <c:pt idx="12">
                  <c:v>-1.53853860249613</c:v>
                </c:pt>
                <c:pt idx="13">
                  <c:v>-0.666523324057508</c:v>
                </c:pt>
                <c:pt idx="14">
                  <c:v>-1.69344100928386</c:v>
                </c:pt>
                <c:pt idx="15">
                  <c:v>1.68721097125566</c:v>
                </c:pt>
                <c:pt idx="16">
                  <c:v>-0.928094668220375</c:v>
                </c:pt>
                <c:pt idx="17">
                  <c:v>-0.836418497239798</c:v>
                </c:pt>
                <c:pt idx="18">
                  <c:v>0.0573238334179642</c:v>
                </c:pt>
                <c:pt idx="19">
                  <c:v>0.193710878046243</c:v>
                </c:pt>
                <c:pt idx="20">
                  <c:v>5.31628219074063</c:v>
                </c:pt>
                <c:pt idx="21">
                  <c:v>1.15635248057939</c:v>
                </c:pt>
                <c:pt idx="22">
                  <c:v>1.62952411690137</c:v>
                </c:pt>
                <c:pt idx="23">
                  <c:v>2.71754228545548</c:v>
                </c:pt>
                <c:pt idx="24">
                  <c:v>-2.41277714862163</c:v>
                </c:pt>
                <c:pt idx="25">
                  <c:v>0.793805175867885</c:v>
                </c:pt>
                <c:pt idx="26">
                  <c:v>1.80629678745078</c:v>
                </c:pt>
                <c:pt idx="27">
                  <c:v>-0.973111319340699</c:v>
                </c:pt>
                <c:pt idx="28">
                  <c:v>-0.609209780789161</c:v>
                </c:pt>
                <c:pt idx="29">
                  <c:v>-0.953446954107305</c:v>
                </c:pt>
                <c:pt idx="30">
                  <c:v>-1.86805370527525</c:v>
                </c:pt>
                <c:pt idx="31">
                  <c:v>-0.395955690970615</c:v>
                </c:pt>
                <c:pt idx="32">
                  <c:v>4.37579783493812</c:v>
                </c:pt>
                <c:pt idx="33">
                  <c:v>2.18812857419972</c:v>
                </c:pt>
                <c:pt idx="34">
                  <c:v>1.27854203964539</c:v>
                </c:pt>
                <c:pt idx="35">
                  <c:v>-0.997434500800608</c:v>
                </c:pt>
                <c:pt idx="36">
                  <c:v>-1.34899133760063</c:v>
                </c:pt>
                <c:pt idx="37">
                  <c:v>-0.300639498376189</c:v>
                </c:pt>
                <c:pt idx="38">
                  <c:v>-1.04741692477343</c:v>
                </c:pt>
                <c:pt idx="39">
                  <c:v>2.12097929278731</c:v>
                </c:pt>
                <c:pt idx="40">
                  <c:v>-1.93549667780087</c:v>
                </c:pt>
                <c:pt idx="41">
                  <c:v>0.0796500241463072</c:v>
                </c:pt>
                <c:pt idx="42">
                  <c:v>0.226455482409445</c:v>
                </c:pt>
                <c:pt idx="43">
                  <c:v>1.34660540234222</c:v>
                </c:pt>
                <c:pt idx="44">
                  <c:v>2.3618639112694</c:v>
                </c:pt>
                <c:pt idx="45">
                  <c:v>-1.20315918772702</c:v>
                </c:pt>
                <c:pt idx="46">
                  <c:v>0.180078916378477</c:v>
                </c:pt>
                <c:pt idx="47">
                  <c:v>2.07199556590008</c:v>
                </c:pt>
                <c:pt idx="48">
                  <c:v>4.65305260514347</c:v>
                </c:pt>
                <c:pt idx="49">
                  <c:v>-0.602474033040039</c:v>
                </c:pt>
                <c:pt idx="50">
                  <c:v>-0.981221041149473</c:v>
                </c:pt>
                <c:pt idx="51">
                  <c:v>-1.51537685231131</c:v>
                </c:pt>
                <c:pt idx="52">
                  <c:v>-0.847438865502117</c:v>
                </c:pt>
                <c:pt idx="53">
                  <c:v>-0.475752588702978</c:v>
                </c:pt>
                <c:pt idx="54">
                  <c:v>0.762241857990343</c:v>
                </c:pt>
                <c:pt idx="55">
                  <c:v>-1.84147731498823</c:v>
                </c:pt>
                <c:pt idx="56">
                  <c:v>-0.773437027059863</c:v>
                </c:pt>
                <c:pt idx="57">
                  <c:v>0.383741627243658</c:v>
                </c:pt>
                <c:pt idx="58">
                  <c:v>0.694165828945359</c:v>
                </c:pt>
                <c:pt idx="59">
                  <c:v>-0.826104715974592</c:v>
                </c:pt>
                <c:pt idx="60">
                  <c:v>-0.683375504364593</c:v>
                </c:pt>
                <c:pt idx="61">
                  <c:v>2.79861971085942</c:v>
                </c:pt>
                <c:pt idx="62">
                  <c:v>0.813228535076036</c:v>
                </c:pt>
                <c:pt idx="63">
                  <c:v>0.137228171583319</c:v>
                </c:pt>
                <c:pt idx="64">
                  <c:v>1.37253333451234</c:v>
                </c:pt>
                <c:pt idx="65">
                  <c:v>0.981871725215221</c:v>
                </c:pt>
                <c:pt idx="66">
                  <c:v>-1.97880770656662</c:v>
                </c:pt>
                <c:pt idx="67">
                  <c:v>-1.18840771212635</c:v>
                </c:pt>
                <c:pt idx="68">
                  <c:v>-0.894140279254449</c:v>
                </c:pt>
                <c:pt idx="69">
                  <c:v>0.443673719262375</c:v>
                </c:pt>
                <c:pt idx="70">
                  <c:v>-0.439239980067278</c:v>
                </c:pt>
                <c:pt idx="71">
                  <c:v>-2.12177652070447</c:v>
                </c:pt>
                <c:pt idx="72">
                  <c:v>-0.59227834690055</c:v>
                </c:pt>
                <c:pt idx="73">
                  <c:v>-0.86975388710281</c:v>
                </c:pt>
                <c:pt idx="74">
                  <c:v>2.47269445966186</c:v>
                </c:pt>
                <c:pt idx="75">
                  <c:v>1.68106701918635</c:v>
                </c:pt>
                <c:pt idx="76">
                  <c:v>-1.11912746164219</c:v>
                </c:pt>
                <c:pt idx="77">
                  <c:v>-1.20489656821123</c:v>
                </c:pt>
                <c:pt idx="78">
                  <c:v>-0.18450464332901</c:v>
                </c:pt>
                <c:pt idx="79">
                  <c:v>0.503646013156565</c:v>
                </c:pt>
                <c:pt idx="80">
                  <c:v>-0.994050091216201</c:v>
                </c:pt>
                <c:pt idx="81">
                  <c:v>0.487832951565487</c:v>
                </c:pt>
                <c:pt idx="82">
                  <c:v>-0.809228432357106</c:v>
                </c:pt>
                <c:pt idx="83">
                  <c:v>1.0302431101377</c:v>
                </c:pt>
                <c:pt idx="84">
                  <c:v>-0.968948984115412</c:v>
                </c:pt>
                <c:pt idx="85">
                  <c:v>-0.970855100393273</c:v>
                </c:pt>
                <c:pt idx="86">
                  <c:v>1.63610112498853</c:v>
                </c:pt>
                <c:pt idx="87">
                  <c:v>0.400408455250897</c:v>
                </c:pt>
                <c:pt idx="88">
                  <c:v>0.170505853338849</c:v>
                </c:pt>
                <c:pt idx="89">
                  <c:v>0.578612450690113</c:v>
                </c:pt>
                <c:pt idx="90">
                  <c:v>-0.91025106157759</c:v>
                </c:pt>
                <c:pt idx="91">
                  <c:v>1.53493718513004</c:v>
                </c:pt>
                <c:pt idx="92">
                  <c:v>-1.45296685636929</c:v>
                </c:pt>
                <c:pt idx="93">
                  <c:v>-0.820715302308692</c:v>
                </c:pt>
                <c:pt idx="94">
                  <c:v>-0.364084298911628</c:v>
                </c:pt>
                <c:pt idx="95">
                  <c:v>-2.72310106899461</c:v>
                </c:pt>
                <c:pt idx="96">
                  <c:v>-1.25550686028038</c:v>
                </c:pt>
                <c:pt idx="97">
                  <c:v>-2.26329764627455</c:v>
                </c:pt>
                <c:pt idx="98">
                  <c:v>-0.79788108960658</c:v>
                </c:pt>
                <c:pt idx="99">
                  <c:v>2.22084395726673</c:v>
                </c:pt>
                <c:pt idx="100">
                  <c:v>1.75939899937616</c:v>
                </c:pt>
                <c:pt idx="101">
                  <c:v>1.20944580229559</c:v>
                </c:pt>
                <c:pt idx="102">
                  <c:v>-0.506576892136645</c:v>
                </c:pt>
                <c:pt idx="103">
                  <c:v>-0.525743285011352</c:v>
                </c:pt>
                <c:pt idx="104">
                  <c:v>-0.309945579120406</c:v>
                </c:pt>
                <c:pt idx="105">
                  <c:v>0.820081815579997</c:v>
                </c:pt>
                <c:pt idx="106">
                  <c:v>5.6051863420471</c:v>
                </c:pt>
                <c:pt idx="107">
                  <c:v>2.47100285278089</c:v>
                </c:pt>
                <c:pt idx="108">
                  <c:v>0.0912734636530459</c:v>
                </c:pt>
                <c:pt idx="109">
                  <c:v>-0.922293897967396</c:v>
                </c:pt>
                <c:pt idx="110">
                  <c:v>-1.90078903744981</c:v>
                </c:pt>
                <c:pt idx="111">
                  <c:v>0.443409410343932</c:v>
                </c:pt>
                <c:pt idx="112">
                  <c:v>0.137341397606516</c:v>
                </c:pt>
                <c:pt idx="113">
                  <c:v>0.916263018589959</c:v>
                </c:pt>
                <c:pt idx="114">
                  <c:v>-1.39587869466256</c:v>
                </c:pt>
                <c:pt idx="115">
                  <c:v>-2.37653906331302</c:v>
                </c:pt>
                <c:pt idx="116">
                  <c:v>0.0937856193733779</c:v>
                </c:pt>
                <c:pt idx="117">
                  <c:v>1.30798547253083</c:v>
                </c:pt>
                <c:pt idx="118">
                  <c:v>-3.0984527607729</c:v>
                </c:pt>
                <c:pt idx="119">
                  <c:v>-0.935034847317089</c:v>
                </c:pt>
                <c:pt idx="120">
                  <c:v>0.178590850090458</c:v>
                </c:pt>
                <c:pt idx="121">
                  <c:v>-0.405210975561641</c:v>
                </c:pt>
                <c:pt idx="122">
                  <c:v>-0.302018233114172</c:v>
                </c:pt>
                <c:pt idx="123">
                  <c:v>-0.745162267295619</c:v>
                </c:pt>
                <c:pt idx="124">
                  <c:v>3.57825824583276</c:v>
                </c:pt>
                <c:pt idx="125">
                  <c:v>-1.92852126523189</c:v>
                </c:pt>
                <c:pt idx="126">
                  <c:v>1.17456402230535</c:v>
                </c:pt>
                <c:pt idx="127">
                  <c:v>-0.161340218788364</c:v>
                </c:pt>
                <c:pt idx="128">
                  <c:v>0.815696692230075</c:v>
                </c:pt>
                <c:pt idx="129">
                  <c:v>-1.41913778840018</c:v>
                </c:pt>
                <c:pt idx="130">
                  <c:v>-1.15316239097313</c:v>
                </c:pt>
                <c:pt idx="131">
                  <c:v>-1.85846870001534</c:v>
                </c:pt>
                <c:pt idx="132">
                  <c:v>-0.950977405375667</c:v>
                </c:pt>
                <c:pt idx="133">
                  <c:v>-0.640788998835053</c:v>
                </c:pt>
                <c:pt idx="134">
                  <c:v>-0.94552907746251</c:v>
                </c:pt>
                <c:pt idx="135">
                  <c:v>-0.210011977999844</c:v>
                </c:pt>
                <c:pt idx="136">
                  <c:v>6.18388833598668</c:v>
                </c:pt>
                <c:pt idx="137">
                  <c:v>-0.901355589601518</c:v>
                </c:pt>
                <c:pt idx="138">
                  <c:v>-1.71721959627462</c:v>
                </c:pt>
                <c:pt idx="139">
                  <c:v>1.99870160914891</c:v>
                </c:pt>
                <c:pt idx="140">
                  <c:v>2.55259751960795</c:v>
                </c:pt>
                <c:pt idx="141">
                  <c:v>-3.53765140143981</c:v>
                </c:pt>
                <c:pt idx="142">
                  <c:v>2.88123953294393</c:v>
                </c:pt>
                <c:pt idx="143">
                  <c:v>1.32040907175984</c:v>
                </c:pt>
                <c:pt idx="144">
                  <c:v>-2.32720727568934</c:v>
                </c:pt>
                <c:pt idx="145">
                  <c:v>-1.41680242229795</c:v>
                </c:pt>
                <c:pt idx="146">
                  <c:v>0.321151575299371</c:v>
                </c:pt>
                <c:pt idx="147">
                  <c:v>0.240636771299769</c:v>
                </c:pt>
                <c:pt idx="148">
                  <c:v>-0.818128408217763</c:v>
                </c:pt>
                <c:pt idx="149">
                  <c:v>-0.00806383299908475</c:v>
                </c:pt>
                <c:pt idx="150">
                  <c:v>-1.48268209452048</c:v>
                </c:pt>
                <c:pt idx="151">
                  <c:v>0.725863452088824</c:v>
                </c:pt>
                <c:pt idx="152">
                  <c:v>3.71801487231897</c:v>
                </c:pt>
                <c:pt idx="153">
                  <c:v>-0.146060059398605</c:v>
                </c:pt>
                <c:pt idx="154">
                  <c:v>1.08242226071947</c:v>
                </c:pt>
                <c:pt idx="155">
                  <c:v>-0.829511224759603</c:v>
                </c:pt>
                <c:pt idx="156">
                  <c:v>2.15758860019792</c:v>
                </c:pt>
                <c:pt idx="157">
                  <c:v>0.950811366940734</c:v>
                </c:pt>
                <c:pt idx="158">
                  <c:v>-0.95532905656745</c:v>
                </c:pt>
                <c:pt idx="159">
                  <c:v>-0.82636903494542</c:v>
                </c:pt>
                <c:pt idx="160">
                  <c:v>-1.89459308647321</c:v>
                </c:pt>
                <c:pt idx="161">
                  <c:v>-0.229065519806792</c:v>
                </c:pt>
                <c:pt idx="162">
                  <c:v>-2.35178488072663</c:v>
                </c:pt>
                <c:pt idx="163">
                  <c:v>-1.30995834384036</c:v>
                </c:pt>
                <c:pt idx="164">
                  <c:v>0.0126523550909692</c:v>
                </c:pt>
                <c:pt idx="165">
                  <c:v>-4.14660225837778</c:v>
                </c:pt>
                <c:pt idx="166">
                  <c:v>-1.8475596033883</c:v>
                </c:pt>
                <c:pt idx="167">
                  <c:v>-0.139294839462332</c:v>
                </c:pt>
                <c:pt idx="168">
                  <c:v>-0.244120924959265</c:v>
                </c:pt>
                <c:pt idx="169">
                  <c:v>-0.451051307269111</c:v>
                </c:pt>
                <c:pt idx="170">
                  <c:v>5.57256935397528</c:v>
                </c:pt>
                <c:pt idx="171">
                  <c:v>-2.36637994846549</c:v>
                </c:pt>
                <c:pt idx="172">
                  <c:v>-1.92913667102488</c:v>
                </c:pt>
                <c:pt idx="173">
                  <c:v>-0.468024245282404</c:v>
                </c:pt>
                <c:pt idx="174">
                  <c:v>-2.19422806439194</c:v>
                </c:pt>
                <c:pt idx="175">
                  <c:v>-1.26303806051646</c:v>
                </c:pt>
                <c:pt idx="176">
                  <c:v>-1.6928559308923</c:v>
                </c:pt>
                <c:pt idx="177">
                  <c:v>-2.45934352210361</c:v>
                </c:pt>
                <c:pt idx="178">
                  <c:v>0.996297914134383</c:v>
                </c:pt>
                <c:pt idx="179">
                  <c:v>1.85518043737859</c:v>
                </c:pt>
                <c:pt idx="180">
                  <c:v>-0.950370707023751</c:v>
                </c:pt>
                <c:pt idx="181">
                  <c:v>-0.105202381254349</c:v>
                </c:pt>
                <c:pt idx="182">
                  <c:v>-0.351333778727767</c:v>
                </c:pt>
                <c:pt idx="183">
                  <c:v>-0.68510662155721</c:v>
                </c:pt>
                <c:pt idx="184">
                  <c:v>-0.680268108583359</c:v>
                </c:pt>
                <c:pt idx="185">
                  <c:v>0.203157215143872</c:v>
                </c:pt>
                <c:pt idx="186">
                  <c:v>-0.264533694527548</c:v>
                </c:pt>
                <c:pt idx="187">
                  <c:v>4.24008426379998</c:v>
                </c:pt>
                <c:pt idx="188">
                  <c:v>0.861797316440423</c:v>
                </c:pt>
                <c:pt idx="189">
                  <c:v>1.57599626513064</c:v>
                </c:pt>
                <c:pt idx="190">
                  <c:v>0.124519744821185</c:v>
                </c:pt>
                <c:pt idx="191">
                  <c:v>-0.322082719264717</c:v>
                </c:pt>
                <c:pt idx="192">
                  <c:v>1.38628426463703</c:v>
                </c:pt>
                <c:pt idx="193">
                  <c:v>1.14619777961447</c:v>
                </c:pt>
                <c:pt idx="194">
                  <c:v>2.03300914719944</c:v>
                </c:pt>
                <c:pt idx="195">
                  <c:v>1.46816749546802</c:v>
                </c:pt>
                <c:pt idx="196">
                  <c:v>4.42139475078798</c:v>
                </c:pt>
                <c:pt idx="197">
                  <c:v>2.92604143577628</c:v>
                </c:pt>
                <c:pt idx="198">
                  <c:v>-0.862108335877279</c:v>
                </c:pt>
                <c:pt idx="199">
                  <c:v>-0.788235410253591</c:v>
                </c:pt>
                <c:pt idx="200">
                  <c:v>0.744846406027417</c:v>
                </c:pt>
                <c:pt idx="201">
                  <c:v>1.13794595217061</c:v>
                </c:pt>
                <c:pt idx="202">
                  <c:v>-0.407016307311132</c:v>
                </c:pt>
                <c:pt idx="203">
                  <c:v>-1.44873492406484</c:v>
                </c:pt>
                <c:pt idx="204">
                  <c:v>-0.74236211602978</c:v>
                </c:pt>
                <c:pt idx="205">
                  <c:v>-0.60126768704642</c:v>
                </c:pt>
                <c:pt idx="206">
                  <c:v>0.274353398297848</c:v>
                </c:pt>
                <c:pt idx="207">
                  <c:v>-1.56250989493341</c:v>
                </c:pt>
                <c:pt idx="208">
                  <c:v>-0.242111705361765</c:v>
                </c:pt>
                <c:pt idx="209">
                  <c:v>0.451993816369956</c:v>
                </c:pt>
                <c:pt idx="210">
                  <c:v>-1.01378245528525</c:v>
                </c:pt>
                <c:pt idx="211">
                  <c:v>0.277829602768602</c:v>
                </c:pt>
                <c:pt idx="212">
                  <c:v>-0.95750819260012</c:v>
                </c:pt>
                <c:pt idx="213">
                  <c:v>-1.61286352188232</c:v>
                </c:pt>
                <c:pt idx="214">
                  <c:v>-0.903976125313394</c:v>
                </c:pt>
                <c:pt idx="215">
                  <c:v>0.323815374894785</c:v>
                </c:pt>
                <c:pt idx="216">
                  <c:v>2.88686184909835</c:v>
                </c:pt>
                <c:pt idx="217">
                  <c:v>-0.687850530504953</c:v>
                </c:pt>
                <c:pt idx="218">
                  <c:v>-0.972660432142767</c:v>
                </c:pt>
                <c:pt idx="219">
                  <c:v>-2.41823045086062</c:v>
                </c:pt>
                <c:pt idx="220">
                  <c:v>0.324976510018129</c:v>
                </c:pt>
                <c:pt idx="221">
                  <c:v>0.0756558165264956</c:v>
                </c:pt>
                <c:pt idx="222">
                  <c:v>1.85821053419076</c:v>
                </c:pt>
                <c:pt idx="223">
                  <c:v>-2.24145517136816</c:v>
                </c:pt>
                <c:pt idx="224">
                  <c:v>-1.06916359947971</c:v>
                </c:pt>
                <c:pt idx="225">
                  <c:v>-0.390220208943095</c:v>
                </c:pt>
                <c:pt idx="226">
                  <c:v>-0.0652252805307398</c:v>
                </c:pt>
                <c:pt idx="227">
                  <c:v>0.00631484110747493</c:v>
                </c:pt>
                <c:pt idx="228">
                  <c:v>-1.90719170750653</c:v>
                </c:pt>
                <c:pt idx="229">
                  <c:v>-1.14851091955362</c:v>
                </c:pt>
              </c:numCache>
            </c:numRef>
          </c:yVal>
          <c:smooth val="0"/>
        </c:ser>
        <c:axId val="24056966"/>
        <c:axId val="83624706"/>
      </c:scatterChart>
      <c:valAx>
        <c:axId val="2405696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Acceleration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624706"/>
        <c:crosses val="autoZero"/>
        <c:crossBetween val="midCat"/>
      </c:valAx>
      <c:valAx>
        <c:axId val="836247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Résidus</a:t>
                </a:r>
              </a:p>
            </c:rich>
          </c:tx>
          <c:layout>
            <c:manualLayout>
              <c:xMode val="edge"/>
              <c:yMode val="edge"/>
              <c:x val="0.0307574500670027"/>
              <c:y val="0.33751534160643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5696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716400</xdr:colOff>
      <xdr:row>25</xdr:row>
      <xdr:rowOff>3960</xdr:rowOff>
    </xdr:from>
    <xdr:to>
      <xdr:col>13</xdr:col>
      <xdr:colOff>866880</xdr:colOff>
      <xdr:row>41</xdr:row>
      <xdr:rowOff>42480</xdr:rowOff>
    </xdr:to>
    <xdr:graphicFrame>
      <xdr:nvGraphicFramePr>
        <xdr:cNvPr id="0" name="Graphique 1"/>
        <xdr:cNvGraphicFramePr/>
      </xdr:nvGraphicFramePr>
      <xdr:xfrm>
        <a:off x="8306640" y="4064040"/>
        <a:ext cx="5641200" cy="263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3828125" defaultRowHeight="9.75" zeroHeight="false" outlineLevelRow="0" outlineLevelCol="0"/>
  <cols>
    <col collapsed="false" customWidth="true" hidden="false" outlineLevel="0" max="5" min="4" style="0" width="11.43"/>
  </cols>
  <sheetData>
    <row r="1" customFormat="false" ht="9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9.75" hidden="false" customHeight="false" outlineLevel="0" collapsed="false">
      <c r="A2" s="0" t="n">
        <v>8</v>
      </c>
      <c r="B2" s="0" t="n">
        <v>302</v>
      </c>
      <c r="C2" s="0" t="n">
        <v>140</v>
      </c>
      <c r="D2" s="0" t="n">
        <v>4638</v>
      </c>
      <c r="E2" s="0" t="n">
        <v>16</v>
      </c>
    </row>
    <row r="3" customFormat="false" ht="9.75" hidden="false" customHeight="false" outlineLevel="0" collapsed="false">
      <c r="A3" s="0" t="n">
        <v>4</v>
      </c>
      <c r="B3" s="0" t="n">
        <v>79</v>
      </c>
      <c r="C3" s="0" t="n">
        <v>67</v>
      </c>
      <c r="D3" s="0" t="n">
        <v>2000</v>
      </c>
      <c r="E3" s="0" t="n">
        <v>16</v>
      </c>
    </row>
    <row r="4" customFormat="false" ht="9.75" hidden="false" customHeight="false" outlineLevel="0" collapsed="false">
      <c r="A4" s="0" t="n">
        <v>4</v>
      </c>
      <c r="B4" s="0" t="n">
        <v>98</v>
      </c>
      <c r="C4" s="0" t="n">
        <v>68</v>
      </c>
      <c r="D4" s="0" t="n">
        <v>2135</v>
      </c>
      <c r="E4" s="0" t="n">
        <v>16.6</v>
      </c>
    </row>
    <row r="5" customFormat="false" ht="9.75" hidden="false" customHeight="false" outlineLevel="0" collapsed="false">
      <c r="A5" s="0" t="n">
        <v>4</v>
      </c>
      <c r="B5" s="0" t="n">
        <v>116</v>
      </c>
      <c r="C5" s="0" t="n">
        <v>81</v>
      </c>
      <c r="D5" s="0" t="n">
        <v>2220</v>
      </c>
      <c r="E5" s="0" t="n">
        <v>16.9</v>
      </c>
    </row>
    <row r="6" customFormat="false" ht="9.75" hidden="false" customHeight="false" outlineLevel="0" collapsed="false">
      <c r="A6" s="0" t="n">
        <v>4</v>
      </c>
      <c r="B6" s="0" t="n">
        <v>120</v>
      </c>
      <c r="C6" s="0" t="n">
        <v>97</v>
      </c>
      <c r="D6" s="0" t="n">
        <v>2489</v>
      </c>
      <c r="E6" s="0" t="n">
        <v>15</v>
      </c>
    </row>
    <row r="7" customFormat="false" ht="9.75" hidden="false" customHeight="false" outlineLevel="0" collapsed="false">
      <c r="A7" s="0" t="n">
        <v>8</v>
      </c>
      <c r="B7" s="0" t="n">
        <v>302</v>
      </c>
      <c r="C7" s="0" t="n">
        <v>140</v>
      </c>
      <c r="D7" s="0" t="n">
        <v>4294</v>
      </c>
      <c r="E7" s="0" t="n">
        <v>16</v>
      </c>
    </row>
    <row r="8" customFormat="false" ht="9.75" hidden="false" customHeight="false" outlineLevel="0" collapsed="false">
      <c r="A8" s="0" t="n">
        <v>4</v>
      </c>
      <c r="B8" s="0" t="n">
        <v>120</v>
      </c>
      <c r="C8" s="0" t="n">
        <v>79</v>
      </c>
      <c r="D8" s="0" t="n">
        <v>2625</v>
      </c>
      <c r="E8" s="0" t="n">
        <v>18.6</v>
      </c>
    </row>
    <row r="9" customFormat="false" ht="9.75" hidden="false" customHeight="false" outlineLevel="0" collapsed="false">
      <c r="A9" s="0" t="n">
        <v>4</v>
      </c>
      <c r="B9" s="0" t="n">
        <v>120</v>
      </c>
      <c r="C9" s="0" t="n">
        <v>88</v>
      </c>
      <c r="D9" s="0" t="n">
        <v>2957</v>
      </c>
      <c r="E9" s="0" t="n">
        <v>17</v>
      </c>
    </row>
    <row r="10" customFormat="false" ht="9.75" hidden="false" customHeight="false" outlineLevel="0" collapsed="false">
      <c r="A10" s="0" t="n">
        <v>6</v>
      </c>
      <c r="B10" s="0" t="n">
        <v>258</v>
      </c>
      <c r="C10" s="0" t="n">
        <v>95</v>
      </c>
      <c r="D10" s="0" t="n">
        <v>3193</v>
      </c>
      <c r="E10" s="0" t="n">
        <v>17.8</v>
      </c>
    </row>
    <row r="11" customFormat="false" ht="9.75" hidden="false" customHeight="false" outlineLevel="0" collapsed="false">
      <c r="A11" s="0" t="n">
        <v>4</v>
      </c>
      <c r="B11" s="0" t="n">
        <v>121</v>
      </c>
      <c r="C11" s="0" t="n">
        <v>80</v>
      </c>
      <c r="D11" s="0" t="n">
        <v>2670</v>
      </c>
      <c r="E11" s="0" t="n">
        <v>15</v>
      </c>
    </row>
    <row r="12" customFormat="false" ht="9.75" hidden="false" customHeight="false" outlineLevel="0" collapsed="false">
      <c r="A12" s="0" t="n">
        <v>4</v>
      </c>
      <c r="B12" s="0" t="n">
        <v>85</v>
      </c>
      <c r="C12" s="0" t="n">
        <v>70</v>
      </c>
      <c r="D12" s="0" t="n">
        <v>1945</v>
      </c>
      <c r="E12" s="0" t="n">
        <v>16.8</v>
      </c>
    </row>
    <row r="13" customFormat="false" ht="9.75" hidden="false" customHeight="false" outlineLevel="0" collapsed="false">
      <c r="A13" s="0" t="n">
        <v>6</v>
      </c>
      <c r="B13" s="0" t="n">
        <v>200</v>
      </c>
      <c r="C13" s="0" t="n">
        <v>88</v>
      </c>
      <c r="D13" s="0" t="n">
        <v>3060</v>
      </c>
      <c r="E13" s="0" t="n">
        <v>17.1</v>
      </c>
    </row>
    <row r="14" customFormat="false" ht="9.75" hidden="false" customHeight="false" outlineLevel="0" collapsed="false">
      <c r="A14" s="0" t="n">
        <v>6</v>
      </c>
      <c r="B14" s="0" t="n">
        <v>171</v>
      </c>
      <c r="C14" s="0" t="n">
        <v>97</v>
      </c>
      <c r="D14" s="0" t="n">
        <v>2984</v>
      </c>
      <c r="E14" s="0" t="n">
        <v>14.5</v>
      </c>
    </row>
    <row r="15" customFormat="false" ht="9.75" hidden="false" customHeight="false" outlineLevel="0" collapsed="false">
      <c r="A15" s="0" t="n">
        <v>4</v>
      </c>
      <c r="B15" s="0" t="n">
        <v>116</v>
      </c>
      <c r="C15" s="0" t="n">
        <v>75</v>
      </c>
      <c r="D15" s="0" t="n">
        <v>2158</v>
      </c>
      <c r="E15" s="0" t="n">
        <v>15.5</v>
      </c>
    </row>
    <row r="16" customFormat="false" ht="9.75" hidden="false" customHeight="false" outlineLevel="0" collapsed="false">
      <c r="A16" s="0" t="n">
        <v>6</v>
      </c>
      <c r="B16" s="0" t="n">
        <v>173</v>
      </c>
      <c r="C16" s="0" t="n">
        <v>110</v>
      </c>
      <c r="D16" s="0" t="n">
        <v>2725</v>
      </c>
      <c r="E16" s="0" t="n">
        <v>12.6</v>
      </c>
    </row>
    <row r="17" customFormat="false" ht="9.75" hidden="false" customHeight="false" outlineLevel="0" collapsed="false">
      <c r="A17" s="0" t="n">
        <v>6</v>
      </c>
      <c r="B17" s="0" t="n">
        <v>200</v>
      </c>
      <c r="C17" s="0" t="n">
        <v>95</v>
      </c>
      <c r="D17" s="0" t="n">
        <v>3155</v>
      </c>
      <c r="E17" s="0" t="n">
        <v>18.2</v>
      </c>
    </row>
    <row r="18" customFormat="false" ht="9.75" hidden="false" customHeight="false" outlineLevel="0" collapsed="false">
      <c r="A18" s="0" t="n">
        <v>4</v>
      </c>
      <c r="B18" s="0" t="n">
        <v>97</v>
      </c>
      <c r="C18" s="0" t="n">
        <v>78</v>
      </c>
      <c r="D18" s="0" t="n">
        <v>1940</v>
      </c>
      <c r="E18" s="0" t="n">
        <v>14.5</v>
      </c>
    </row>
    <row r="19" customFormat="false" ht="9.75" hidden="false" customHeight="false" outlineLevel="0" collapsed="false">
      <c r="A19" s="0" t="n">
        <v>6</v>
      </c>
      <c r="B19" s="0" t="n">
        <v>250</v>
      </c>
      <c r="C19" s="0" t="n">
        <v>100</v>
      </c>
      <c r="D19" s="0" t="n">
        <v>3329</v>
      </c>
      <c r="E19" s="0" t="n">
        <v>15.5</v>
      </c>
    </row>
    <row r="20" customFormat="false" ht="9.75" hidden="false" customHeight="false" outlineLevel="0" collapsed="false">
      <c r="A20" s="0" t="n">
        <v>4</v>
      </c>
      <c r="B20" s="0" t="n">
        <v>122</v>
      </c>
      <c r="C20" s="0" t="n">
        <v>86</v>
      </c>
      <c r="D20" s="0" t="n">
        <v>2395</v>
      </c>
      <c r="E20" s="0" t="n">
        <v>16</v>
      </c>
    </row>
    <row r="21" customFormat="false" ht="9.75" hidden="false" customHeight="false" outlineLevel="0" collapsed="false">
      <c r="A21" s="0" t="n">
        <v>8</v>
      </c>
      <c r="B21" s="0" t="n">
        <v>302</v>
      </c>
      <c r="C21" s="0" t="n">
        <v>130</v>
      </c>
      <c r="D21" s="0" t="n">
        <v>3870</v>
      </c>
      <c r="E21" s="0" t="n">
        <v>15</v>
      </c>
    </row>
    <row r="22" customFormat="false" ht="9.75" hidden="false" customHeight="false" outlineLevel="0" collapsed="false">
      <c r="A22" s="0" t="n">
        <v>8</v>
      </c>
      <c r="B22" s="0" t="n">
        <v>260</v>
      </c>
      <c r="C22" s="0" t="n">
        <v>90</v>
      </c>
      <c r="D22" s="0" t="n">
        <v>3420</v>
      </c>
      <c r="E22" s="0" t="n">
        <v>22.2</v>
      </c>
    </row>
    <row r="23" customFormat="false" ht="9.75" hidden="false" customHeight="false" outlineLevel="0" collapsed="false">
      <c r="A23" s="0" t="n">
        <v>8</v>
      </c>
      <c r="B23" s="0" t="n">
        <v>318</v>
      </c>
      <c r="C23" s="0" t="n">
        <v>150</v>
      </c>
      <c r="D23" s="0" t="n">
        <v>3755</v>
      </c>
      <c r="E23" s="0" t="n">
        <v>14</v>
      </c>
    </row>
    <row r="24" customFormat="false" ht="9.75" hidden="false" customHeight="false" outlineLevel="0" collapsed="false">
      <c r="A24" s="0" t="n">
        <v>4</v>
      </c>
      <c r="B24" s="0" t="n">
        <v>97</v>
      </c>
      <c r="C24" s="0" t="n">
        <v>75</v>
      </c>
      <c r="D24" s="0" t="n">
        <v>2265</v>
      </c>
      <c r="E24" s="0" t="n">
        <v>18.2</v>
      </c>
    </row>
    <row r="25" customFormat="false" ht="9.75" hidden="false" customHeight="false" outlineLevel="0" collapsed="false">
      <c r="A25" s="0" t="n">
        <v>4</v>
      </c>
      <c r="B25" s="0" t="n">
        <v>122</v>
      </c>
      <c r="C25" s="0" t="n">
        <v>85</v>
      </c>
      <c r="D25" s="0" t="n">
        <v>2310</v>
      </c>
      <c r="E25" s="0" t="n">
        <v>18.5</v>
      </c>
    </row>
    <row r="26" customFormat="false" ht="9.75" hidden="false" customHeight="false" outlineLevel="0" collapsed="false">
      <c r="A26" s="0" t="n">
        <v>4</v>
      </c>
      <c r="B26" s="0" t="n">
        <v>116</v>
      </c>
      <c r="C26" s="0" t="n">
        <v>75</v>
      </c>
      <c r="D26" s="0" t="n">
        <v>2246</v>
      </c>
      <c r="E26" s="0" t="n">
        <v>14</v>
      </c>
    </row>
    <row r="27" customFormat="false" ht="9.75" hidden="false" customHeight="false" outlineLevel="0" collapsed="false">
      <c r="A27" s="0" t="n">
        <v>4</v>
      </c>
      <c r="B27" s="0" t="n">
        <v>110</v>
      </c>
      <c r="C27" s="0" t="n">
        <v>87</v>
      </c>
      <c r="D27" s="0" t="n">
        <v>2672</v>
      </c>
      <c r="E27" s="0" t="n">
        <v>17.5</v>
      </c>
    </row>
    <row r="28" customFormat="false" ht="9.75" hidden="false" customHeight="false" outlineLevel="0" collapsed="false">
      <c r="A28" s="0" t="n">
        <v>6</v>
      </c>
      <c r="B28" s="0" t="n">
        <v>250</v>
      </c>
      <c r="C28" s="0" t="n">
        <v>100</v>
      </c>
      <c r="D28" s="0" t="n">
        <v>3278</v>
      </c>
      <c r="E28" s="0" t="n">
        <v>18</v>
      </c>
    </row>
    <row r="29" customFormat="false" ht="9.75" hidden="false" customHeight="false" outlineLevel="0" collapsed="false">
      <c r="A29" s="0" t="n">
        <v>4</v>
      </c>
      <c r="B29" s="0" t="n">
        <v>140</v>
      </c>
      <c r="C29" s="0" t="n">
        <v>92</v>
      </c>
      <c r="D29" s="0" t="n">
        <v>2572</v>
      </c>
      <c r="E29" s="0" t="n">
        <v>14.9</v>
      </c>
    </row>
    <row r="30" customFormat="false" ht="9.75" hidden="false" customHeight="false" outlineLevel="0" collapsed="false">
      <c r="A30" s="0" t="n">
        <v>8</v>
      </c>
      <c r="B30" s="0" t="n">
        <v>318</v>
      </c>
      <c r="C30" s="0" t="n">
        <v>145</v>
      </c>
      <c r="D30" s="0" t="n">
        <v>4140</v>
      </c>
      <c r="E30" s="0" t="n">
        <v>13.7</v>
      </c>
    </row>
    <row r="31" customFormat="false" ht="9.75" hidden="false" customHeight="false" outlineLevel="0" collapsed="false">
      <c r="A31" s="0" t="n">
        <v>8</v>
      </c>
      <c r="B31" s="0" t="n">
        <v>351</v>
      </c>
      <c r="C31" s="0" t="n">
        <v>138</v>
      </c>
      <c r="D31" s="0" t="n">
        <v>3955</v>
      </c>
      <c r="E31" s="0" t="n">
        <v>13.2</v>
      </c>
    </row>
    <row r="32" customFormat="false" ht="9.75" hidden="false" customHeight="false" outlineLevel="0" collapsed="false">
      <c r="A32" s="0" t="n">
        <v>8</v>
      </c>
      <c r="B32" s="0" t="n">
        <v>400</v>
      </c>
      <c r="C32" s="0" t="n">
        <v>150</v>
      </c>
      <c r="D32" s="0" t="n">
        <v>4997</v>
      </c>
      <c r="E32" s="0" t="n">
        <v>14</v>
      </c>
    </row>
    <row r="33" customFormat="false" ht="9.75" hidden="false" customHeight="false" outlineLevel="0" collapsed="false">
      <c r="A33" s="0" t="n">
        <v>8</v>
      </c>
      <c r="B33" s="0" t="n">
        <v>383</v>
      </c>
      <c r="C33" s="0" t="n">
        <v>170</v>
      </c>
      <c r="D33" s="0" t="n">
        <v>3563</v>
      </c>
      <c r="E33" s="0" t="n">
        <v>10</v>
      </c>
    </row>
    <row r="34" customFormat="false" ht="9.75" hidden="false" customHeight="false" outlineLevel="0" collapsed="false">
      <c r="A34" s="0" t="n">
        <v>4</v>
      </c>
      <c r="B34" s="0" t="n">
        <v>91</v>
      </c>
      <c r="C34" s="0" t="n">
        <v>70</v>
      </c>
      <c r="D34" s="0" t="n">
        <v>1955</v>
      </c>
      <c r="E34" s="0" t="n">
        <v>20.5</v>
      </c>
    </row>
    <row r="35" customFormat="false" ht="9.75" hidden="false" customHeight="false" outlineLevel="0" collapsed="false">
      <c r="A35" s="0" t="n">
        <v>6</v>
      </c>
      <c r="B35" s="0" t="n">
        <v>225</v>
      </c>
      <c r="C35" s="0" t="n">
        <v>110</v>
      </c>
      <c r="D35" s="0" t="n">
        <v>3620</v>
      </c>
      <c r="E35" s="0" t="n">
        <v>18.7</v>
      </c>
    </row>
    <row r="36" customFormat="false" ht="9.75" hidden="false" customHeight="false" outlineLevel="0" collapsed="false">
      <c r="A36" s="0" t="n">
        <v>4</v>
      </c>
      <c r="B36" s="0" t="n">
        <v>91</v>
      </c>
      <c r="C36" s="0" t="n">
        <v>68</v>
      </c>
      <c r="D36" s="0" t="n">
        <v>1970</v>
      </c>
      <c r="E36" s="0" t="n">
        <v>17.6</v>
      </c>
    </row>
    <row r="37" customFormat="false" ht="9.75" hidden="false" customHeight="false" outlineLevel="0" collapsed="false">
      <c r="A37" s="0" t="n">
        <v>4</v>
      </c>
      <c r="B37" s="0" t="n">
        <v>111</v>
      </c>
      <c r="C37" s="0" t="n">
        <v>80</v>
      </c>
      <c r="D37" s="0" t="n">
        <v>2155</v>
      </c>
      <c r="E37" s="0" t="n">
        <v>14.8</v>
      </c>
    </row>
    <row r="38" customFormat="false" ht="9.75" hidden="false" customHeight="false" outlineLevel="0" collapsed="false">
      <c r="A38" s="0" t="n">
        <v>4</v>
      </c>
      <c r="B38" s="0" t="n">
        <v>140</v>
      </c>
      <c r="C38" s="0" t="n">
        <v>86</v>
      </c>
      <c r="D38" s="0" t="n">
        <v>2790</v>
      </c>
      <c r="E38" s="0" t="n">
        <v>15.6</v>
      </c>
    </row>
    <row r="39" customFormat="false" ht="9.75" hidden="false" customHeight="false" outlineLevel="0" collapsed="false">
      <c r="A39" s="0" t="n">
        <v>4</v>
      </c>
      <c r="B39" s="0" t="n">
        <v>98</v>
      </c>
      <c r="C39" s="0" t="n">
        <v>68</v>
      </c>
      <c r="D39" s="0" t="n">
        <v>2155</v>
      </c>
      <c r="E39" s="0" t="n">
        <v>16.5</v>
      </c>
    </row>
    <row r="40" customFormat="false" ht="9.75" hidden="false" customHeight="false" outlineLevel="0" collapsed="false">
      <c r="A40" s="0" t="n">
        <v>4</v>
      </c>
      <c r="B40" s="0" t="n">
        <v>98</v>
      </c>
      <c r="C40" s="0" t="n">
        <v>70</v>
      </c>
      <c r="D40" s="0" t="n">
        <v>2120</v>
      </c>
      <c r="E40" s="0" t="n">
        <v>15.5</v>
      </c>
    </row>
    <row r="41" customFormat="false" ht="9.75" hidden="false" customHeight="false" outlineLevel="0" collapsed="false">
      <c r="A41" s="0" t="n">
        <v>4</v>
      </c>
      <c r="B41" s="0" t="n">
        <v>85</v>
      </c>
      <c r="C41" s="0" t="n">
        <v>70</v>
      </c>
      <c r="D41" s="0" t="n">
        <v>2070</v>
      </c>
      <c r="E41" s="0" t="n">
        <v>18.6</v>
      </c>
    </row>
    <row r="42" customFormat="false" ht="9.75" hidden="false" customHeight="false" outlineLevel="0" collapsed="false">
      <c r="A42" s="0" t="n">
        <v>4</v>
      </c>
      <c r="B42" s="0" t="n">
        <v>97</v>
      </c>
      <c r="C42" s="0" t="n">
        <v>78</v>
      </c>
      <c r="D42" s="0" t="n">
        <v>2300</v>
      </c>
      <c r="E42" s="0" t="n">
        <v>14.5</v>
      </c>
    </row>
    <row r="43" customFormat="false" ht="9.75" hidden="false" customHeight="false" outlineLevel="0" collapsed="false">
      <c r="A43" s="0" t="n">
        <v>8</v>
      </c>
      <c r="B43" s="0" t="n">
        <v>350</v>
      </c>
      <c r="C43" s="0" t="n">
        <v>180</v>
      </c>
      <c r="D43" s="0" t="n">
        <v>4499</v>
      </c>
      <c r="E43" s="0" t="n">
        <v>12.5</v>
      </c>
    </row>
    <row r="44" customFormat="false" ht="9.75" hidden="false" customHeight="false" outlineLevel="0" collapsed="false">
      <c r="A44" s="0" t="n">
        <v>4</v>
      </c>
      <c r="B44" s="0" t="n">
        <v>140</v>
      </c>
      <c r="C44" s="0" t="n">
        <v>88</v>
      </c>
      <c r="D44" s="0" t="n">
        <v>2890</v>
      </c>
      <c r="E44" s="0" t="n">
        <v>17.3</v>
      </c>
    </row>
    <row r="45" customFormat="false" ht="9.75" hidden="false" customHeight="false" outlineLevel="0" collapsed="false">
      <c r="A45" s="0" t="n">
        <v>8</v>
      </c>
      <c r="B45" s="0" t="n">
        <v>400</v>
      </c>
      <c r="C45" s="0" t="n">
        <v>190</v>
      </c>
      <c r="D45" s="0" t="n">
        <v>4422</v>
      </c>
      <c r="E45" s="0" t="n">
        <v>12.5</v>
      </c>
    </row>
    <row r="46" customFormat="false" ht="9.75" hidden="false" customHeight="false" outlineLevel="0" collapsed="false">
      <c r="A46" s="0" t="n">
        <v>6</v>
      </c>
      <c r="B46" s="0" t="n">
        <v>258</v>
      </c>
      <c r="C46" s="0" t="n">
        <v>110</v>
      </c>
      <c r="D46" s="0" t="n">
        <v>3730</v>
      </c>
      <c r="E46" s="0" t="n">
        <v>19</v>
      </c>
    </row>
    <row r="47" customFormat="false" ht="9.75" hidden="false" customHeight="false" outlineLevel="0" collapsed="false">
      <c r="A47" s="0" t="n">
        <v>6</v>
      </c>
      <c r="B47" s="0" t="n">
        <v>146</v>
      </c>
      <c r="C47" s="0" t="n">
        <v>97</v>
      </c>
      <c r="D47" s="0" t="n">
        <v>2815</v>
      </c>
      <c r="E47" s="0" t="n">
        <v>14.5</v>
      </c>
    </row>
    <row r="48" customFormat="false" ht="9.75" hidden="false" customHeight="false" outlineLevel="0" collapsed="false">
      <c r="A48" s="0" t="n">
        <v>8</v>
      </c>
      <c r="B48" s="0" t="n">
        <v>351</v>
      </c>
      <c r="C48" s="0" t="n">
        <v>142</v>
      </c>
      <c r="D48" s="0" t="n">
        <v>4054</v>
      </c>
      <c r="E48" s="0" t="n">
        <v>14.3</v>
      </c>
    </row>
    <row r="49" customFormat="false" ht="9.75" hidden="false" customHeight="false" outlineLevel="0" collapsed="false">
      <c r="A49" s="0" t="n">
        <v>4</v>
      </c>
      <c r="B49" s="0" t="n">
        <v>112</v>
      </c>
      <c r="C49" s="0" t="n">
        <v>88</v>
      </c>
      <c r="D49" s="0" t="n">
        <v>2640</v>
      </c>
      <c r="E49" s="0" t="n">
        <v>18.6</v>
      </c>
    </row>
    <row r="50" customFormat="false" ht="9.75" hidden="false" customHeight="false" outlineLevel="0" collapsed="false">
      <c r="A50" s="0" t="n">
        <v>4</v>
      </c>
      <c r="B50" s="0" t="n">
        <v>98</v>
      </c>
      <c r="C50" s="0" t="n">
        <v>60</v>
      </c>
      <c r="D50" s="0" t="n">
        <v>2164</v>
      </c>
      <c r="E50" s="0" t="n">
        <v>22.1</v>
      </c>
    </row>
    <row r="51" customFormat="false" ht="9.75" hidden="false" customHeight="false" outlineLevel="0" collapsed="false">
      <c r="A51" s="0" t="n">
        <v>4</v>
      </c>
      <c r="B51" s="0" t="n">
        <v>119</v>
      </c>
      <c r="C51" s="0" t="n">
        <v>92</v>
      </c>
      <c r="D51" s="0" t="n">
        <v>2434</v>
      </c>
      <c r="E51" s="0" t="n">
        <v>15</v>
      </c>
    </row>
    <row r="52" customFormat="false" ht="9.75" hidden="false" customHeight="false" outlineLevel="0" collapsed="false">
      <c r="A52" s="0" t="n">
        <v>4</v>
      </c>
      <c r="B52" s="0" t="n">
        <v>122</v>
      </c>
      <c r="C52" s="0" t="n">
        <v>88</v>
      </c>
      <c r="D52" s="0" t="n">
        <v>2500</v>
      </c>
      <c r="E52" s="0" t="n">
        <v>15.1</v>
      </c>
    </row>
    <row r="53" customFormat="false" ht="9.75" hidden="false" customHeight="false" outlineLevel="0" collapsed="false">
      <c r="A53" s="0" t="n">
        <v>6</v>
      </c>
      <c r="B53" s="0" t="n">
        <v>250</v>
      </c>
      <c r="C53" s="0" t="n">
        <v>105</v>
      </c>
      <c r="D53" s="0" t="n">
        <v>3353</v>
      </c>
      <c r="E53" s="0" t="n">
        <v>14.5</v>
      </c>
    </row>
    <row r="54" customFormat="false" ht="9.75" hidden="false" customHeight="false" outlineLevel="0" collapsed="false">
      <c r="A54" s="0" t="n">
        <v>8</v>
      </c>
      <c r="B54" s="0" t="n">
        <v>318</v>
      </c>
      <c r="C54" s="0" t="n">
        <v>150</v>
      </c>
      <c r="D54" s="0" t="n">
        <v>3399</v>
      </c>
      <c r="E54" s="0" t="n">
        <v>11</v>
      </c>
    </row>
    <row r="55" customFormat="false" ht="9.75" hidden="false" customHeight="false" outlineLevel="0" collapsed="false">
      <c r="A55" s="0" t="n">
        <v>8</v>
      </c>
      <c r="B55" s="0" t="n">
        <v>351</v>
      </c>
      <c r="C55" s="0" t="n">
        <v>153</v>
      </c>
      <c r="D55" s="0" t="n">
        <v>4129</v>
      </c>
      <c r="E55" s="0" t="n">
        <v>13</v>
      </c>
    </row>
    <row r="56" customFormat="false" ht="9.75" hidden="false" customHeight="false" outlineLevel="0" collapsed="false">
      <c r="A56" s="0" t="n">
        <v>6</v>
      </c>
      <c r="B56" s="0" t="n">
        <v>232</v>
      </c>
      <c r="C56" s="0" t="n">
        <v>100</v>
      </c>
      <c r="D56" s="0" t="n">
        <v>2901</v>
      </c>
      <c r="E56" s="0" t="n">
        <v>16</v>
      </c>
    </row>
    <row r="57" customFormat="false" ht="9.75" hidden="false" customHeight="false" outlineLevel="0" collapsed="false">
      <c r="A57" s="0" t="n">
        <v>8</v>
      </c>
      <c r="B57" s="0" t="n">
        <v>351</v>
      </c>
      <c r="C57" s="0" t="n">
        <v>148</v>
      </c>
      <c r="D57" s="0" t="n">
        <v>4657</v>
      </c>
      <c r="E57" s="0" t="n">
        <v>13.5</v>
      </c>
    </row>
    <row r="58" customFormat="false" ht="9.75" hidden="false" customHeight="false" outlineLevel="0" collapsed="false">
      <c r="A58" s="0" t="n">
        <v>8</v>
      </c>
      <c r="B58" s="0" t="n">
        <v>350</v>
      </c>
      <c r="C58" s="0" t="n">
        <v>165</v>
      </c>
      <c r="D58" s="0" t="n">
        <v>4209</v>
      </c>
      <c r="E58" s="0" t="n">
        <v>12</v>
      </c>
    </row>
    <row r="59" customFormat="false" ht="9.75" hidden="false" customHeight="false" outlineLevel="0" collapsed="false">
      <c r="A59" s="0" t="n">
        <v>6</v>
      </c>
      <c r="B59" s="0" t="n">
        <v>225</v>
      </c>
      <c r="C59" s="0" t="n">
        <v>100</v>
      </c>
      <c r="D59" s="0" t="n">
        <v>3630</v>
      </c>
      <c r="E59" s="0" t="n">
        <v>17.7</v>
      </c>
    </row>
    <row r="60" customFormat="false" ht="9.75" hidden="false" customHeight="false" outlineLevel="0" collapsed="false">
      <c r="A60" s="0" t="n">
        <v>8</v>
      </c>
      <c r="B60" s="0" t="n">
        <v>305</v>
      </c>
      <c r="C60" s="0" t="n">
        <v>130</v>
      </c>
      <c r="D60" s="0" t="n">
        <v>3840</v>
      </c>
      <c r="E60" s="0" t="n">
        <v>15.4</v>
      </c>
    </row>
    <row r="61" customFormat="false" ht="9.75" hidden="false" customHeight="false" outlineLevel="0" collapsed="false">
      <c r="A61" s="0" t="n">
        <v>4</v>
      </c>
      <c r="B61" s="0" t="n">
        <v>113</v>
      </c>
      <c r="C61" s="0" t="n">
        <v>95</v>
      </c>
      <c r="D61" s="0" t="n">
        <v>2228</v>
      </c>
      <c r="E61" s="0" t="n">
        <v>14</v>
      </c>
    </row>
    <row r="62" customFormat="false" ht="9.75" hidden="false" customHeight="false" outlineLevel="0" collapsed="false">
      <c r="A62" s="0" t="n">
        <v>4</v>
      </c>
      <c r="B62" s="0" t="n">
        <v>97</v>
      </c>
      <c r="C62" s="0" t="n">
        <v>88</v>
      </c>
      <c r="D62" s="0" t="n">
        <v>2130</v>
      </c>
      <c r="E62" s="0" t="n">
        <v>14.5</v>
      </c>
    </row>
    <row r="63" customFormat="false" ht="9.75" hidden="false" customHeight="false" outlineLevel="0" collapsed="false">
      <c r="A63" s="0" t="n">
        <v>4</v>
      </c>
      <c r="B63" s="0" t="n">
        <v>85</v>
      </c>
      <c r="C63" s="0" t="n">
        <v>65</v>
      </c>
      <c r="D63" s="0" t="n">
        <v>1975</v>
      </c>
      <c r="E63" s="0" t="n">
        <v>19.4</v>
      </c>
    </row>
    <row r="64" customFormat="false" ht="9.75" hidden="false" customHeight="false" outlineLevel="0" collapsed="false">
      <c r="A64" s="0" t="n">
        <v>8</v>
      </c>
      <c r="B64" s="0" t="n">
        <v>429</v>
      </c>
      <c r="C64" s="0" t="n">
        <v>208</v>
      </c>
      <c r="D64" s="0" t="n">
        <v>4633</v>
      </c>
      <c r="E64" s="0" t="n">
        <v>11</v>
      </c>
    </row>
    <row r="65" customFormat="false" ht="9.75" hidden="false" customHeight="false" outlineLevel="0" collapsed="false">
      <c r="A65" s="0" t="n">
        <v>8</v>
      </c>
      <c r="B65" s="0" t="n">
        <v>351</v>
      </c>
      <c r="C65" s="0" t="n">
        <v>149</v>
      </c>
      <c r="D65" s="0" t="n">
        <v>4335</v>
      </c>
      <c r="E65" s="0" t="n">
        <v>14.5</v>
      </c>
    </row>
    <row r="66" customFormat="false" ht="9.75" hidden="false" customHeight="false" outlineLevel="0" collapsed="false">
      <c r="A66" s="0" t="n">
        <v>6</v>
      </c>
      <c r="B66" s="0" t="n">
        <v>200</v>
      </c>
      <c r="C66" s="0" t="n">
        <v>85</v>
      </c>
      <c r="D66" s="0" t="n">
        <v>2990</v>
      </c>
      <c r="E66" s="0" t="n">
        <v>18.2</v>
      </c>
    </row>
    <row r="67" customFormat="false" ht="9.75" hidden="false" customHeight="false" outlineLevel="0" collapsed="false">
      <c r="A67" s="0" t="n">
        <v>8</v>
      </c>
      <c r="B67" s="0" t="n">
        <v>318</v>
      </c>
      <c r="C67" s="0" t="n">
        <v>135</v>
      </c>
      <c r="D67" s="0" t="n">
        <v>3830</v>
      </c>
      <c r="E67" s="0" t="n">
        <v>15.2</v>
      </c>
    </row>
    <row r="68" customFormat="false" ht="9.75" hidden="false" customHeight="false" outlineLevel="0" collapsed="false">
      <c r="A68" s="0" t="n">
        <v>8</v>
      </c>
      <c r="B68" s="0" t="n">
        <v>305</v>
      </c>
      <c r="C68" s="0" t="n">
        <v>140</v>
      </c>
      <c r="D68" s="0" t="n">
        <v>4215</v>
      </c>
      <c r="E68" s="0" t="n">
        <v>13</v>
      </c>
    </row>
    <row r="69" customFormat="false" ht="9.75" hidden="false" customHeight="false" outlineLevel="0" collapsed="false">
      <c r="A69" s="0" t="n">
        <v>8</v>
      </c>
      <c r="B69" s="0" t="n">
        <v>304</v>
      </c>
      <c r="C69" s="0" t="n">
        <v>150</v>
      </c>
      <c r="D69" s="0" t="n">
        <v>3672</v>
      </c>
      <c r="E69" s="0" t="n">
        <v>11.5</v>
      </c>
    </row>
    <row r="70" customFormat="false" ht="9.75" hidden="false" customHeight="false" outlineLevel="0" collapsed="false">
      <c r="A70" s="0" t="n">
        <v>4</v>
      </c>
      <c r="B70" s="0" t="n">
        <v>98</v>
      </c>
      <c r="C70" s="0" t="n">
        <v>80</v>
      </c>
      <c r="D70" s="0" t="n">
        <v>2164</v>
      </c>
      <c r="E70" s="0" t="n">
        <v>15</v>
      </c>
    </row>
    <row r="71" customFormat="false" ht="9.75" hidden="false" customHeight="false" outlineLevel="0" collapsed="false">
      <c r="A71" s="0" t="n">
        <v>6</v>
      </c>
      <c r="B71" s="0" t="n">
        <v>262</v>
      </c>
      <c r="C71" s="0" t="n">
        <v>85</v>
      </c>
      <c r="D71" s="0" t="n">
        <v>3015</v>
      </c>
      <c r="E71" s="0" t="n">
        <v>17</v>
      </c>
    </row>
    <row r="72" customFormat="false" ht="9.75" hidden="false" customHeight="false" outlineLevel="0" collapsed="false">
      <c r="A72" s="0" t="n">
        <v>6</v>
      </c>
      <c r="B72" s="0" t="n">
        <v>146</v>
      </c>
      <c r="C72" s="0" t="n">
        <v>120</v>
      </c>
      <c r="D72" s="0" t="n">
        <v>2930</v>
      </c>
      <c r="E72" s="0" t="n">
        <v>13.8</v>
      </c>
    </row>
    <row r="73" customFormat="false" ht="9.75" hidden="false" customHeight="false" outlineLevel="0" collapsed="false">
      <c r="A73" s="0" t="n">
        <v>4</v>
      </c>
      <c r="B73" s="0" t="n">
        <v>114</v>
      </c>
      <c r="C73" s="0" t="n">
        <v>91</v>
      </c>
      <c r="D73" s="0" t="n">
        <v>2582</v>
      </c>
      <c r="E73" s="0" t="n">
        <v>14</v>
      </c>
    </row>
    <row r="74" customFormat="false" ht="9.75" hidden="false" customHeight="false" outlineLevel="0" collapsed="false">
      <c r="A74" s="0" t="n">
        <v>4</v>
      </c>
      <c r="B74" s="0" t="n">
        <v>135</v>
      </c>
      <c r="C74" s="0" t="n">
        <v>84</v>
      </c>
      <c r="D74" s="0" t="n">
        <v>2490</v>
      </c>
      <c r="E74" s="0" t="n">
        <v>15.7</v>
      </c>
    </row>
    <row r="75" customFormat="false" ht="9.75" hidden="false" customHeight="false" outlineLevel="0" collapsed="false">
      <c r="A75" s="0" t="n">
        <v>8</v>
      </c>
      <c r="B75" s="0" t="n">
        <v>350</v>
      </c>
      <c r="C75" s="0" t="n">
        <v>155</v>
      </c>
      <c r="D75" s="0" t="n">
        <v>4502</v>
      </c>
      <c r="E75" s="0" t="n">
        <v>13.5</v>
      </c>
    </row>
    <row r="76" customFormat="false" ht="9.75" hidden="false" customHeight="false" outlineLevel="0" collapsed="false">
      <c r="A76" s="0" t="n">
        <v>4</v>
      </c>
      <c r="B76" s="0" t="n">
        <v>85</v>
      </c>
      <c r="C76" s="0" t="n">
        <v>65</v>
      </c>
      <c r="D76" s="0" t="n">
        <v>2020</v>
      </c>
      <c r="E76" s="0" t="n">
        <v>19.2</v>
      </c>
    </row>
    <row r="77" customFormat="false" ht="9.75" hidden="false" customHeight="false" outlineLevel="0" collapsed="false">
      <c r="A77" s="0" t="n">
        <v>6</v>
      </c>
      <c r="B77" s="0" t="n">
        <v>231</v>
      </c>
      <c r="C77" s="0" t="n">
        <v>165</v>
      </c>
      <c r="D77" s="0" t="n">
        <v>3445</v>
      </c>
      <c r="E77" s="0" t="n">
        <v>13.4</v>
      </c>
    </row>
    <row r="78" customFormat="false" ht="9.75" hidden="false" customHeight="false" outlineLevel="0" collapsed="false">
      <c r="A78" s="0" t="n">
        <v>4</v>
      </c>
      <c r="B78" s="0" t="n">
        <v>115</v>
      </c>
      <c r="C78" s="0" t="n">
        <v>95</v>
      </c>
      <c r="D78" s="0" t="n">
        <v>2694</v>
      </c>
      <c r="E78" s="0" t="n">
        <v>15</v>
      </c>
    </row>
    <row r="79" customFormat="false" ht="9.75" hidden="false" customHeight="false" outlineLevel="0" collapsed="false">
      <c r="A79" s="0" t="n">
        <v>6</v>
      </c>
      <c r="B79" s="0" t="n">
        <v>250</v>
      </c>
      <c r="C79" s="0" t="n">
        <v>100</v>
      </c>
      <c r="D79" s="0" t="n">
        <v>3282</v>
      </c>
      <c r="E79" s="0" t="n">
        <v>15</v>
      </c>
    </row>
    <row r="80" customFormat="false" ht="9.75" hidden="false" customHeight="false" outlineLevel="0" collapsed="false">
      <c r="A80" s="0" t="n">
        <v>8</v>
      </c>
      <c r="B80" s="0" t="n">
        <v>440</v>
      </c>
      <c r="C80" s="0" t="n">
        <v>215</v>
      </c>
      <c r="D80" s="0" t="n">
        <v>4312</v>
      </c>
      <c r="E80" s="0" t="n">
        <v>8.5</v>
      </c>
    </row>
    <row r="81" customFormat="false" ht="9.75" hidden="false" customHeight="false" outlineLevel="0" collapsed="false">
      <c r="A81" s="0" t="n">
        <v>4</v>
      </c>
      <c r="B81" s="0" t="n">
        <v>91</v>
      </c>
      <c r="C81" s="0" t="n">
        <v>53</v>
      </c>
      <c r="D81" s="0" t="n">
        <v>1795</v>
      </c>
      <c r="E81" s="0" t="n">
        <v>17.5</v>
      </c>
    </row>
    <row r="82" customFormat="false" ht="9.75" hidden="false" customHeight="false" outlineLevel="0" collapsed="false">
      <c r="A82" s="0" t="n">
        <v>8</v>
      </c>
      <c r="B82" s="0" t="n">
        <v>351</v>
      </c>
      <c r="C82" s="0" t="n">
        <v>152</v>
      </c>
      <c r="D82" s="0" t="n">
        <v>4215</v>
      </c>
      <c r="E82" s="0" t="n">
        <v>12.8</v>
      </c>
    </row>
    <row r="83" customFormat="false" ht="9.75" hidden="false" customHeight="false" outlineLevel="0" collapsed="false">
      <c r="A83" s="0" t="n">
        <v>4</v>
      </c>
      <c r="B83" s="0" t="n">
        <v>98</v>
      </c>
      <c r="C83" s="0" t="n">
        <v>83</v>
      </c>
      <c r="D83" s="0" t="n">
        <v>2075</v>
      </c>
      <c r="E83" s="0" t="n">
        <v>15.9</v>
      </c>
    </row>
    <row r="84" customFormat="false" ht="9.75" hidden="false" customHeight="false" outlineLevel="0" collapsed="false">
      <c r="A84" s="0" t="n">
        <v>8</v>
      </c>
      <c r="B84" s="0" t="n">
        <v>350</v>
      </c>
      <c r="C84" s="0" t="n">
        <v>150</v>
      </c>
      <c r="D84" s="0" t="n">
        <v>4699</v>
      </c>
      <c r="E84" s="0" t="n">
        <v>14.5</v>
      </c>
    </row>
    <row r="85" customFormat="false" ht="9.75" hidden="false" customHeight="false" outlineLevel="0" collapsed="false">
      <c r="A85" s="0" t="n">
        <v>4</v>
      </c>
      <c r="B85" s="0" t="n">
        <v>122</v>
      </c>
      <c r="C85" s="0" t="n">
        <v>86</v>
      </c>
      <c r="D85" s="0" t="n">
        <v>2226</v>
      </c>
      <c r="E85" s="0" t="n">
        <v>16.5</v>
      </c>
    </row>
    <row r="86" customFormat="false" ht="9.75" hidden="false" customHeight="false" outlineLevel="0" collapsed="false">
      <c r="A86" s="0" t="n">
        <v>4</v>
      </c>
      <c r="B86" s="0" t="n">
        <v>121</v>
      </c>
      <c r="C86" s="0" t="n">
        <v>115</v>
      </c>
      <c r="D86" s="0" t="n">
        <v>2671</v>
      </c>
      <c r="E86" s="0" t="n">
        <v>13.5</v>
      </c>
    </row>
    <row r="87" customFormat="false" ht="9.75" hidden="false" customHeight="false" outlineLevel="0" collapsed="false">
      <c r="A87" s="0" t="n">
        <v>8</v>
      </c>
      <c r="B87" s="0" t="n">
        <v>350</v>
      </c>
      <c r="C87" s="0" t="n">
        <v>145</v>
      </c>
      <c r="D87" s="0" t="n">
        <v>4082</v>
      </c>
      <c r="E87" s="0" t="n">
        <v>13</v>
      </c>
    </row>
    <row r="88" customFormat="false" ht="9.75" hidden="false" customHeight="false" outlineLevel="0" collapsed="false">
      <c r="A88" s="0" t="n">
        <v>6</v>
      </c>
      <c r="B88" s="0" t="n">
        <v>258</v>
      </c>
      <c r="C88" s="0" t="n">
        <v>110</v>
      </c>
      <c r="D88" s="0" t="n">
        <v>3632</v>
      </c>
      <c r="E88" s="0" t="n">
        <v>18</v>
      </c>
    </row>
    <row r="89" customFormat="false" ht="9.75" hidden="false" customHeight="false" outlineLevel="0" collapsed="false">
      <c r="A89" s="0" t="n">
        <v>6</v>
      </c>
      <c r="B89" s="0" t="n">
        <v>200</v>
      </c>
      <c r="C89" s="0" t="n">
        <v>81</v>
      </c>
      <c r="D89" s="0" t="n">
        <v>3012</v>
      </c>
      <c r="E89" s="0" t="n">
        <v>17.6</v>
      </c>
    </row>
    <row r="90" customFormat="false" ht="9.75" hidden="false" customHeight="false" outlineLevel="0" collapsed="false">
      <c r="A90" s="0" t="n">
        <v>8</v>
      </c>
      <c r="B90" s="0" t="n">
        <v>350</v>
      </c>
      <c r="C90" s="0" t="n">
        <v>165</v>
      </c>
      <c r="D90" s="0" t="n">
        <v>3693</v>
      </c>
      <c r="E90" s="0" t="n">
        <v>11.5</v>
      </c>
    </row>
    <row r="91" customFormat="false" ht="9.75" hidden="false" customHeight="false" outlineLevel="0" collapsed="false">
      <c r="A91" s="0" t="n">
        <v>6</v>
      </c>
      <c r="B91" s="0" t="n">
        <v>231</v>
      </c>
      <c r="C91" s="0" t="n">
        <v>105</v>
      </c>
      <c r="D91" s="0" t="n">
        <v>3425</v>
      </c>
      <c r="E91" s="0" t="n">
        <v>16.9</v>
      </c>
    </row>
    <row r="92" customFormat="false" ht="9.75" hidden="false" customHeight="false" outlineLevel="0" collapsed="false">
      <c r="A92" s="0" t="n">
        <v>4</v>
      </c>
      <c r="B92" s="0" t="n">
        <v>120</v>
      </c>
      <c r="C92" s="0" t="n">
        <v>97</v>
      </c>
      <c r="D92" s="0" t="n">
        <v>2506</v>
      </c>
      <c r="E92" s="0" t="n">
        <v>14.5</v>
      </c>
    </row>
    <row r="93" customFormat="false" ht="9.75" hidden="false" customHeight="false" outlineLevel="0" collapsed="false">
      <c r="A93" s="0" t="n">
        <v>6</v>
      </c>
      <c r="B93" s="0" t="n">
        <v>181</v>
      </c>
      <c r="C93" s="0" t="n">
        <v>110</v>
      </c>
      <c r="D93" s="0" t="n">
        <v>2945</v>
      </c>
      <c r="E93" s="0" t="n">
        <v>16.4</v>
      </c>
    </row>
    <row r="94" customFormat="false" ht="9.75" hidden="false" customHeight="false" outlineLevel="0" collapsed="false">
      <c r="A94" s="0" t="n">
        <v>4</v>
      </c>
      <c r="B94" s="0" t="n">
        <v>122</v>
      </c>
      <c r="C94" s="0" t="n">
        <v>86</v>
      </c>
      <c r="D94" s="0" t="n">
        <v>2220</v>
      </c>
      <c r="E94" s="0" t="n">
        <v>14</v>
      </c>
    </row>
    <row r="95" customFormat="false" ht="9.75" hidden="false" customHeight="false" outlineLevel="0" collapsed="false">
      <c r="A95" s="0" t="n">
        <v>6</v>
      </c>
      <c r="B95" s="0" t="n">
        <v>232</v>
      </c>
      <c r="C95" s="0" t="n">
        <v>100</v>
      </c>
      <c r="D95" s="0" t="n">
        <v>3288</v>
      </c>
      <c r="E95" s="0" t="n">
        <v>15.5</v>
      </c>
    </row>
    <row r="96" customFormat="false" ht="9.75" hidden="false" customHeight="false" outlineLevel="0" collapsed="false">
      <c r="A96" s="0" t="n">
        <v>8</v>
      </c>
      <c r="B96" s="0" t="n">
        <v>318</v>
      </c>
      <c r="C96" s="0" t="n">
        <v>140</v>
      </c>
      <c r="D96" s="0" t="n">
        <v>3735</v>
      </c>
      <c r="E96" s="0" t="n">
        <v>13.2</v>
      </c>
    </row>
    <row r="97" customFormat="false" ht="9.75" hidden="false" customHeight="false" outlineLevel="0" collapsed="false">
      <c r="A97" s="0" t="n">
        <v>4</v>
      </c>
      <c r="B97" s="0" t="n">
        <v>151</v>
      </c>
      <c r="C97" s="0" t="n">
        <v>90</v>
      </c>
      <c r="D97" s="0" t="n">
        <v>2556</v>
      </c>
      <c r="E97" s="0" t="n">
        <v>13.2</v>
      </c>
    </row>
    <row r="98" customFormat="false" ht="9.75" hidden="false" customHeight="false" outlineLevel="0" collapsed="false">
      <c r="A98" s="0" t="n">
        <v>4</v>
      </c>
      <c r="B98" s="0" t="n">
        <v>89</v>
      </c>
      <c r="C98" s="0" t="n">
        <v>71</v>
      </c>
      <c r="D98" s="0" t="n">
        <v>1990</v>
      </c>
      <c r="E98" s="0" t="n">
        <v>14.9</v>
      </c>
    </row>
    <row r="99" customFormat="false" ht="9.75" hidden="false" customHeight="false" outlineLevel="0" collapsed="false">
      <c r="A99" s="0" t="n">
        <v>4</v>
      </c>
      <c r="B99" s="0" t="n">
        <v>91</v>
      </c>
      <c r="C99" s="0" t="n">
        <v>67</v>
      </c>
      <c r="D99" s="0" t="n">
        <v>1850</v>
      </c>
      <c r="E99" s="0" t="n">
        <v>13.8</v>
      </c>
    </row>
    <row r="100" customFormat="false" ht="9.75" hidden="false" customHeight="false" outlineLevel="0" collapsed="false">
      <c r="A100" s="0" t="n">
        <v>8</v>
      </c>
      <c r="B100" s="0" t="n">
        <v>318</v>
      </c>
      <c r="C100" s="0" t="n">
        <v>150</v>
      </c>
      <c r="D100" s="0" t="n">
        <v>4096</v>
      </c>
      <c r="E100" s="0" t="n">
        <v>13</v>
      </c>
    </row>
    <row r="101" customFormat="false" ht="9.75" hidden="false" customHeight="false" outlineLevel="0" collapsed="false">
      <c r="A101" s="0" t="n">
        <v>4</v>
      </c>
      <c r="B101" s="0" t="n">
        <v>85</v>
      </c>
      <c r="C101" s="0" t="n">
        <v>65</v>
      </c>
      <c r="D101" s="0" t="n">
        <v>2110</v>
      </c>
      <c r="E101" s="0" t="n">
        <v>19.2</v>
      </c>
    </row>
    <row r="102" customFormat="false" ht="9.75" hidden="false" customHeight="false" outlineLevel="0" collapsed="false">
      <c r="A102" s="0" t="n">
        <v>4</v>
      </c>
      <c r="B102" s="0" t="n">
        <v>141</v>
      </c>
      <c r="C102" s="0" t="n">
        <v>80</v>
      </c>
      <c r="D102" s="0" t="n">
        <v>3230</v>
      </c>
      <c r="E102" s="0" t="n">
        <v>20.4</v>
      </c>
    </row>
    <row r="103" customFormat="false" ht="9.75" hidden="false" customHeight="false" outlineLevel="0" collapsed="false">
      <c r="A103" s="0" t="n">
        <v>4</v>
      </c>
      <c r="B103" s="0" t="n">
        <v>97.5</v>
      </c>
      <c r="C103" s="0" t="n">
        <v>80</v>
      </c>
      <c r="D103" s="0" t="n">
        <v>2126</v>
      </c>
      <c r="E103" s="0" t="n">
        <v>17</v>
      </c>
    </row>
    <row r="104" customFormat="false" ht="9.75" hidden="false" customHeight="false" outlineLevel="0" collapsed="false">
      <c r="A104" s="0" t="n">
        <v>4</v>
      </c>
      <c r="B104" s="0" t="n">
        <v>105</v>
      </c>
      <c r="C104" s="0" t="n">
        <v>74</v>
      </c>
      <c r="D104" s="0" t="n">
        <v>1980</v>
      </c>
      <c r="E104" s="0" t="n">
        <v>15.3</v>
      </c>
    </row>
    <row r="105" customFormat="false" ht="9.75" hidden="false" customHeight="false" outlineLevel="0" collapsed="false">
      <c r="A105" s="0" t="n">
        <v>4</v>
      </c>
      <c r="B105" s="0" t="n">
        <v>98</v>
      </c>
      <c r="C105" s="0" t="n">
        <v>65</v>
      </c>
      <c r="D105" s="0" t="n">
        <v>2045</v>
      </c>
      <c r="E105" s="0" t="n">
        <v>16.2</v>
      </c>
    </row>
    <row r="106" customFormat="false" ht="9.75" hidden="false" customHeight="false" outlineLevel="0" collapsed="false">
      <c r="A106" s="0" t="n">
        <v>4</v>
      </c>
      <c r="B106" s="0" t="n">
        <v>81</v>
      </c>
      <c r="C106" s="0" t="n">
        <v>60</v>
      </c>
      <c r="D106" s="0" t="n">
        <v>1760</v>
      </c>
      <c r="E106" s="0" t="n">
        <v>16.1</v>
      </c>
    </row>
    <row r="107" customFormat="false" ht="9.75" hidden="false" customHeight="false" outlineLevel="0" collapsed="false">
      <c r="A107" s="0" t="n">
        <v>8</v>
      </c>
      <c r="B107" s="0" t="n">
        <v>305</v>
      </c>
      <c r="C107" s="0" t="n">
        <v>145</v>
      </c>
      <c r="D107" s="0" t="n">
        <v>3425</v>
      </c>
      <c r="E107" s="0" t="n">
        <v>13.2</v>
      </c>
    </row>
    <row r="108" customFormat="false" ht="9.75" hidden="false" customHeight="false" outlineLevel="0" collapsed="false">
      <c r="A108" s="0" t="n">
        <v>8</v>
      </c>
      <c r="B108" s="0" t="n">
        <v>455</v>
      </c>
      <c r="C108" s="0" t="n">
        <v>225</v>
      </c>
      <c r="D108" s="0" t="n">
        <v>3086</v>
      </c>
      <c r="E108" s="0" t="n">
        <v>10</v>
      </c>
    </row>
    <row r="109" customFormat="false" ht="9.75" hidden="false" customHeight="false" outlineLevel="0" collapsed="false">
      <c r="A109" s="0" t="n">
        <v>4</v>
      </c>
      <c r="B109" s="0" t="n">
        <v>97</v>
      </c>
      <c r="C109" s="0" t="n">
        <v>60</v>
      </c>
      <c r="D109" s="0" t="n">
        <v>1834</v>
      </c>
      <c r="E109" s="0" t="n">
        <v>19</v>
      </c>
    </row>
    <row r="110" customFormat="false" ht="9.75" hidden="false" customHeight="false" outlineLevel="0" collapsed="false">
      <c r="A110" s="0" t="n">
        <v>6</v>
      </c>
      <c r="B110" s="0" t="n">
        <v>168</v>
      </c>
      <c r="C110" s="0" t="n">
        <v>120</v>
      </c>
      <c r="D110" s="0" t="n">
        <v>3820</v>
      </c>
      <c r="E110" s="0" t="n">
        <v>16.7</v>
      </c>
    </row>
    <row r="111" customFormat="false" ht="9.75" hidden="false" customHeight="false" outlineLevel="0" collapsed="false">
      <c r="A111" s="0" t="n">
        <v>8</v>
      </c>
      <c r="B111" s="0" t="n">
        <v>302</v>
      </c>
      <c r="C111" s="0" t="n">
        <v>129</v>
      </c>
      <c r="D111" s="0" t="n">
        <v>3169</v>
      </c>
      <c r="E111" s="0" t="n">
        <v>12</v>
      </c>
    </row>
    <row r="112" customFormat="false" ht="9.75" hidden="false" customHeight="false" outlineLevel="0" collapsed="false">
      <c r="A112" s="0" t="n">
        <v>4</v>
      </c>
      <c r="B112" s="0" t="n">
        <v>144</v>
      </c>
      <c r="C112" s="0" t="n">
        <v>96</v>
      </c>
      <c r="D112" s="0" t="n">
        <v>2665</v>
      </c>
      <c r="E112" s="0" t="n">
        <v>13.9</v>
      </c>
    </row>
    <row r="113" customFormat="false" ht="9.75" hidden="false" customHeight="false" outlineLevel="0" collapsed="false">
      <c r="A113" s="0" t="n">
        <v>6</v>
      </c>
      <c r="B113" s="0" t="n">
        <v>225</v>
      </c>
      <c r="C113" s="0" t="n">
        <v>100</v>
      </c>
      <c r="D113" s="0" t="n">
        <v>3430</v>
      </c>
      <c r="E113" s="0" t="n">
        <v>17.2</v>
      </c>
    </row>
    <row r="114" customFormat="false" ht="9.75" hidden="false" customHeight="false" outlineLevel="0" collapsed="false">
      <c r="A114" s="0" t="n">
        <v>4</v>
      </c>
      <c r="B114" s="0" t="n">
        <v>97</v>
      </c>
      <c r="C114" s="0" t="n">
        <v>75</v>
      </c>
      <c r="D114" s="0" t="n">
        <v>2155</v>
      </c>
      <c r="E114" s="0" t="n">
        <v>16.4</v>
      </c>
    </row>
    <row r="115" customFormat="false" ht="9.75" hidden="false" customHeight="false" outlineLevel="0" collapsed="false">
      <c r="A115" s="0" t="n">
        <v>8</v>
      </c>
      <c r="B115" s="0" t="n">
        <v>350</v>
      </c>
      <c r="C115" s="0" t="n">
        <v>180</v>
      </c>
      <c r="D115" s="0" t="n">
        <v>3664</v>
      </c>
      <c r="E115" s="0" t="n">
        <v>11</v>
      </c>
    </row>
    <row r="116" customFormat="false" ht="9.75" hidden="false" customHeight="false" outlineLevel="0" collapsed="false">
      <c r="A116" s="0" t="n">
        <v>4</v>
      </c>
      <c r="B116" s="0" t="n">
        <v>86</v>
      </c>
      <c r="C116" s="0" t="n">
        <v>65</v>
      </c>
      <c r="D116" s="0" t="n">
        <v>1975</v>
      </c>
      <c r="E116" s="0" t="n">
        <v>15.2</v>
      </c>
    </row>
    <row r="117" customFormat="false" ht="9.75" hidden="false" customHeight="false" outlineLevel="0" collapsed="false">
      <c r="A117" s="0" t="n">
        <v>8</v>
      </c>
      <c r="B117" s="0" t="n">
        <v>400</v>
      </c>
      <c r="C117" s="0" t="n">
        <v>150</v>
      </c>
      <c r="D117" s="0" t="n">
        <v>4464</v>
      </c>
      <c r="E117" s="0" t="n">
        <v>12</v>
      </c>
    </row>
    <row r="118" customFormat="false" ht="9.75" hidden="false" customHeight="false" outlineLevel="0" collapsed="false">
      <c r="A118" s="0" t="n">
        <v>6</v>
      </c>
      <c r="B118" s="0" t="n">
        <v>250</v>
      </c>
      <c r="C118" s="0" t="n">
        <v>88</v>
      </c>
      <c r="D118" s="0" t="n">
        <v>3021</v>
      </c>
      <c r="E118" s="0" t="n">
        <v>16.5</v>
      </c>
    </row>
    <row r="119" customFormat="false" ht="9.75" hidden="false" customHeight="false" outlineLevel="0" collapsed="false">
      <c r="A119" s="0" t="n">
        <v>8</v>
      </c>
      <c r="B119" s="0" t="n">
        <v>350</v>
      </c>
      <c r="C119" s="0" t="n">
        <v>175</v>
      </c>
      <c r="D119" s="0" t="n">
        <v>4100</v>
      </c>
      <c r="E119" s="0" t="n">
        <v>13</v>
      </c>
    </row>
    <row r="120" customFormat="false" ht="9.75" hidden="false" customHeight="false" outlineLevel="0" collapsed="false">
      <c r="A120" s="0" t="n">
        <v>4</v>
      </c>
      <c r="B120" s="0" t="n">
        <v>135</v>
      </c>
      <c r="C120" s="0" t="n">
        <v>84</v>
      </c>
      <c r="D120" s="0" t="n">
        <v>2385</v>
      </c>
      <c r="E120" s="0" t="n">
        <v>12.9</v>
      </c>
    </row>
    <row r="121" customFormat="false" ht="9.75" hidden="false" customHeight="false" outlineLevel="0" collapsed="false">
      <c r="A121" s="0" t="n">
        <v>4</v>
      </c>
      <c r="B121" s="0" t="n">
        <v>121</v>
      </c>
      <c r="C121" s="0" t="n">
        <v>112</v>
      </c>
      <c r="D121" s="0" t="n">
        <v>2933</v>
      </c>
      <c r="E121" s="0" t="n">
        <v>14.5</v>
      </c>
    </row>
    <row r="122" customFormat="false" ht="9.75" hidden="false" customHeight="false" outlineLevel="0" collapsed="false">
      <c r="A122" s="0" t="n">
        <v>6</v>
      </c>
      <c r="B122" s="0" t="n">
        <v>198</v>
      </c>
      <c r="C122" s="0" t="n">
        <v>95</v>
      </c>
      <c r="D122" s="0" t="n">
        <v>2904</v>
      </c>
      <c r="E122" s="0" t="n">
        <v>16</v>
      </c>
    </row>
    <row r="123" customFormat="false" ht="9.75" hidden="false" customHeight="false" outlineLevel="0" collapsed="false">
      <c r="A123" s="0" t="n">
        <v>8</v>
      </c>
      <c r="B123" s="0" t="n">
        <v>318</v>
      </c>
      <c r="C123" s="0" t="n">
        <v>150</v>
      </c>
      <c r="D123" s="0" t="n">
        <v>3777</v>
      </c>
      <c r="E123" s="0" t="n">
        <v>12.5</v>
      </c>
    </row>
    <row r="124" customFormat="false" ht="9.75" hidden="false" customHeight="false" outlineLevel="0" collapsed="false">
      <c r="A124" s="0" t="n">
        <v>4</v>
      </c>
      <c r="B124" s="0" t="n">
        <v>90</v>
      </c>
      <c r="C124" s="0" t="n">
        <v>71</v>
      </c>
      <c r="D124" s="0" t="n">
        <v>2223</v>
      </c>
      <c r="E124" s="0" t="n">
        <v>16.5</v>
      </c>
    </row>
    <row r="125" customFormat="false" ht="9.75" hidden="false" customHeight="false" outlineLevel="0" collapsed="false">
      <c r="A125" s="0" t="n">
        <v>6</v>
      </c>
      <c r="B125" s="0" t="n">
        <v>163</v>
      </c>
      <c r="C125" s="0" t="n">
        <v>125</v>
      </c>
      <c r="D125" s="0" t="n">
        <v>3140</v>
      </c>
      <c r="E125" s="0" t="n">
        <v>13.6</v>
      </c>
    </row>
    <row r="126" customFormat="false" ht="9.75" hidden="false" customHeight="false" outlineLevel="0" collapsed="false">
      <c r="A126" s="0" t="n">
        <v>4</v>
      </c>
      <c r="B126" s="0" t="n">
        <v>90</v>
      </c>
      <c r="C126" s="0" t="n">
        <v>48</v>
      </c>
      <c r="D126" s="0" t="n">
        <v>1985</v>
      </c>
      <c r="E126" s="0" t="n">
        <v>21.5</v>
      </c>
    </row>
    <row r="127" customFormat="false" ht="9.75" hidden="false" customHeight="false" outlineLevel="0" collapsed="false">
      <c r="A127" s="0" t="n">
        <v>4</v>
      </c>
      <c r="B127" s="0" t="n">
        <v>105</v>
      </c>
      <c r="C127" s="0" t="n">
        <v>75</v>
      </c>
      <c r="D127" s="0" t="n">
        <v>2230</v>
      </c>
      <c r="E127" s="0" t="n">
        <v>14.5</v>
      </c>
    </row>
    <row r="128" customFormat="false" ht="9.75" hidden="false" customHeight="false" outlineLevel="0" collapsed="false">
      <c r="A128" s="0" t="n">
        <v>8</v>
      </c>
      <c r="B128" s="0" t="n">
        <v>304</v>
      </c>
      <c r="C128" s="0" t="n">
        <v>150</v>
      </c>
      <c r="D128" s="0" t="n">
        <v>4257</v>
      </c>
      <c r="E128" s="0" t="n">
        <v>15.5</v>
      </c>
    </row>
    <row r="129" customFormat="false" ht="9.75" hidden="false" customHeight="false" outlineLevel="0" collapsed="false">
      <c r="A129" s="0" t="n">
        <v>8</v>
      </c>
      <c r="B129" s="0" t="n">
        <v>318</v>
      </c>
      <c r="C129" s="0" t="n">
        <v>150</v>
      </c>
      <c r="D129" s="0" t="n">
        <v>3940</v>
      </c>
      <c r="E129" s="0" t="n">
        <v>13.2</v>
      </c>
    </row>
    <row r="130" customFormat="false" ht="9.75" hidden="false" customHeight="false" outlineLevel="0" collapsed="false">
      <c r="A130" s="0" t="n">
        <v>6</v>
      </c>
      <c r="B130" s="0" t="n">
        <v>225</v>
      </c>
      <c r="C130" s="0" t="n">
        <v>110</v>
      </c>
      <c r="D130" s="0" t="n">
        <v>3360</v>
      </c>
      <c r="E130" s="0" t="n">
        <v>16.6</v>
      </c>
    </row>
    <row r="131" customFormat="false" ht="9.75" hidden="false" customHeight="false" outlineLevel="0" collapsed="false">
      <c r="A131" s="0" t="n">
        <v>6</v>
      </c>
      <c r="B131" s="0" t="n">
        <v>225</v>
      </c>
      <c r="C131" s="0" t="n">
        <v>85</v>
      </c>
      <c r="D131" s="0" t="n">
        <v>3465</v>
      </c>
      <c r="E131" s="0" t="n">
        <v>16.6</v>
      </c>
    </row>
    <row r="132" customFormat="false" ht="9.75" hidden="false" customHeight="false" outlineLevel="0" collapsed="false">
      <c r="A132" s="0" t="n">
        <v>8</v>
      </c>
      <c r="B132" s="0" t="n">
        <v>305</v>
      </c>
      <c r="C132" s="0" t="n">
        <v>145</v>
      </c>
      <c r="D132" s="0" t="n">
        <v>3880</v>
      </c>
      <c r="E132" s="0" t="n">
        <v>12.5</v>
      </c>
    </row>
    <row r="133" customFormat="false" ht="9.75" hidden="false" customHeight="false" outlineLevel="0" collapsed="false">
      <c r="A133" s="0" t="n">
        <v>4</v>
      </c>
      <c r="B133" s="0" t="n">
        <v>121</v>
      </c>
      <c r="C133" s="0" t="n">
        <v>110</v>
      </c>
      <c r="D133" s="0" t="n">
        <v>2600</v>
      </c>
      <c r="E133" s="0" t="n">
        <v>12.8</v>
      </c>
    </row>
    <row r="134" customFormat="false" ht="9.75" hidden="false" customHeight="false" outlineLevel="0" collapsed="false">
      <c r="A134" s="0" t="n">
        <v>8</v>
      </c>
      <c r="B134" s="0" t="n">
        <v>318</v>
      </c>
      <c r="C134" s="0" t="n">
        <v>150</v>
      </c>
      <c r="D134" s="0" t="n">
        <v>3436</v>
      </c>
      <c r="E134" s="0" t="n">
        <v>11</v>
      </c>
    </row>
    <row r="135" customFormat="false" ht="9.75" hidden="false" customHeight="false" outlineLevel="0" collapsed="false">
      <c r="A135" s="0" t="n">
        <v>4</v>
      </c>
      <c r="B135" s="0" t="n">
        <v>120</v>
      </c>
      <c r="C135" s="0" t="n">
        <v>88</v>
      </c>
      <c r="D135" s="0" t="n">
        <v>2160</v>
      </c>
      <c r="E135" s="0" t="n">
        <v>14.5</v>
      </c>
    </row>
    <row r="136" customFormat="false" ht="9.75" hidden="false" customHeight="false" outlineLevel="0" collapsed="false">
      <c r="A136" s="0" t="n">
        <v>4</v>
      </c>
      <c r="B136" s="0" t="n">
        <v>79</v>
      </c>
      <c r="C136" s="0" t="n">
        <v>67</v>
      </c>
      <c r="D136" s="0" t="n">
        <v>1963</v>
      </c>
      <c r="E136" s="0" t="n">
        <v>15.5</v>
      </c>
    </row>
    <row r="137" customFormat="false" ht="9.75" hidden="false" customHeight="false" outlineLevel="0" collapsed="false">
      <c r="A137" s="0" t="n">
        <v>4</v>
      </c>
      <c r="B137" s="0" t="n">
        <v>151</v>
      </c>
      <c r="C137" s="0" t="n">
        <v>84</v>
      </c>
      <c r="D137" s="0" t="n">
        <v>2635</v>
      </c>
      <c r="E137" s="0" t="n">
        <v>16.4</v>
      </c>
    </row>
    <row r="138" customFormat="false" ht="9.75" hidden="false" customHeight="false" outlineLevel="0" collapsed="false">
      <c r="A138" s="0" t="n">
        <v>8</v>
      </c>
      <c r="B138" s="0" t="n">
        <v>304</v>
      </c>
      <c r="C138" s="0" t="n">
        <v>193</v>
      </c>
      <c r="D138" s="0" t="n">
        <v>4732</v>
      </c>
      <c r="E138" s="0" t="n">
        <v>18.5</v>
      </c>
    </row>
    <row r="139" customFormat="false" ht="9.75" hidden="false" customHeight="false" outlineLevel="0" collapsed="false">
      <c r="A139" s="0" t="n">
        <v>4</v>
      </c>
      <c r="B139" s="0" t="n">
        <v>121</v>
      </c>
      <c r="C139" s="0" t="n">
        <v>113</v>
      </c>
      <c r="D139" s="0" t="n">
        <v>2234</v>
      </c>
      <c r="E139" s="0" t="n">
        <v>12.5</v>
      </c>
    </row>
    <row r="140" customFormat="false" ht="9.75" hidden="false" customHeight="false" outlineLevel="0" collapsed="false">
      <c r="A140" s="0" t="n">
        <v>4</v>
      </c>
      <c r="B140" s="0" t="n">
        <v>90</v>
      </c>
      <c r="C140" s="0" t="n">
        <v>75</v>
      </c>
      <c r="D140" s="0" t="n">
        <v>2125</v>
      </c>
      <c r="E140" s="0" t="n">
        <v>14.5</v>
      </c>
    </row>
    <row r="141" customFormat="false" ht="9.75" hidden="false" customHeight="false" outlineLevel="0" collapsed="false">
      <c r="A141" s="0" t="n">
        <v>4</v>
      </c>
      <c r="B141" s="0" t="n">
        <v>83</v>
      </c>
      <c r="C141" s="0" t="n">
        <v>61</v>
      </c>
      <c r="D141" s="0" t="n">
        <v>2003</v>
      </c>
      <c r="E141" s="0" t="n">
        <v>19</v>
      </c>
    </row>
    <row r="142" customFormat="false" ht="9.75" hidden="false" customHeight="false" outlineLevel="0" collapsed="false">
      <c r="A142" s="0" t="n">
        <v>4</v>
      </c>
      <c r="B142" s="0" t="n">
        <v>140</v>
      </c>
      <c r="C142" s="0" t="n">
        <v>72</v>
      </c>
      <c r="D142" s="0" t="n">
        <v>2401</v>
      </c>
      <c r="E142" s="0" t="n">
        <v>19.5</v>
      </c>
    </row>
    <row r="143" customFormat="false" ht="9.75" hidden="false" customHeight="false" outlineLevel="0" collapsed="false">
      <c r="A143" s="0" t="n">
        <v>8</v>
      </c>
      <c r="B143" s="0" t="n">
        <v>340</v>
      </c>
      <c r="C143" s="0" t="n">
        <v>160</v>
      </c>
      <c r="D143" s="0" t="n">
        <v>3609</v>
      </c>
      <c r="E143" s="0" t="n">
        <v>8</v>
      </c>
    </row>
    <row r="144" customFormat="false" ht="9.75" hidden="false" customHeight="false" outlineLevel="0" collapsed="false">
      <c r="A144" s="0" t="n">
        <v>4</v>
      </c>
      <c r="B144" s="0" t="n">
        <v>97</v>
      </c>
      <c r="C144" s="0" t="n">
        <v>46</v>
      </c>
      <c r="D144" s="0" t="n">
        <v>1835</v>
      </c>
      <c r="E144" s="0" t="n">
        <v>20.5</v>
      </c>
    </row>
    <row r="145" customFormat="false" ht="9.75" hidden="false" customHeight="false" outlineLevel="0" collapsed="false">
      <c r="A145" s="0" t="n">
        <v>6</v>
      </c>
      <c r="B145" s="0" t="n">
        <v>163</v>
      </c>
      <c r="C145" s="0" t="n">
        <v>133</v>
      </c>
      <c r="D145" s="0" t="n">
        <v>3410</v>
      </c>
      <c r="E145" s="0" t="n">
        <v>15.8</v>
      </c>
    </row>
    <row r="146" customFormat="false" ht="9.75" hidden="false" customHeight="false" outlineLevel="0" collapsed="false">
      <c r="A146" s="0" t="n">
        <v>8</v>
      </c>
      <c r="B146" s="0" t="n">
        <v>400</v>
      </c>
      <c r="C146" s="0" t="n">
        <v>175</v>
      </c>
      <c r="D146" s="0" t="n">
        <v>5140</v>
      </c>
      <c r="E146" s="0" t="n">
        <v>12</v>
      </c>
    </row>
    <row r="147" customFormat="false" ht="9.75" hidden="false" customHeight="false" outlineLevel="0" collapsed="false">
      <c r="A147" s="0" t="n">
        <v>8</v>
      </c>
      <c r="B147" s="0" t="n">
        <v>307</v>
      </c>
      <c r="C147" s="0" t="n">
        <v>130</v>
      </c>
      <c r="D147" s="0" t="n">
        <v>4098</v>
      </c>
      <c r="E147" s="0" t="n">
        <v>14</v>
      </c>
    </row>
    <row r="148" customFormat="false" ht="9.75" hidden="false" customHeight="false" outlineLevel="0" collapsed="false">
      <c r="A148" s="0" t="n">
        <v>6</v>
      </c>
      <c r="B148" s="0" t="n">
        <v>232</v>
      </c>
      <c r="C148" s="0" t="n">
        <v>90</v>
      </c>
      <c r="D148" s="0" t="n">
        <v>3210</v>
      </c>
      <c r="E148" s="0" t="n">
        <v>17.2</v>
      </c>
    </row>
    <row r="149" customFormat="false" ht="9.75" hidden="false" customHeight="false" outlineLevel="0" collapsed="false">
      <c r="A149" s="0" t="n">
        <v>4</v>
      </c>
      <c r="B149" s="0" t="n">
        <v>140</v>
      </c>
      <c r="C149" s="0" t="n">
        <v>83</v>
      </c>
      <c r="D149" s="0" t="n">
        <v>2639</v>
      </c>
      <c r="E149" s="0" t="n">
        <v>17</v>
      </c>
    </row>
    <row r="150" customFormat="false" ht="9.75" hidden="false" customHeight="false" outlineLevel="0" collapsed="false">
      <c r="A150" s="0" t="n">
        <v>4</v>
      </c>
      <c r="B150" s="0" t="n">
        <v>140</v>
      </c>
      <c r="C150" s="0" t="n">
        <v>89</v>
      </c>
      <c r="D150" s="0" t="n">
        <v>2755</v>
      </c>
      <c r="E150" s="0" t="n">
        <v>15.8</v>
      </c>
    </row>
    <row r="151" customFormat="false" ht="9.75" hidden="false" customHeight="false" outlineLevel="0" collapsed="false">
      <c r="A151" s="0" t="n">
        <v>4</v>
      </c>
      <c r="B151" s="0" t="n">
        <v>97</v>
      </c>
      <c r="C151" s="0" t="n">
        <v>67</v>
      </c>
      <c r="D151" s="0" t="n">
        <v>1985</v>
      </c>
      <c r="E151" s="0" t="n">
        <v>16.4</v>
      </c>
    </row>
    <row r="152" customFormat="false" ht="9.75" hidden="false" customHeight="false" outlineLevel="0" collapsed="false">
      <c r="A152" s="0" t="n">
        <v>4</v>
      </c>
      <c r="B152" s="0" t="n">
        <v>88</v>
      </c>
      <c r="C152" s="0" t="n">
        <v>76</v>
      </c>
      <c r="D152" s="0" t="n">
        <v>2065</v>
      </c>
      <c r="E152" s="0" t="n">
        <v>14.5</v>
      </c>
    </row>
    <row r="153" customFormat="false" ht="9.75" hidden="false" customHeight="false" outlineLevel="0" collapsed="false">
      <c r="A153" s="0" t="n">
        <v>6</v>
      </c>
      <c r="B153" s="0" t="n">
        <v>232</v>
      </c>
      <c r="C153" s="0" t="n">
        <v>100</v>
      </c>
      <c r="D153" s="0" t="n">
        <v>2914</v>
      </c>
      <c r="E153" s="0" t="n">
        <v>16</v>
      </c>
    </row>
    <row r="154" customFormat="false" ht="9.75" hidden="false" customHeight="false" outlineLevel="0" collapsed="false">
      <c r="A154" s="0" t="n">
        <v>6</v>
      </c>
      <c r="B154" s="0" t="n">
        <v>231</v>
      </c>
      <c r="C154" s="0" t="n">
        <v>110</v>
      </c>
      <c r="D154" s="0" t="n">
        <v>3907</v>
      </c>
      <c r="E154" s="0" t="n">
        <v>21</v>
      </c>
    </row>
    <row r="155" customFormat="false" ht="9.75" hidden="false" customHeight="false" outlineLevel="0" collapsed="false">
      <c r="A155" s="0" t="n">
        <v>8</v>
      </c>
      <c r="B155" s="0" t="n">
        <v>429</v>
      </c>
      <c r="C155" s="0" t="n">
        <v>198</v>
      </c>
      <c r="D155" s="0" t="n">
        <v>4341</v>
      </c>
      <c r="E155" s="0" t="n">
        <v>10</v>
      </c>
    </row>
    <row r="156" customFormat="false" ht="9.75" hidden="false" customHeight="false" outlineLevel="0" collapsed="false">
      <c r="A156" s="0" t="n">
        <v>4</v>
      </c>
      <c r="B156" s="0" t="n">
        <v>140</v>
      </c>
      <c r="C156" s="0" t="n">
        <v>88</v>
      </c>
      <c r="D156" s="0" t="n">
        <v>2870</v>
      </c>
      <c r="E156" s="0" t="n">
        <v>18.1</v>
      </c>
    </row>
    <row r="157" customFormat="false" ht="9.75" hidden="false" customHeight="false" outlineLevel="0" collapsed="false">
      <c r="A157" s="0" t="n">
        <v>8</v>
      </c>
      <c r="B157" s="0" t="n">
        <v>318</v>
      </c>
      <c r="C157" s="0" t="n">
        <v>140</v>
      </c>
      <c r="D157" s="0" t="n">
        <v>4080</v>
      </c>
      <c r="E157" s="0" t="n">
        <v>13.7</v>
      </c>
    </row>
    <row r="158" customFormat="false" ht="9.75" hidden="false" customHeight="false" outlineLevel="0" collapsed="false">
      <c r="A158" s="0" t="n">
        <v>4</v>
      </c>
      <c r="B158" s="0" t="n">
        <v>112</v>
      </c>
      <c r="C158" s="0" t="n">
        <v>88</v>
      </c>
      <c r="D158" s="0" t="n">
        <v>2395</v>
      </c>
      <c r="E158" s="0" t="n">
        <v>18</v>
      </c>
    </row>
    <row r="159" customFormat="false" ht="9.75" hidden="false" customHeight="false" outlineLevel="0" collapsed="false">
      <c r="A159" s="0" t="n">
        <v>4</v>
      </c>
      <c r="B159" s="0" t="n">
        <v>121</v>
      </c>
      <c r="C159" s="0" t="n">
        <v>76</v>
      </c>
      <c r="D159" s="0" t="n">
        <v>2511</v>
      </c>
      <c r="E159" s="0" t="n">
        <v>18</v>
      </c>
    </row>
    <row r="160" customFormat="false" ht="9.75" hidden="false" customHeight="false" outlineLevel="0" collapsed="false">
      <c r="A160" s="0" t="n">
        <v>8</v>
      </c>
      <c r="B160" s="0" t="n">
        <v>350</v>
      </c>
      <c r="C160" s="0" t="n">
        <v>165</v>
      </c>
      <c r="D160" s="0" t="n">
        <v>4274</v>
      </c>
      <c r="E160" s="0" t="n">
        <v>12</v>
      </c>
    </row>
    <row r="161" customFormat="false" ht="9.75" hidden="false" customHeight="false" outlineLevel="0" collapsed="false">
      <c r="A161" s="0" t="n">
        <v>4</v>
      </c>
      <c r="B161" s="0" t="n">
        <v>121</v>
      </c>
      <c r="C161" s="0" t="n">
        <v>110</v>
      </c>
      <c r="D161" s="0" t="n">
        <v>2660</v>
      </c>
      <c r="E161" s="0" t="n">
        <v>14</v>
      </c>
    </row>
    <row r="162" customFormat="false" ht="9.75" hidden="false" customHeight="false" outlineLevel="0" collapsed="false">
      <c r="A162" s="0" t="n">
        <v>8</v>
      </c>
      <c r="B162" s="0" t="n">
        <v>400</v>
      </c>
      <c r="C162" s="0" t="n">
        <v>170</v>
      </c>
      <c r="D162" s="0" t="n">
        <v>4668</v>
      </c>
      <c r="E162" s="0" t="n">
        <v>11.5</v>
      </c>
    </row>
    <row r="163" customFormat="false" ht="9.75" hidden="false" customHeight="false" outlineLevel="0" collapsed="false">
      <c r="A163" s="0" t="n">
        <v>4</v>
      </c>
      <c r="B163" s="0" t="n">
        <v>113</v>
      </c>
      <c r="C163" s="0" t="n">
        <v>95</v>
      </c>
      <c r="D163" s="0" t="n">
        <v>2372</v>
      </c>
      <c r="E163" s="0" t="n">
        <v>15</v>
      </c>
    </row>
    <row r="164" customFormat="false" ht="9.75" hidden="false" customHeight="false" outlineLevel="0" collapsed="false">
      <c r="A164" s="0" t="n">
        <v>8</v>
      </c>
      <c r="B164" s="0" t="n">
        <v>302</v>
      </c>
      <c r="C164" s="0" t="n">
        <v>140</v>
      </c>
      <c r="D164" s="0" t="n">
        <v>3449</v>
      </c>
      <c r="E164" s="0" t="n">
        <v>10.5</v>
      </c>
    </row>
    <row r="165" customFormat="false" ht="9.75" hidden="false" customHeight="false" outlineLevel="0" collapsed="false">
      <c r="A165" s="0" t="n">
        <v>4</v>
      </c>
      <c r="B165" s="0" t="n">
        <v>108</v>
      </c>
      <c r="C165" s="0" t="n">
        <v>75</v>
      </c>
      <c r="D165" s="0" t="n">
        <v>2265</v>
      </c>
      <c r="E165" s="0" t="n">
        <v>15.2</v>
      </c>
    </row>
    <row r="166" customFormat="false" ht="9.75" hidden="false" customHeight="false" outlineLevel="0" collapsed="false">
      <c r="A166" s="0" t="n">
        <v>8</v>
      </c>
      <c r="B166" s="0" t="n">
        <v>350</v>
      </c>
      <c r="C166" s="0" t="n">
        <v>180</v>
      </c>
      <c r="D166" s="0" t="n">
        <v>4380</v>
      </c>
      <c r="E166" s="0" t="n">
        <v>12.1</v>
      </c>
    </row>
    <row r="167" customFormat="false" ht="9.75" hidden="false" customHeight="false" outlineLevel="0" collapsed="false">
      <c r="A167" s="0" t="n">
        <v>4</v>
      </c>
      <c r="B167" s="0" t="n">
        <v>135</v>
      </c>
      <c r="C167" s="0" t="n">
        <v>84</v>
      </c>
      <c r="D167" s="0" t="n">
        <v>2295</v>
      </c>
      <c r="E167" s="0" t="n">
        <v>11.6</v>
      </c>
    </row>
    <row r="168" customFormat="false" ht="9.75" hidden="false" customHeight="false" outlineLevel="0" collapsed="false">
      <c r="A168" s="0" t="n">
        <v>4</v>
      </c>
      <c r="B168" s="0" t="n">
        <v>107</v>
      </c>
      <c r="C168" s="0" t="n">
        <v>75</v>
      </c>
      <c r="D168" s="0" t="n">
        <v>2205</v>
      </c>
      <c r="E168" s="0" t="n">
        <v>14.5</v>
      </c>
    </row>
    <row r="169" customFormat="false" ht="9.75" hidden="false" customHeight="false" outlineLevel="0" collapsed="false">
      <c r="A169" s="0" t="n">
        <v>4</v>
      </c>
      <c r="B169" s="0" t="n">
        <v>119</v>
      </c>
      <c r="C169" s="0" t="n">
        <v>97</v>
      </c>
      <c r="D169" s="0" t="n">
        <v>2300</v>
      </c>
      <c r="E169" s="0" t="n">
        <v>14.7</v>
      </c>
    </row>
    <row r="170" customFormat="false" ht="9.75" hidden="false" customHeight="false" outlineLevel="0" collapsed="false">
      <c r="A170" s="0" t="n">
        <v>8</v>
      </c>
      <c r="B170" s="0" t="n">
        <v>302</v>
      </c>
      <c r="C170" s="0" t="n">
        <v>137</v>
      </c>
      <c r="D170" s="0" t="n">
        <v>4042</v>
      </c>
      <c r="E170" s="0" t="n">
        <v>14.5</v>
      </c>
    </row>
    <row r="171" customFormat="false" ht="9.75" hidden="false" customHeight="false" outlineLevel="0" collapsed="false">
      <c r="A171" s="0" t="n">
        <v>4</v>
      </c>
      <c r="B171" s="0" t="n">
        <v>101</v>
      </c>
      <c r="C171" s="0" t="n">
        <v>83</v>
      </c>
      <c r="D171" s="0" t="n">
        <v>2202</v>
      </c>
      <c r="E171" s="0" t="n">
        <v>15.3</v>
      </c>
    </row>
    <row r="172" customFormat="false" ht="9.75" hidden="false" customHeight="false" outlineLevel="0" collapsed="false">
      <c r="A172" s="0" t="n">
        <v>4</v>
      </c>
      <c r="B172" s="0" t="n">
        <v>141</v>
      </c>
      <c r="C172" s="0" t="n">
        <v>71</v>
      </c>
      <c r="D172" s="0" t="n">
        <v>3190</v>
      </c>
      <c r="E172" s="0" t="n">
        <v>24.8</v>
      </c>
    </row>
    <row r="173" customFormat="false" ht="9.75" hidden="false" customHeight="false" outlineLevel="0" collapsed="false">
      <c r="A173" s="0" t="n">
        <v>4</v>
      </c>
      <c r="B173" s="0" t="n">
        <v>105</v>
      </c>
      <c r="C173" s="0" t="n">
        <v>63</v>
      </c>
      <c r="D173" s="0" t="n">
        <v>2125</v>
      </c>
      <c r="E173" s="0" t="n">
        <v>14.7</v>
      </c>
    </row>
    <row r="174" customFormat="false" ht="9.75" hidden="false" customHeight="false" outlineLevel="0" collapsed="false">
      <c r="A174" s="0" t="n">
        <v>8</v>
      </c>
      <c r="B174" s="0" t="n">
        <v>304</v>
      </c>
      <c r="C174" s="0" t="n">
        <v>120</v>
      </c>
      <c r="D174" s="0" t="n">
        <v>3962</v>
      </c>
      <c r="E174" s="0" t="n">
        <v>13.9</v>
      </c>
    </row>
    <row r="175" customFormat="false" ht="9.75" hidden="false" customHeight="false" outlineLevel="0" collapsed="false">
      <c r="A175" s="0" t="n">
        <v>8</v>
      </c>
      <c r="B175" s="0" t="n">
        <v>302</v>
      </c>
      <c r="C175" s="0" t="n">
        <v>139</v>
      </c>
      <c r="D175" s="0" t="n">
        <v>3570</v>
      </c>
      <c r="E175" s="0" t="n">
        <v>12.8</v>
      </c>
    </row>
    <row r="176" customFormat="false" ht="9.75" hidden="false" customHeight="false" outlineLevel="0" collapsed="false">
      <c r="A176" s="0" t="n">
        <v>4</v>
      </c>
      <c r="B176" s="0" t="n">
        <v>105</v>
      </c>
      <c r="C176" s="0" t="n">
        <v>74</v>
      </c>
      <c r="D176" s="0" t="n">
        <v>2190</v>
      </c>
      <c r="E176" s="0" t="n">
        <v>14.2</v>
      </c>
    </row>
    <row r="177" customFormat="false" ht="9.75" hidden="false" customHeight="false" outlineLevel="0" collapsed="false">
      <c r="A177" s="0" t="n">
        <v>8</v>
      </c>
      <c r="B177" s="0" t="n">
        <v>262</v>
      </c>
      <c r="C177" s="0" t="n">
        <v>110</v>
      </c>
      <c r="D177" s="0" t="n">
        <v>3221</v>
      </c>
      <c r="E177" s="0" t="n">
        <v>13.5</v>
      </c>
    </row>
    <row r="178" customFormat="false" ht="9.75" hidden="false" customHeight="false" outlineLevel="0" collapsed="false">
      <c r="A178" s="0" t="n">
        <v>4</v>
      </c>
      <c r="B178" s="0" t="n">
        <v>105</v>
      </c>
      <c r="C178" s="0" t="n">
        <v>70</v>
      </c>
      <c r="D178" s="0" t="n">
        <v>2150</v>
      </c>
      <c r="E178" s="0" t="n">
        <v>14.9</v>
      </c>
    </row>
    <row r="179" customFormat="false" ht="9.75" hidden="false" customHeight="false" outlineLevel="0" collapsed="false">
      <c r="A179" s="0" t="n">
        <v>4</v>
      </c>
      <c r="B179" s="0" t="n">
        <v>134</v>
      </c>
      <c r="C179" s="0" t="n">
        <v>96</v>
      </c>
      <c r="D179" s="0" t="n">
        <v>2702</v>
      </c>
      <c r="E179" s="0" t="n">
        <v>13.5</v>
      </c>
    </row>
    <row r="180" customFormat="false" ht="9.75" hidden="false" customHeight="false" outlineLevel="0" collapsed="false">
      <c r="A180" s="0" t="n">
        <v>6</v>
      </c>
      <c r="B180" s="0" t="n">
        <v>225</v>
      </c>
      <c r="C180" s="0" t="n">
        <v>105</v>
      </c>
      <c r="D180" s="0" t="n">
        <v>3121</v>
      </c>
      <c r="E180" s="0" t="n">
        <v>16.5</v>
      </c>
    </row>
    <row r="181" customFormat="false" ht="9.75" hidden="false" customHeight="false" outlineLevel="0" collapsed="false">
      <c r="A181" s="0" t="n">
        <v>8</v>
      </c>
      <c r="B181" s="0" t="n">
        <v>400</v>
      </c>
      <c r="C181" s="0" t="n">
        <v>230</v>
      </c>
      <c r="D181" s="0" t="n">
        <v>4278</v>
      </c>
      <c r="E181" s="0" t="n">
        <v>9.5</v>
      </c>
    </row>
    <row r="182" customFormat="false" ht="9.75" hidden="false" customHeight="false" outlineLevel="0" collapsed="false">
      <c r="A182" s="0" t="n">
        <v>4</v>
      </c>
      <c r="B182" s="0" t="n">
        <v>134</v>
      </c>
      <c r="C182" s="0" t="n">
        <v>90</v>
      </c>
      <c r="D182" s="0" t="n">
        <v>2711</v>
      </c>
      <c r="E182" s="0" t="n">
        <v>15.5</v>
      </c>
    </row>
    <row r="183" customFormat="false" ht="9.75" hidden="false" customHeight="false" outlineLevel="0" collapsed="false">
      <c r="A183" s="0" t="n">
        <v>6</v>
      </c>
      <c r="B183" s="0" t="n">
        <v>231</v>
      </c>
      <c r="C183" s="0" t="n">
        <v>110</v>
      </c>
      <c r="D183" s="0" t="n">
        <v>3415</v>
      </c>
      <c r="E183" s="0" t="n">
        <v>15.8</v>
      </c>
    </row>
    <row r="184" customFormat="false" ht="9.75" hidden="false" customHeight="false" outlineLevel="0" collapsed="false">
      <c r="A184" s="0" t="n">
        <v>6</v>
      </c>
      <c r="B184" s="0" t="n">
        <v>200</v>
      </c>
      <c r="C184" s="0" t="n">
        <v>85</v>
      </c>
      <c r="D184" s="0" t="n">
        <v>3070</v>
      </c>
      <c r="E184" s="0" t="n">
        <v>16.7</v>
      </c>
    </row>
    <row r="185" customFormat="false" ht="9.75" hidden="false" customHeight="false" outlineLevel="0" collapsed="false">
      <c r="A185" s="0" t="n">
        <v>4</v>
      </c>
      <c r="B185" s="0" t="n">
        <v>91</v>
      </c>
      <c r="C185" s="0" t="n">
        <v>67</v>
      </c>
      <c r="D185" s="0" t="n">
        <v>1965</v>
      </c>
      <c r="E185" s="0" t="n">
        <v>15.7</v>
      </c>
    </row>
    <row r="186" customFormat="false" ht="9.75" hidden="false" customHeight="false" outlineLevel="0" collapsed="false">
      <c r="A186" s="0" t="n">
        <v>6</v>
      </c>
      <c r="B186" s="0" t="n">
        <v>225</v>
      </c>
      <c r="C186" s="0" t="n">
        <v>95</v>
      </c>
      <c r="D186" s="0" t="n">
        <v>3264</v>
      </c>
      <c r="E186" s="0" t="n">
        <v>16</v>
      </c>
    </row>
    <row r="187" customFormat="false" ht="9.75" hidden="false" customHeight="false" outlineLevel="0" collapsed="false">
      <c r="A187" s="0" t="n">
        <v>6</v>
      </c>
      <c r="B187" s="0" t="n">
        <v>199</v>
      </c>
      <c r="C187" s="0" t="n">
        <v>97</v>
      </c>
      <c r="D187" s="0" t="n">
        <v>2774</v>
      </c>
      <c r="E187" s="0" t="n">
        <v>15.5</v>
      </c>
    </row>
    <row r="188" customFormat="false" ht="9.75" hidden="false" customHeight="false" outlineLevel="0" collapsed="false">
      <c r="A188" s="0" t="n">
        <v>8</v>
      </c>
      <c r="B188" s="0" t="n">
        <v>400</v>
      </c>
      <c r="C188" s="0" t="n">
        <v>180</v>
      </c>
      <c r="D188" s="0" t="n">
        <v>4220</v>
      </c>
      <c r="E188" s="0" t="n">
        <v>11.1</v>
      </c>
    </row>
    <row r="189" customFormat="false" ht="9.75" hidden="false" customHeight="false" outlineLevel="0" collapsed="false">
      <c r="A189" s="0" t="n">
        <v>8</v>
      </c>
      <c r="B189" s="0" t="n">
        <v>307</v>
      </c>
      <c r="C189" s="0" t="n">
        <v>200</v>
      </c>
      <c r="D189" s="0" t="n">
        <v>4376</v>
      </c>
      <c r="E189" s="0" t="n">
        <v>15</v>
      </c>
    </row>
    <row r="190" customFormat="false" ht="9.75" hidden="false" customHeight="false" outlineLevel="0" collapsed="false">
      <c r="A190" s="0" t="n">
        <v>6</v>
      </c>
      <c r="B190" s="0" t="n">
        <v>225</v>
      </c>
      <c r="C190" s="0" t="n">
        <v>95</v>
      </c>
      <c r="D190" s="0" t="n">
        <v>3785</v>
      </c>
      <c r="E190" s="0" t="n">
        <v>19</v>
      </c>
    </row>
    <row r="191" customFormat="false" ht="9.75" hidden="false" customHeight="false" outlineLevel="0" collapsed="false">
      <c r="A191" s="0" t="n">
        <v>4</v>
      </c>
      <c r="B191" s="0" t="n">
        <v>151</v>
      </c>
      <c r="C191" s="0" t="n">
        <v>90</v>
      </c>
      <c r="D191" s="0" t="n">
        <v>2735</v>
      </c>
      <c r="E191" s="0" t="n">
        <v>18</v>
      </c>
    </row>
    <row r="192" customFormat="false" ht="9.75" hidden="false" customHeight="false" outlineLevel="0" collapsed="false">
      <c r="A192" s="0" t="n">
        <v>6</v>
      </c>
      <c r="B192" s="0" t="n">
        <v>198</v>
      </c>
      <c r="C192" s="0" t="n">
        <v>95</v>
      </c>
      <c r="D192" s="0" t="n">
        <v>3102</v>
      </c>
      <c r="E192" s="0" t="n">
        <v>16.5</v>
      </c>
    </row>
    <row r="193" customFormat="false" ht="9.75" hidden="false" customHeight="false" outlineLevel="0" collapsed="false">
      <c r="A193" s="0" t="n">
        <v>4</v>
      </c>
      <c r="B193" s="0" t="n">
        <v>97</v>
      </c>
      <c r="C193" s="0" t="n">
        <v>78</v>
      </c>
      <c r="D193" s="0" t="n">
        <v>2188</v>
      </c>
      <c r="E193" s="0" t="n">
        <v>15.8</v>
      </c>
    </row>
    <row r="194" customFormat="false" ht="9.75" hidden="false" customHeight="false" outlineLevel="0" collapsed="false">
      <c r="A194" s="0" t="n">
        <v>8</v>
      </c>
      <c r="B194" s="0" t="n">
        <v>455</v>
      </c>
      <c r="C194" s="0" t="n">
        <v>225</v>
      </c>
      <c r="D194" s="0" t="n">
        <v>4951</v>
      </c>
      <c r="E194" s="0" t="n">
        <v>11</v>
      </c>
    </row>
    <row r="195" customFormat="false" ht="9.75" hidden="false" customHeight="false" outlineLevel="0" collapsed="false">
      <c r="A195" s="0" t="n">
        <v>4</v>
      </c>
      <c r="B195" s="0" t="n">
        <v>108</v>
      </c>
      <c r="C195" s="0" t="n">
        <v>94</v>
      </c>
      <c r="D195" s="0" t="n">
        <v>2379</v>
      </c>
      <c r="E195" s="0" t="n">
        <v>16.5</v>
      </c>
    </row>
    <row r="196" customFormat="false" ht="9.75" hidden="false" customHeight="false" outlineLevel="0" collapsed="false">
      <c r="A196" s="0" t="n">
        <v>4</v>
      </c>
      <c r="B196" s="0" t="n">
        <v>140</v>
      </c>
      <c r="C196" s="0" t="n">
        <v>72</v>
      </c>
      <c r="D196" s="0" t="n">
        <v>2408</v>
      </c>
      <c r="E196" s="0" t="n">
        <v>19</v>
      </c>
    </row>
    <row r="197" customFormat="false" ht="9.75" hidden="false" customHeight="false" outlineLevel="0" collapsed="false">
      <c r="A197" s="0" t="n">
        <v>6</v>
      </c>
      <c r="B197" s="0" t="n">
        <v>250</v>
      </c>
      <c r="C197" s="0" t="n">
        <v>72</v>
      </c>
      <c r="D197" s="0" t="n">
        <v>3158</v>
      </c>
      <c r="E197" s="0" t="n">
        <v>19.5</v>
      </c>
    </row>
    <row r="198" customFormat="false" ht="9.75" hidden="false" customHeight="false" outlineLevel="0" collapsed="false">
      <c r="A198" s="0" t="n">
        <v>4</v>
      </c>
      <c r="B198" s="0" t="n">
        <v>85</v>
      </c>
      <c r="C198" s="0" t="n">
        <v>52</v>
      </c>
      <c r="D198" s="0" t="n">
        <v>2035</v>
      </c>
      <c r="E198" s="0" t="n">
        <v>22.2</v>
      </c>
    </row>
    <row r="199" customFormat="false" ht="9.75" hidden="false" customHeight="false" outlineLevel="0" collapsed="false">
      <c r="A199" s="0" t="n">
        <v>4</v>
      </c>
      <c r="B199" s="0" t="n">
        <v>151</v>
      </c>
      <c r="C199" s="0" t="n">
        <v>90</v>
      </c>
      <c r="D199" s="0" t="n">
        <v>3003</v>
      </c>
      <c r="E199" s="0" t="n">
        <v>20.1</v>
      </c>
    </row>
    <row r="200" customFormat="false" ht="9.75" hidden="false" customHeight="false" outlineLevel="0" collapsed="false">
      <c r="A200" s="0" t="n">
        <v>8</v>
      </c>
      <c r="B200" s="0" t="n">
        <v>350</v>
      </c>
      <c r="C200" s="0" t="n">
        <v>170</v>
      </c>
      <c r="D200" s="0" t="n">
        <v>4165</v>
      </c>
      <c r="E200" s="0" t="n">
        <v>11.4</v>
      </c>
    </row>
    <row r="201" customFormat="false" ht="9.75" hidden="false" customHeight="false" outlineLevel="0" collapsed="false">
      <c r="A201" s="0" t="n">
        <v>8</v>
      </c>
      <c r="B201" s="0" t="n">
        <v>302</v>
      </c>
      <c r="C201" s="0" t="n">
        <v>140</v>
      </c>
      <c r="D201" s="0" t="n">
        <v>4141</v>
      </c>
      <c r="E201" s="0" t="n">
        <v>14</v>
      </c>
    </row>
    <row r="202" customFormat="false" ht="9.75" hidden="false" customHeight="false" outlineLevel="0" collapsed="false">
      <c r="A202" s="0" t="n">
        <v>4</v>
      </c>
      <c r="B202" s="0" t="n">
        <v>85</v>
      </c>
      <c r="C202" s="0" t="n">
        <v>70</v>
      </c>
      <c r="D202" s="0" t="n">
        <v>1990</v>
      </c>
      <c r="E202" s="0" t="n">
        <v>17</v>
      </c>
    </row>
    <row r="203" customFormat="false" ht="9.75" hidden="false" customHeight="false" outlineLevel="0" collapsed="false">
      <c r="A203" s="0" t="n">
        <v>5</v>
      </c>
      <c r="B203" s="0" t="n">
        <v>121</v>
      </c>
      <c r="C203" s="0" t="n">
        <v>67</v>
      </c>
      <c r="D203" s="0" t="n">
        <v>2950</v>
      </c>
      <c r="E203" s="0" t="n">
        <v>19.9</v>
      </c>
    </row>
    <row r="204" customFormat="false" ht="9.75" hidden="false" customHeight="false" outlineLevel="0" collapsed="false">
      <c r="A204" s="0" t="n">
        <v>8</v>
      </c>
      <c r="B204" s="0" t="n">
        <v>318</v>
      </c>
      <c r="C204" s="0" t="n">
        <v>150</v>
      </c>
      <c r="D204" s="0" t="n">
        <v>4135</v>
      </c>
      <c r="E204" s="0" t="n">
        <v>13.5</v>
      </c>
    </row>
    <row r="205" customFormat="false" ht="9.75" hidden="false" customHeight="false" outlineLevel="0" collapsed="false">
      <c r="A205" s="0" t="n">
        <v>4</v>
      </c>
      <c r="B205" s="0" t="n">
        <v>98</v>
      </c>
      <c r="C205" s="0" t="n">
        <v>76</v>
      </c>
      <c r="D205" s="0" t="n">
        <v>2144</v>
      </c>
      <c r="E205" s="0" t="n">
        <v>14.7</v>
      </c>
    </row>
    <row r="206" customFormat="false" ht="9.75" hidden="false" customHeight="false" outlineLevel="0" collapsed="false">
      <c r="A206" s="0" t="n">
        <v>8</v>
      </c>
      <c r="B206" s="0" t="n">
        <v>351</v>
      </c>
      <c r="C206" s="0" t="n">
        <v>158</v>
      </c>
      <c r="D206" s="0" t="n">
        <v>4363</v>
      </c>
      <c r="E206" s="0" t="n">
        <v>13</v>
      </c>
    </row>
    <row r="207" customFormat="false" ht="9.75" hidden="false" customHeight="false" outlineLevel="0" collapsed="false">
      <c r="A207" s="0" t="n">
        <v>6</v>
      </c>
      <c r="B207" s="0" t="n">
        <v>250</v>
      </c>
      <c r="C207" s="0" t="n">
        <v>100</v>
      </c>
      <c r="D207" s="0" t="n">
        <v>3781</v>
      </c>
      <c r="E207" s="0" t="n">
        <v>17</v>
      </c>
    </row>
    <row r="208" customFormat="false" ht="9.75" hidden="false" customHeight="false" outlineLevel="0" collapsed="false">
      <c r="A208" s="0" t="n">
        <v>4</v>
      </c>
      <c r="B208" s="0" t="n">
        <v>151</v>
      </c>
      <c r="C208" s="0" t="n">
        <v>90</v>
      </c>
      <c r="D208" s="0" t="n">
        <v>2950</v>
      </c>
      <c r="E208" s="0" t="n">
        <v>17.3</v>
      </c>
    </row>
    <row r="209" customFormat="false" ht="9.75" hidden="false" customHeight="false" outlineLevel="0" collapsed="false">
      <c r="A209" s="0" t="n">
        <v>4</v>
      </c>
      <c r="B209" s="0" t="n">
        <v>98</v>
      </c>
      <c r="C209" s="0" t="n">
        <v>66</v>
      </c>
      <c r="D209" s="0" t="n">
        <v>1800</v>
      </c>
      <c r="E209" s="0" t="n">
        <v>14.4</v>
      </c>
    </row>
    <row r="210" customFormat="false" ht="9.75" hidden="false" customHeight="false" outlineLevel="0" collapsed="false">
      <c r="A210" s="0" t="n">
        <v>4</v>
      </c>
      <c r="B210" s="0" t="n">
        <v>151</v>
      </c>
      <c r="C210" s="0" t="n">
        <v>90</v>
      </c>
      <c r="D210" s="0" t="n">
        <v>2670</v>
      </c>
      <c r="E210" s="0" t="n">
        <v>16</v>
      </c>
    </row>
    <row r="211" customFormat="false" ht="9.75" hidden="false" customHeight="false" outlineLevel="0" collapsed="false">
      <c r="A211" s="0" t="n">
        <v>4</v>
      </c>
      <c r="B211" s="0" t="n">
        <v>151</v>
      </c>
      <c r="C211" s="0" t="n">
        <v>85</v>
      </c>
      <c r="D211" s="0" t="n">
        <v>2855</v>
      </c>
      <c r="E211" s="0" t="n">
        <v>17.6</v>
      </c>
    </row>
    <row r="212" customFormat="false" ht="9.75" hidden="false" customHeight="false" outlineLevel="0" collapsed="false">
      <c r="A212" s="0" t="n">
        <v>4</v>
      </c>
      <c r="B212" s="0" t="n">
        <v>156</v>
      </c>
      <c r="C212" s="0" t="n">
        <v>105</v>
      </c>
      <c r="D212" s="0" t="n">
        <v>2800</v>
      </c>
      <c r="E212" s="0" t="n">
        <v>14.4</v>
      </c>
    </row>
    <row r="213" customFormat="false" ht="9.75" hidden="false" customHeight="false" outlineLevel="0" collapsed="false">
      <c r="A213" s="0" t="n">
        <v>4</v>
      </c>
      <c r="B213" s="0" t="n">
        <v>89</v>
      </c>
      <c r="C213" s="0" t="n">
        <v>62</v>
      </c>
      <c r="D213" s="0" t="n">
        <v>2050</v>
      </c>
      <c r="E213" s="0" t="n">
        <v>17.3</v>
      </c>
    </row>
    <row r="214" customFormat="false" ht="9.75" hidden="false" customHeight="false" outlineLevel="0" collapsed="false">
      <c r="A214" s="0" t="n">
        <v>6</v>
      </c>
      <c r="B214" s="0" t="n">
        <v>200</v>
      </c>
      <c r="C214" s="0" t="n">
        <v>85</v>
      </c>
      <c r="D214" s="0" t="n">
        <v>2965</v>
      </c>
      <c r="E214" s="0" t="n">
        <v>15.8</v>
      </c>
    </row>
    <row r="215" customFormat="false" ht="9.75" hidden="false" customHeight="false" outlineLevel="0" collapsed="false">
      <c r="A215" s="0" t="n">
        <v>8</v>
      </c>
      <c r="B215" s="0" t="n">
        <v>400</v>
      </c>
      <c r="C215" s="0" t="n">
        <v>170</v>
      </c>
      <c r="D215" s="0" t="n">
        <v>4746</v>
      </c>
      <c r="E215" s="0" t="n">
        <v>12</v>
      </c>
    </row>
    <row r="216" customFormat="false" ht="9.75" hidden="false" customHeight="false" outlineLevel="0" collapsed="false">
      <c r="A216" s="0" t="n">
        <v>4</v>
      </c>
      <c r="B216" s="0" t="n">
        <v>116</v>
      </c>
      <c r="C216" s="0" t="n">
        <v>90</v>
      </c>
      <c r="D216" s="0" t="n">
        <v>2123</v>
      </c>
      <c r="E216" s="0" t="n">
        <v>14</v>
      </c>
    </row>
    <row r="217" customFormat="false" ht="9.75" hidden="false" customHeight="false" outlineLevel="0" collapsed="false">
      <c r="A217" s="0" t="n">
        <v>5</v>
      </c>
      <c r="B217" s="0" t="n">
        <v>131</v>
      </c>
      <c r="C217" s="0" t="n">
        <v>103</v>
      </c>
      <c r="D217" s="0" t="n">
        <v>2830</v>
      </c>
      <c r="E217" s="0" t="n">
        <v>15.9</v>
      </c>
    </row>
    <row r="218" customFormat="false" ht="9.75" hidden="false" customHeight="false" outlineLevel="0" collapsed="false">
      <c r="A218" s="0" t="n">
        <v>4</v>
      </c>
      <c r="B218" s="0" t="n">
        <v>71</v>
      </c>
      <c r="C218" s="0" t="n">
        <v>65</v>
      </c>
      <c r="D218" s="0" t="n">
        <v>1773</v>
      </c>
      <c r="E218" s="0" t="n">
        <v>19</v>
      </c>
    </row>
    <row r="219" customFormat="false" ht="9.75" hidden="false" customHeight="false" outlineLevel="0" collapsed="false">
      <c r="A219" s="0" t="n">
        <v>4</v>
      </c>
      <c r="B219" s="0" t="n">
        <v>119</v>
      </c>
      <c r="C219" s="0" t="n">
        <v>100</v>
      </c>
      <c r="D219" s="0" t="n">
        <v>2615</v>
      </c>
      <c r="E219" s="0" t="n">
        <v>14.8</v>
      </c>
    </row>
    <row r="220" customFormat="false" ht="9.75" hidden="false" customHeight="false" outlineLevel="0" collapsed="false">
      <c r="A220" s="0" t="n">
        <v>8</v>
      </c>
      <c r="B220" s="0" t="n">
        <v>350</v>
      </c>
      <c r="C220" s="0" t="n">
        <v>145</v>
      </c>
      <c r="D220" s="0" t="n">
        <v>4440</v>
      </c>
      <c r="E220" s="0" t="n">
        <v>14</v>
      </c>
    </row>
    <row r="221" customFormat="false" ht="9.75" hidden="false" customHeight="false" outlineLevel="0" collapsed="false">
      <c r="A221" s="0" t="n">
        <v>4</v>
      </c>
      <c r="B221" s="0" t="n">
        <v>105</v>
      </c>
      <c r="C221" s="0" t="n">
        <v>63</v>
      </c>
      <c r="D221" s="0" t="n">
        <v>2215</v>
      </c>
      <c r="E221" s="0" t="n">
        <v>14.9</v>
      </c>
    </row>
    <row r="222" customFormat="false" ht="9.75" hidden="false" customHeight="false" outlineLevel="0" collapsed="false">
      <c r="A222" s="0" t="n">
        <v>6</v>
      </c>
      <c r="B222" s="0" t="n">
        <v>225</v>
      </c>
      <c r="C222" s="0" t="n">
        <v>100</v>
      </c>
      <c r="D222" s="0" t="n">
        <v>3651</v>
      </c>
      <c r="E222" s="0" t="n">
        <v>17.7</v>
      </c>
    </row>
    <row r="223" customFormat="false" ht="9.75" hidden="false" customHeight="false" outlineLevel="0" collapsed="false">
      <c r="A223" s="0" t="n">
        <v>6</v>
      </c>
      <c r="B223" s="0" t="n">
        <v>232</v>
      </c>
      <c r="C223" s="0" t="n">
        <v>100</v>
      </c>
      <c r="D223" s="0" t="n">
        <v>2789</v>
      </c>
      <c r="E223" s="0" t="n">
        <v>15</v>
      </c>
    </row>
    <row r="224" customFormat="false" ht="9.75" hidden="false" customHeight="false" outlineLevel="0" collapsed="false">
      <c r="A224" s="0" t="n">
        <v>8</v>
      </c>
      <c r="B224" s="0" t="n">
        <v>455</v>
      </c>
      <c r="C224" s="0" t="n">
        <v>225</v>
      </c>
      <c r="D224" s="0" t="n">
        <v>4425</v>
      </c>
      <c r="E224" s="0" t="n">
        <v>10</v>
      </c>
    </row>
    <row r="225" customFormat="false" ht="9.75" hidden="false" customHeight="false" outlineLevel="0" collapsed="false">
      <c r="A225" s="0" t="n">
        <v>6</v>
      </c>
      <c r="B225" s="0" t="n">
        <v>173</v>
      </c>
      <c r="C225" s="0" t="n">
        <v>115</v>
      </c>
      <c r="D225" s="0" t="n">
        <v>2595</v>
      </c>
      <c r="E225" s="0" t="n">
        <v>11.3</v>
      </c>
    </row>
    <row r="226" customFormat="false" ht="9.75" hidden="false" customHeight="false" outlineLevel="0" collapsed="false">
      <c r="A226" s="0" t="n">
        <v>4</v>
      </c>
      <c r="B226" s="0" t="n">
        <v>130</v>
      </c>
      <c r="C226" s="0" t="n">
        <v>102</v>
      </c>
      <c r="D226" s="0" t="n">
        <v>3150</v>
      </c>
      <c r="E226" s="0" t="n">
        <v>15.7</v>
      </c>
    </row>
    <row r="227" customFormat="false" ht="9.75" hidden="false" customHeight="false" outlineLevel="0" collapsed="false">
      <c r="A227" s="0" t="n">
        <v>4</v>
      </c>
      <c r="B227" s="0" t="n">
        <v>135</v>
      </c>
      <c r="C227" s="0" t="n">
        <v>84</v>
      </c>
      <c r="D227" s="0" t="n">
        <v>2525</v>
      </c>
      <c r="E227" s="0" t="n">
        <v>16</v>
      </c>
    </row>
    <row r="228" customFormat="false" ht="9.75" hidden="false" customHeight="false" outlineLevel="0" collapsed="false">
      <c r="A228" s="0" t="n">
        <v>4</v>
      </c>
      <c r="B228" s="0" t="n">
        <v>122</v>
      </c>
      <c r="C228" s="0" t="n">
        <v>80</v>
      </c>
      <c r="D228" s="0" t="n">
        <v>2451</v>
      </c>
      <c r="E228" s="0" t="n">
        <v>16.5</v>
      </c>
    </row>
    <row r="229" customFormat="false" ht="9.75" hidden="false" customHeight="false" outlineLevel="0" collapsed="false">
      <c r="A229" s="0" t="n">
        <v>4</v>
      </c>
      <c r="B229" s="0" t="n">
        <v>86</v>
      </c>
      <c r="C229" s="0" t="n">
        <v>64</v>
      </c>
      <c r="D229" s="0" t="n">
        <v>1875</v>
      </c>
      <c r="E229" s="0" t="n">
        <v>16.4</v>
      </c>
    </row>
    <row r="230" customFormat="false" ht="9.75" hidden="false" customHeight="false" outlineLevel="0" collapsed="false">
      <c r="A230" s="0" t="n">
        <v>3</v>
      </c>
      <c r="B230" s="0" t="n">
        <v>70</v>
      </c>
      <c r="C230" s="0" t="n">
        <v>97</v>
      </c>
      <c r="D230" s="0" t="n">
        <v>2330</v>
      </c>
      <c r="E230" s="0" t="n">
        <v>13.5</v>
      </c>
    </row>
    <row r="231" customFormat="false" ht="9.75" hidden="false" customHeight="false" outlineLevel="0" collapsed="false">
      <c r="A231" s="0" t="n">
        <v>4</v>
      </c>
      <c r="B231" s="0" t="n">
        <v>89</v>
      </c>
      <c r="C231" s="0" t="n">
        <v>62</v>
      </c>
      <c r="D231" s="0" t="n">
        <v>1845</v>
      </c>
      <c r="E231" s="0" t="n">
        <v>15.3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1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L42" activeCellId="0" sqref="L42"/>
    </sheetView>
  </sheetViews>
  <sheetFormatPr defaultColWidth="11.43359375" defaultRowHeight="12.75" zeroHeight="false" outlineLevelRow="0" outlineLevelCol="0"/>
  <cols>
    <col collapsed="false" customWidth="false" hidden="false" outlineLevel="0" max="1" min="1" style="3" width="11.43"/>
    <col collapsed="false" customWidth="true" hidden="false" outlineLevel="0" max="2" min="2" style="3" width="10.57"/>
    <col collapsed="false" customWidth="true" hidden="false" outlineLevel="0" max="3" min="3" style="3" width="23.85"/>
    <col collapsed="false" customWidth="true" hidden="false" outlineLevel="0" max="4" min="4" style="3" width="16.29"/>
    <col collapsed="false" customWidth="true" hidden="false" outlineLevel="0" max="5" min="5" style="3" width="13.86"/>
    <col collapsed="false" customWidth="true" hidden="false" outlineLevel="0" max="8" min="6" style="3" width="14.88"/>
    <col collapsed="false" customWidth="false" hidden="false" outlineLevel="0" max="9" min="9" style="3" width="11.43"/>
    <col collapsed="false" customWidth="true" hidden="false" outlineLevel="0" max="10" min="10" style="3" width="19.28"/>
    <col collapsed="false" customWidth="true" hidden="false" outlineLevel="0" max="11" min="11" style="3" width="19.43"/>
    <col collapsed="false" customWidth="true" hidden="false" outlineLevel="0" max="12" min="12" style="3" width="22.72"/>
    <col collapsed="false" customWidth="true" hidden="false" outlineLevel="0" max="13" min="13" style="3" width="16"/>
    <col collapsed="false" customWidth="true" hidden="false" outlineLevel="0" max="14" min="14" style="3" width="17"/>
    <col collapsed="false" customWidth="false" hidden="false" outlineLevel="0" max="1024" min="15" style="3" width="11.43"/>
  </cols>
  <sheetData>
    <row r="1" customFormat="false" ht="12.75" hidden="false" customHeight="false" outlineLevel="0" collapsed="false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 t="s">
        <v>6</v>
      </c>
      <c r="H1" s="7" t="s">
        <v>7</v>
      </c>
      <c r="J1" s="7" t="s">
        <v>8</v>
      </c>
      <c r="K1" s="8" t="n">
        <f aca="false">COUNTA(F2:F231)</f>
        <v>230</v>
      </c>
    </row>
    <row r="2" customFormat="false" ht="12.75" hidden="false" customHeight="false" outlineLevel="0" collapsed="false">
      <c r="A2" s="3" t="n">
        <v>1</v>
      </c>
      <c r="B2" s="3" t="n">
        <v>8</v>
      </c>
      <c r="C2" s="3" t="n">
        <v>302</v>
      </c>
      <c r="D2" s="3" t="n">
        <v>140</v>
      </c>
      <c r="E2" s="3" t="n">
        <v>4638</v>
      </c>
      <c r="F2" s="3" t="n">
        <v>16</v>
      </c>
      <c r="G2" s="3" t="n">
        <f aca="false" t="array" ref="G2:G231">MMULT(A2:E231,M18:M22)</f>
        <v>16.1790098512578</v>
      </c>
      <c r="H2" s="3" t="n">
        <f aca="false">F2-G2</f>
        <v>-0.179009851257774</v>
      </c>
    </row>
    <row r="3" customFormat="false" ht="12.75" hidden="false" customHeight="false" outlineLevel="0" collapsed="false">
      <c r="A3" s="3" t="n">
        <v>1</v>
      </c>
      <c r="B3" s="3" t="n">
        <v>4</v>
      </c>
      <c r="C3" s="3" t="n">
        <v>79</v>
      </c>
      <c r="D3" s="3" t="n">
        <v>67</v>
      </c>
      <c r="E3" s="3" t="n">
        <v>2000</v>
      </c>
      <c r="F3" s="3" t="n">
        <v>16</v>
      </c>
      <c r="G3" s="3" t="n">
        <v>16.5490676173361</v>
      </c>
      <c r="H3" s="3" t="n">
        <f aca="false">F3-G3</f>
        <v>-0.54906761733606</v>
      </c>
      <c r="J3" s="9" t="s">
        <v>9</v>
      </c>
    </row>
    <row r="4" customFormat="false" ht="12.75" hidden="false" customHeight="false" outlineLevel="0" collapsed="false">
      <c r="A4" s="3" t="n">
        <v>1</v>
      </c>
      <c r="B4" s="3" t="n">
        <v>4</v>
      </c>
      <c r="C4" s="3" t="n">
        <v>98</v>
      </c>
      <c r="D4" s="3" t="n">
        <v>68</v>
      </c>
      <c r="E4" s="3" t="n">
        <v>2135</v>
      </c>
      <c r="F4" s="3" t="n">
        <v>16.6</v>
      </c>
      <c r="G4" s="3" t="n">
        <v>16.7446727200662</v>
      </c>
      <c r="H4" s="3" t="n">
        <f aca="false">F4-G4</f>
        <v>-0.144672720066161</v>
      </c>
      <c r="J4" s="3" t="n">
        <f aca="false" t="array" ref="J4:N8">MMULT(TRANSPOSE(A2:E231),A2:E231)</f>
        <v>230</v>
      </c>
      <c r="K4" s="3" t="n">
        <v>1279</v>
      </c>
      <c r="L4" s="3" t="n">
        <v>45968.5</v>
      </c>
      <c r="M4" s="3" t="n">
        <v>24582</v>
      </c>
      <c r="N4" s="3" t="n">
        <v>695399</v>
      </c>
    </row>
    <row r="5" customFormat="false" ht="12.75" hidden="false" customHeight="false" outlineLevel="0" collapsed="false">
      <c r="A5" s="3" t="n">
        <v>1</v>
      </c>
      <c r="B5" s="3" t="n">
        <v>4</v>
      </c>
      <c r="C5" s="3" t="n">
        <v>116</v>
      </c>
      <c r="D5" s="3" t="n">
        <v>81</v>
      </c>
      <c r="E5" s="3" t="n">
        <v>2220</v>
      </c>
      <c r="F5" s="3" t="n">
        <v>16.9</v>
      </c>
      <c r="G5" s="3" t="n">
        <v>15.874178202138</v>
      </c>
      <c r="H5" s="3" t="n">
        <f aca="false">F5-G5</f>
        <v>1.02582179786203</v>
      </c>
      <c r="J5" s="3" t="n">
        <v>1279</v>
      </c>
      <c r="K5" s="3" t="n">
        <v>7799</v>
      </c>
      <c r="L5" s="3" t="n">
        <v>295320</v>
      </c>
      <c r="M5" s="3" t="n">
        <v>149813</v>
      </c>
      <c r="N5" s="3" t="n">
        <v>4172078</v>
      </c>
    </row>
    <row r="6" customFormat="false" ht="12.75" hidden="false" customHeight="false" outlineLevel="0" collapsed="false">
      <c r="A6" s="3" t="n">
        <v>1</v>
      </c>
      <c r="B6" s="3" t="n">
        <v>4</v>
      </c>
      <c r="C6" s="3" t="n">
        <v>120</v>
      </c>
      <c r="D6" s="3" t="n">
        <v>97</v>
      </c>
      <c r="E6" s="3" t="n">
        <v>2489</v>
      </c>
      <c r="F6" s="3" t="n">
        <v>15</v>
      </c>
      <c r="G6" s="3" t="n">
        <v>15.3626793000141</v>
      </c>
      <c r="H6" s="3" t="n">
        <f aca="false">F6-G6</f>
        <v>-0.362679300014067</v>
      </c>
      <c r="J6" s="3" t="n">
        <v>45968.5</v>
      </c>
      <c r="K6" s="3" t="n">
        <v>295320</v>
      </c>
      <c r="L6" s="3" t="n">
        <v>11724167.25</v>
      </c>
      <c r="M6" s="3" t="n">
        <v>5763855</v>
      </c>
      <c r="N6" s="3" t="n">
        <v>158092622</v>
      </c>
    </row>
    <row r="7" customFormat="false" ht="12.75" hidden="false" customHeight="false" outlineLevel="0" collapsed="false">
      <c r="A7" s="3" t="n">
        <v>1</v>
      </c>
      <c r="B7" s="3" t="n">
        <v>8</v>
      </c>
      <c r="C7" s="3" t="n">
        <v>302</v>
      </c>
      <c r="D7" s="3" t="n">
        <v>140</v>
      </c>
      <c r="E7" s="3" t="n">
        <v>4294</v>
      </c>
      <c r="F7" s="3" t="n">
        <v>16</v>
      </c>
      <c r="G7" s="3" t="n">
        <v>15.2163812643253</v>
      </c>
      <c r="H7" s="3" t="n">
        <f aca="false">F7-G7</f>
        <v>0.7836187356747</v>
      </c>
      <c r="J7" s="3" t="n">
        <v>24582</v>
      </c>
      <c r="K7" s="3" t="n">
        <v>149813</v>
      </c>
      <c r="L7" s="3" t="n">
        <v>5763855</v>
      </c>
      <c r="M7" s="3" t="n">
        <v>2974612</v>
      </c>
      <c r="N7" s="3" t="n">
        <v>80879078</v>
      </c>
    </row>
    <row r="8" customFormat="false" ht="12.75" hidden="false" customHeight="false" outlineLevel="0" collapsed="false">
      <c r="A8" s="3" t="n">
        <v>1</v>
      </c>
      <c r="B8" s="3" t="n">
        <v>4</v>
      </c>
      <c r="C8" s="3" t="n">
        <v>120</v>
      </c>
      <c r="D8" s="3" t="n">
        <v>79</v>
      </c>
      <c r="E8" s="3" t="n">
        <v>2625</v>
      </c>
      <c r="F8" s="3" t="n">
        <v>18.6</v>
      </c>
      <c r="G8" s="3" t="n">
        <v>17.1407797965641</v>
      </c>
      <c r="H8" s="3" t="n">
        <f aca="false">F8-G8</f>
        <v>1.45922020343587</v>
      </c>
      <c r="J8" s="3" t="n">
        <v>695399</v>
      </c>
      <c r="K8" s="3" t="n">
        <v>4172078</v>
      </c>
      <c r="L8" s="3" t="n">
        <v>158092622</v>
      </c>
      <c r="M8" s="3" t="n">
        <v>80879078</v>
      </c>
      <c r="N8" s="3" t="n">
        <v>2269457141</v>
      </c>
    </row>
    <row r="9" customFormat="false" ht="12.75" hidden="false" customHeight="false" outlineLevel="0" collapsed="false">
      <c r="A9" s="3" t="n">
        <v>1</v>
      </c>
      <c r="B9" s="3" t="n">
        <v>4</v>
      </c>
      <c r="C9" s="3" t="n">
        <v>120</v>
      </c>
      <c r="D9" s="3" t="n">
        <v>88</v>
      </c>
      <c r="E9" s="3" t="n">
        <v>2957</v>
      </c>
      <c r="F9" s="3" t="n">
        <v>17</v>
      </c>
      <c r="G9" s="3" t="n">
        <v>17.3710651144897</v>
      </c>
      <c r="H9" s="3" t="n">
        <f aca="false">F9-G9</f>
        <v>-0.371065114489653</v>
      </c>
    </row>
    <row r="10" customFormat="false" ht="12.75" hidden="false" customHeight="false" outlineLevel="0" collapsed="false">
      <c r="A10" s="3" t="n">
        <v>1</v>
      </c>
      <c r="B10" s="3" t="n">
        <v>6</v>
      </c>
      <c r="C10" s="3" t="n">
        <v>258</v>
      </c>
      <c r="D10" s="3" t="n">
        <v>95</v>
      </c>
      <c r="E10" s="3" t="n">
        <v>3193</v>
      </c>
      <c r="F10" s="3" t="n">
        <v>17.8</v>
      </c>
      <c r="G10" s="3" t="n">
        <v>16.3000334278079</v>
      </c>
      <c r="H10" s="3" t="n">
        <f aca="false">F10-G10</f>
        <v>1.49996657219207</v>
      </c>
      <c r="J10" s="9" t="s">
        <v>10</v>
      </c>
    </row>
    <row r="11" customFormat="false" ht="12.75" hidden="false" customHeight="false" outlineLevel="0" collapsed="false">
      <c r="A11" s="3" t="n">
        <v>1</v>
      </c>
      <c r="B11" s="3" t="n">
        <v>4</v>
      </c>
      <c r="C11" s="3" t="n">
        <v>121</v>
      </c>
      <c r="D11" s="3" t="n">
        <v>80</v>
      </c>
      <c r="E11" s="3" t="n">
        <v>2670</v>
      </c>
      <c r="F11" s="3" t="n">
        <v>15</v>
      </c>
      <c r="G11" s="3" t="n">
        <v>17.1835630975036</v>
      </c>
      <c r="H11" s="3" t="n">
        <f aca="false">F11-G11</f>
        <v>-2.18356309750357</v>
      </c>
      <c r="J11" s="3" t="n">
        <f aca="false" t="array" ref="J11:N15">MINVERSE(J4:N8)</f>
        <v>0.208578914619732</v>
      </c>
      <c r="K11" s="3" t="n">
        <v>-0.0341468260205591</v>
      </c>
      <c r="L11" s="3" t="n">
        <v>0.00106470363961769</v>
      </c>
      <c r="M11" s="3" t="n">
        <v>-0.000626120332367892</v>
      </c>
      <c r="N11" s="3" t="n">
        <v>-5.29924534400274E-005</v>
      </c>
    </row>
    <row r="12" customFormat="false" ht="12.75" hidden="false" customHeight="false" outlineLevel="0" collapsed="false">
      <c r="A12" s="3" t="n">
        <v>1</v>
      </c>
      <c r="B12" s="3" t="n">
        <v>4</v>
      </c>
      <c r="C12" s="3" t="n">
        <v>85</v>
      </c>
      <c r="D12" s="3" t="n">
        <v>70</v>
      </c>
      <c r="E12" s="3" t="n">
        <v>1945</v>
      </c>
      <c r="F12" s="3" t="n">
        <v>16.8</v>
      </c>
      <c r="G12" s="3" t="n">
        <v>16.129228342775</v>
      </c>
      <c r="H12" s="3" t="n">
        <f aca="false">F12-G12</f>
        <v>0.670771657224982</v>
      </c>
      <c r="J12" s="3" t="n">
        <v>-0.0341468260205591</v>
      </c>
      <c r="K12" s="3" t="n">
        <v>0.0158757468072899</v>
      </c>
      <c r="L12" s="3" t="n">
        <v>-0.000234642580066259</v>
      </c>
      <c r="M12" s="3" t="n">
        <v>6.15682484712867E-005</v>
      </c>
      <c r="N12" s="3" t="n">
        <v>-4.57092032623081E-006</v>
      </c>
    </row>
    <row r="13" customFormat="false" ht="12.75" hidden="false" customHeight="false" outlineLevel="0" collapsed="false">
      <c r="A13" s="3" t="n">
        <v>1</v>
      </c>
      <c r="B13" s="3" t="n">
        <v>6</v>
      </c>
      <c r="C13" s="3" t="n">
        <v>200</v>
      </c>
      <c r="D13" s="3" t="n">
        <v>88</v>
      </c>
      <c r="E13" s="3" t="n">
        <v>3060</v>
      </c>
      <c r="F13" s="3" t="n">
        <v>17.1</v>
      </c>
      <c r="G13" s="3" t="n">
        <v>16.7904293222324</v>
      </c>
      <c r="H13" s="3" t="n">
        <f aca="false">F13-G13</f>
        <v>0.309570677767564</v>
      </c>
      <c r="J13" s="3" t="n">
        <v>0.00106470363961769</v>
      </c>
      <c r="K13" s="3" t="n">
        <v>-0.00023464258006626</v>
      </c>
      <c r="L13" s="3" t="n">
        <v>7.67990639124629E-006</v>
      </c>
      <c r="M13" s="3" t="n">
        <v>-5.61589834192052E-006</v>
      </c>
      <c r="N13" s="3" t="n">
        <v>-2.2973536216221E-007</v>
      </c>
    </row>
    <row r="14" customFormat="false" ht="12.75" hidden="false" customHeight="false" outlineLevel="0" collapsed="false">
      <c r="A14" s="3" t="n">
        <v>1</v>
      </c>
      <c r="B14" s="3" t="n">
        <v>6</v>
      </c>
      <c r="C14" s="3" t="n">
        <v>171</v>
      </c>
      <c r="D14" s="3" t="n">
        <v>97</v>
      </c>
      <c r="E14" s="3" t="n">
        <v>2984</v>
      </c>
      <c r="F14" s="3" t="n">
        <v>14.5</v>
      </c>
      <c r="G14" s="3" t="n">
        <v>16.0385386024961</v>
      </c>
      <c r="H14" s="3" t="n">
        <f aca="false">F14-G14</f>
        <v>-1.53853860249613</v>
      </c>
      <c r="J14" s="3" t="n">
        <v>-0.000626120332367894</v>
      </c>
      <c r="K14" s="3" t="n">
        <v>6.15682484712873E-005</v>
      </c>
      <c r="L14" s="3" t="n">
        <v>-5.61589834192053E-006</v>
      </c>
      <c r="M14" s="3" t="n">
        <v>1.66254321826263E-005</v>
      </c>
      <c r="N14" s="3" t="n">
        <v>-1.22620343619858E-007</v>
      </c>
    </row>
    <row r="15" customFormat="false" ht="12.75" hidden="false" customHeight="false" outlineLevel="0" collapsed="false">
      <c r="A15" s="3" t="n">
        <v>1</v>
      </c>
      <c r="B15" s="3" t="n">
        <v>4</v>
      </c>
      <c r="C15" s="3" t="n">
        <v>116</v>
      </c>
      <c r="D15" s="3" t="n">
        <v>75</v>
      </c>
      <c r="E15" s="3" t="n">
        <v>2158</v>
      </c>
      <c r="F15" s="3" t="n">
        <v>15.5</v>
      </c>
      <c r="G15" s="3" t="n">
        <v>16.1665233240575</v>
      </c>
      <c r="H15" s="3" t="n">
        <f aca="false">F15-G15</f>
        <v>-0.666523324057508</v>
      </c>
      <c r="J15" s="3" t="n">
        <v>-5.29924534400274E-005</v>
      </c>
      <c r="K15" s="3" t="n">
        <v>-4.57092032623081E-006</v>
      </c>
      <c r="L15" s="3" t="n">
        <v>-2.2973536216221E-007</v>
      </c>
      <c r="M15" s="3" t="n">
        <v>-1.22620343619859E-007</v>
      </c>
      <c r="N15" s="3" t="n">
        <v>4.545493259391E-008</v>
      </c>
    </row>
    <row r="16" customFormat="false" ht="12.75" hidden="false" customHeight="false" outlineLevel="0" collapsed="false">
      <c r="A16" s="3" t="n">
        <v>1</v>
      </c>
      <c r="B16" s="3" t="n">
        <v>6</v>
      </c>
      <c r="C16" s="3" t="n">
        <v>173</v>
      </c>
      <c r="D16" s="3" t="n">
        <v>110</v>
      </c>
      <c r="E16" s="3" t="n">
        <v>2725</v>
      </c>
      <c r="F16" s="3" t="n">
        <v>12.6</v>
      </c>
      <c r="G16" s="3" t="n">
        <v>14.2934410092839</v>
      </c>
      <c r="H16" s="3" t="n">
        <f aca="false">F16-G16</f>
        <v>-1.69344100928386</v>
      </c>
    </row>
    <row r="17" customFormat="false" ht="12.75" hidden="false" customHeight="false" outlineLevel="0" collapsed="false">
      <c r="A17" s="3" t="n">
        <v>1</v>
      </c>
      <c r="B17" s="3" t="n">
        <v>6</v>
      </c>
      <c r="C17" s="3" t="n">
        <v>200</v>
      </c>
      <c r="D17" s="3" t="n">
        <v>95</v>
      </c>
      <c r="E17" s="3" t="n">
        <v>3155</v>
      </c>
      <c r="F17" s="3" t="n">
        <v>18.2</v>
      </c>
      <c r="G17" s="3" t="n">
        <v>16.5127890287443</v>
      </c>
      <c r="H17" s="3" t="n">
        <f aca="false">F17-G17</f>
        <v>1.68721097125566</v>
      </c>
      <c r="J17" s="10" t="s">
        <v>11</v>
      </c>
      <c r="M17" s="11" t="s">
        <v>12</v>
      </c>
    </row>
    <row r="18" customFormat="false" ht="12.75" hidden="false" customHeight="false" outlineLevel="0" collapsed="false">
      <c r="A18" s="3" t="n">
        <v>1</v>
      </c>
      <c r="B18" s="3" t="n">
        <v>4</v>
      </c>
      <c r="C18" s="3" t="n">
        <v>97</v>
      </c>
      <c r="D18" s="3" t="n">
        <v>78</v>
      </c>
      <c r="E18" s="3" t="n">
        <v>1940</v>
      </c>
      <c r="F18" s="3" t="n">
        <v>14.5</v>
      </c>
      <c r="G18" s="3" t="n">
        <v>15.4280946682204</v>
      </c>
      <c r="H18" s="3" t="n">
        <f aca="false">F18-G18</f>
        <v>-0.928094668220375</v>
      </c>
      <c r="J18" s="3" t="n">
        <f aca="false" t="array" ref="J18:J22">MMULT(TRANSPOSE(A2:E231),F2:F231)</f>
        <v>3523</v>
      </c>
      <c r="L18" s="12" t="s">
        <v>5</v>
      </c>
      <c r="M18" s="13" t="n">
        <f aca="false" t="array" ref="M18:M22">MMULT(J11:N15,J18:J22)</f>
        <v>17.446393871988</v>
      </c>
    </row>
    <row r="19" customFormat="false" ht="12.75" hidden="false" customHeight="false" outlineLevel="0" collapsed="false">
      <c r="A19" s="3" t="n">
        <v>1</v>
      </c>
      <c r="B19" s="3" t="n">
        <v>6</v>
      </c>
      <c r="C19" s="3" t="n">
        <v>250</v>
      </c>
      <c r="D19" s="3" t="n">
        <v>100</v>
      </c>
      <c r="E19" s="3" t="n">
        <v>3329</v>
      </c>
      <c r="F19" s="3" t="n">
        <v>15.5</v>
      </c>
      <c r="G19" s="3" t="n">
        <v>16.3364184972398</v>
      </c>
      <c r="H19" s="3" t="n">
        <f aca="false">F19-G19</f>
        <v>-0.836418497239798</v>
      </c>
      <c r="J19" s="3" t="n">
        <v>19060.7</v>
      </c>
      <c r="L19" s="14" t="s">
        <v>0</v>
      </c>
      <c r="M19" s="13" t="n">
        <v>-0.214368571155919</v>
      </c>
    </row>
    <row r="20" customFormat="false" ht="12.75" hidden="false" customHeight="false" outlineLevel="0" collapsed="false">
      <c r="A20" s="3" t="n">
        <v>1</v>
      </c>
      <c r="B20" s="3" t="n">
        <v>4</v>
      </c>
      <c r="C20" s="3" t="n">
        <v>122</v>
      </c>
      <c r="D20" s="3" t="n">
        <v>86</v>
      </c>
      <c r="E20" s="3" t="n">
        <v>2395</v>
      </c>
      <c r="F20" s="3" t="n">
        <v>16</v>
      </c>
      <c r="G20" s="3" t="n">
        <v>15.942676166582</v>
      </c>
      <c r="H20" s="3" t="n">
        <f aca="false">F20-G20</f>
        <v>0.0573238334179642</v>
      </c>
      <c r="J20" s="3" t="n">
        <v>669064.6</v>
      </c>
      <c r="L20" s="14" t="s">
        <v>1</v>
      </c>
      <c r="M20" s="13" t="n">
        <v>-0.00550159447802523</v>
      </c>
    </row>
    <row r="21" customFormat="false" ht="12.75" hidden="false" customHeight="false" outlineLevel="0" collapsed="false">
      <c r="A21" s="3" t="n">
        <v>1</v>
      </c>
      <c r="B21" s="3" t="n">
        <v>8</v>
      </c>
      <c r="C21" s="3" t="n">
        <v>302</v>
      </c>
      <c r="D21" s="3" t="n">
        <v>130</v>
      </c>
      <c r="E21" s="3" t="n">
        <v>3870</v>
      </c>
      <c r="F21" s="3" t="n">
        <v>15</v>
      </c>
      <c r="G21" s="3" t="n">
        <v>14.8062891219538</v>
      </c>
      <c r="H21" s="3" t="n">
        <f aca="false">F21-G21</f>
        <v>0.193710878046243</v>
      </c>
      <c r="J21" s="3" t="n">
        <v>360418.8</v>
      </c>
      <c r="L21" s="14" t="s">
        <v>2</v>
      </c>
      <c r="M21" s="13" t="n">
        <v>-0.0776403557801044</v>
      </c>
    </row>
    <row r="22" customFormat="false" ht="12.75" hidden="false" customHeight="false" outlineLevel="0" collapsed="false">
      <c r="A22" s="3" t="n">
        <v>1</v>
      </c>
      <c r="B22" s="3" t="n">
        <v>8</v>
      </c>
      <c r="C22" s="3" t="n">
        <v>260</v>
      </c>
      <c r="D22" s="3" t="n">
        <v>90</v>
      </c>
      <c r="E22" s="3" t="n">
        <v>3420</v>
      </c>
      <c r="F22" s="3" t="n">
        <v>22.2</v>
      </c>
      <c r="G22" s="3" t="n">
        <v>16.8837178092594</v>
      </c>
      <c r="H22" s="3" t="n">
        <f aca="false">F22-G22</f>
        <v>5.31628219074063</v>
      </c>
      <c r="J22" s="3" t="n">
        <v>10439310.8</v>
      </c>
      <c r="L22" s="14" t="s">
        <v>3</v>
      </c>
      <c r="M22" s="13" t="n">
        <v>0.00279833891550138</v>
      </c>
    </row>
    <row r="23" customFormat="false" ht="12.75" hidden="false" customHeight="false" outlineLevel="0" collapsed="false">
      <c r="A23" s="3" t="n">
        <v>1</v>
      </c>
      <c r="B23" s="3" t="n">
        <v>8</v>
      </c>
      <c r="C23" s="3" t="n">
        <v>318</v>
      </c>
      <c r="D23" s="3" t="n">
        <v>150</v>
      </c>
      <c r="E23" s="3" t="n">
        <v>3755</v>
      </c>
      <c r="F23" s="3" t="n">
        <v>14</v>
      </c>
      <c r="G23" s="3" t="n">
        <v>12.8436475194206</v>
      </c>
      <c r="H23" s="3" t="n">
        <f aca="false">F23-G23</f>
        <v>1.15635248057939</v>
      </c>
    </row>
    <row r="24" customFormat="false" ht="12.75" hidden="false" customHeight="false" outlineLevel="0" collapsed="false">
      <c r="A24" s="3" t="n">
        <v>1</v>
      </c>
      <c r="B24" s="3" t="n">
        <v>4</v>
      </c>
      <c r="C24" s="3" t="n">
        <v>97</v>
      </c>
      <c r="D24" s="3" t="n">
        <v>75</v>
      </c>
      <c r="E24" s="3" t="n">
        <v>2265</v>
      </c>
      <c r="F24" s="3" t="n">
        <v>18.2</v>
      </c>
      <c r="G24" s="3" t="n">
        <v>16.5704758830986</v>
      </c>
      <c r="H24" s="3" t="n">
        <f aca="false">F24-G24</f>
        <v>1.62952411690137</v>
      </c>
      <c r="J24" s="7" t="s">
        <v>13</v>
      </c>
      <c r="K24" s="7"/>
    </row>
    <row r="25" customFormat="false" ht="12.75" hidden="false" customHeight="false" outlineLevel="0" collapsed="false">
      <c r="A25" s="3" t="n">
        <v>1</v>
      </c>
      <c r="B25" s="3" t="n">
        <v>4</v>
      </c>
      <c r="C25" s="3" t="n">
        <v>122</v>
      </c>
      <c r="D25" s="3" t="n">
        <v>85</v>
      </c>
      <c r="E25" s="3" t="n">
        <v>2310</v>
      </c>
      <c r="F25" s="3" t="n">
        <v>18.5</v>
      </c>
      <c r="G25" s="3" t="n">
        <v>15.7824577145445</v>
      </c>
      <c r="H25" s="3" t="n">
        <f aca="false">F25-G25</f>
        <v>2.71754228545548</v>
      </c>
      <c r="J25" s="15" t="s">
        <v>14</v>
      </c>
      <c r="K25" s="15" t="s">
        <v>15</v>
      </c>
      <c r="L25" s="15" t="s">
        <v>16</v>
      </c>
      <c r="M25" s="15" t="s">
        <v>17</v>
      </c>
    </row>
    <row r="26" customFormat="false" ht="12.75" hidden="false" customHeight="false" outlineLevel="0" collapsed="false">
      <c r="A26" s="3" t="n">
        <v>1</v>
      </c>
      <c r="B26" s="3" t="n">
        <v>4</v>
      </c>
      <c r="C26" s="3" t="n">
        <v>116</v>
      </c>
      <c r="D26" s="3" t="n">
        <v>75</v>
      </c>
      <c r="E26" s="3" t="n">
        <v>2246</v>
      </c>
      <c r="F26" s="3" t="n">
        <v>14</v>
      </c>
      <c r="G26" s="3" t="n">
        <v>16.4127771486216</v>
      </c>
      <c r="H26" s="3" t="n">
        <f aca="false">F26-G26</f>
        <v>-2.41277714862163</v>
      </c>
      <c r="J26" s="15" t="s">
        <v>18</v>
      </c>
      <c r="K26" s="13" t="n">
        <f aca="false">K28-K27</f>
        <v>963.224713579093</v>
      </c>
      <c r="L26" s="13" t="n">
        <v>4</v>
      </c>
      <c r="M26" s="13" t="n">
        <f aca="false">K26/L26</f>
        <v>240.806178394773</v>
      </c>
    </row>
    <row r="27" customFormat="false" ht="12.75" hidden="false" customHeight="false" outlineLevel="0" collapsed="false">
      <c r="A27" s="3" t="n">
        <v>1</v>
      </c>
      <c r="B27" s="3" t="n">
        <v>4</v>
      </c>
      <c r="C27" s="3" t="n">
        <v>110</v>
      </c>
      <c r="D27" s="3" t="n">
        <v>87</v>
      </c>
      <c r="E27" s="3" t="n">
        <v>2672</v>
      </c>
      <c r="F27" s="3" t="n">
        <v>17.5</v>
      </c>
      <c r="G27" s="3" t="n">
        <v>16.7061948241321</v>
      </c>
      <c r="H27" s="3" t="n">
        <f aca="false">F27-G27</f>
        <v>0.793805175867885</v>
      </c>
      <c r="J27" s="15" t="s">
        <v>19</v>
      </c>
      <c r="K27" s="13" t="n">
        <f aca="false">SUMSQ(H2:H231)</f>
        <v>634.605721203516</v>
      </c>
      <c r="L27" s="13" t="n">
        <f aca="false">K1-L26-1</f>
        <v>225</v>
      </c>
      <c r="M27" s="13" t="n">
        <f aca="false">K27/L27</f>
        <v>2.82046987201562</v>
      </c>
    </row>
    <row r="28" customFormat="false" ht="12.75" hidden="false" customHeight="false" outlineLevel="0" collapsed="false">
      <c r="A28" s="3" t="n">
        <v>1</v>
      </c>
      <c r="B28" s="3" t="n">
        <v>6</v>
      </c>
      <c r="C28" s="3" t="n">
        <v>250</v>
      </c>
      <c r="D28" s="3" t="n">
        <v>100</v>
      </c>
      <c r="E28" s="3" t="n">
        <v>3278</v>
      </c>
      <c r="F28" s="3" t="n">
        <v>18</v>
      </c>
      <c r="G28" s="3" t="n">
        <v>16.1937032125492</v>
      </c>
      <c r="H28" s="3" t="n">
        <f aca="false">F28-G28</f>
        <v>1.80629678745078</v>
      </c>
      <c r="J28" s="15" t="s">
        <v>20</v>
      </c>
      <c r="K28" s="13" t="n">
        <f aca="false">DEVSQ(F2:F231)</f>
        <v>1597.83043478261</v>
      </c>
      <c r="L28" s="13" t="n">
        <f aca="false">K1-1</f>
        <v>229</v>
      </c>
    </row>
    <row r="29" customFormat="false" ht="12.75" hidden="false" customHeight="false" outlineLevel="0" collapsed="false">
      <c r="A29" s="3" t="n">
        <v>1</v>
      </c>
      <c r="B29" s="3" t="n">
        <v>4</v>
      </c>
      <c r="C29" s="3" t="n">
        <v>140</v>
      </c>
      <c r="D29" s="3" t="n">
        <v>92</v>
      </c>
      <c r="E29" s="3" t="n">
        <v>2572</v>
      </c>
      <c r="F29" s="3" t="n">
        <v>14.9</v>
      </c>
      <c r="G29" s="3" t="n">
        <v>15.8731113193407</v>
      </c>
      <c r="H29" s="3" t="n">
        <f aca="false">F29-G29</f>
        <v>-0.973111319340699</v>
      </c>
    </row>
    <row r="30" customFormat="false" ht="12.75" hidden="false" customHeight="false" outlineLevel="0" collapsed="false">
      <c r="A30" s="3" t="n">
        <v>1</v>
      </c>
      <c r="B30" s="3" t="n">
        <v>8</v>
      </c>
      <c r="C30" s="3" t="n">
        <v>318</v>
      </c>
      <c r="D30" s="3" t="n">
        <v>145</v>
      </c>
      <c r="E30" s="3" t="n">
        <v>4140</v>
      </c>
      <c r="F30" s="3" t="n">
        <v>13.7</v>
      </c>
      <c r="G30" s="3" t="n">
        <v>14.3092097807892</v>
      </c>
      <c r="H30" s="3" t="n">
        <f aca="false">F30-G30</f>
        <v>-0.609209780789161</v>
      </c>
      <c r="J30" s="7" t="s">
        <v>21</v>
      </c>
      <c r="K30" s="7"/>
    </row>
    <row r="31" customFormat="false" ht="12.75" hidden="false" customHeight="false" outlineLevel="0" collapsed="false">
      <c r="A31" s="3" t="n">
        <v>1</v>
      </c>
      <c r="B31" s="3" t="n">
        <v>8</v>
      </c>
      <c r="C31" s="3" t="n">
        <v>351</v>
      </c>
      <c r="D31" s="3" t="n">
        <v>138</v>
      </c>
      <c r="E31" s="3" t="n">
        <v>3955</v>
      </c>
      <c r="F31" s="3" t="n">
        <v>13.2</v>
      </c>
      <c r="G31" s="3" t="n">
        <v>14.1534469541073</v>
      </c>
      <c r="H31" s="3" t="n">
        <f aca="false">F31-G31</f>
        <v>-0.953446954107305</v>
      </c>
    </row>
    <row r="32" customFormat="false" ht="12.75" hidden="false" customHeight="false" outlineLevel="0" collapsed="false">
      <c r="A32" s="3" t="n">
        <v>1</v>
      </c>
      <c r="B32" s="3" t="n">
        <v>8</v>
      </c>
      <c r="C32" s="3" t="n">
        <v>400</v>
      </c>
      <c r="D32" s="3" t="n">
        <v>150</v>
      </c>
      <c r="E32" s="3" t="n">
        <v>4997</v>
      </c>
      <c r="F32" s="3" t="n">
        <v>14</v>
      </c>
      <c r="G32" s="3" t="n">
        <v>15.8680537052753</v>
      </c>
      <c r="H32" s="3" t="n">
        <f aca="false">F32-G32</f>
        <v>-1.86805370527525</v>
      </c>
      <c r="J32" s="16" t="s">
        <v>22</v>
      </c>
      <c r="K32" s="8" t="n">
        <f aca="false">K26/K28</f>
        <v>0.602832874259366</v>
      </c>
      <c r="M32" s="3" t="s">
        <v>23</v>
      </c>
    </row>
    <row r="33" customFormat="false" ht="12.75" hidden="false" customHeight="false" outlineLevel="0" collapsed="false">
      <c r="A33" s="3" t="n">
        <v>1</v>
      </c>
      <c r="B33" s="3" t="n">
        <v>8</v>
      </c>
      <c r="C33" s="3" t="n">
        <v>383</v>
      </c>
      <c r="D33" s="3" t="n">
        <v>170</v>
      </c>
      <c r="E33" s="3" t="n">
        <v>3563</v>
      </c>
      <c r="F33" s="3" t="n">
        <v>10</v>
      </c>
      <c r="G33" s="3" t="n">
        <v>10.3959556909706</v>
      </c>
      <c r="H33" s="3" t="n">
        <f aca="false">F33-G33</f>
        <v>-0.395955690970615</v>
      </c>
      <c r="M33" s="3" t="s">
        <v>24</v>
      </c>
    </row>
    <row r="34" customFormat="false" ht="12.8" hidden="false" customHeight="false" outlineLevel="0" collapsed="false">
      <c r="A34" s="3" t="n">
        <v>1</v>
      </c>
      <c r="B34" s="3" t="n">
        <v>4</v>
      </c>
      <c r="C34" s="3" t="n">
        <v>91</v>
      </c>
      <c r="D34" s="3" t="n">
        <v>70</v>
      </c>
      <c r="E34" s="3" t="n">
        <v>1955</v>
      </c>
      <c r="F34" s="3" t="n">
        <v>20.5</v>
      </c>
      <c r="G34" s="3" t="n">
        <v>16.1242021650619</v>
      </c>
      <c r="H34" s="3" t="n">
        <f aca="false">F34-G34</f>
        <v>4.37579783493812</v>
      </c>
      <c r="J34" s="16" t="s">
        <v>25</v>
      </c>
      <c r="K34" s="8" t="n">
        <f aca="false">1-(K27/L27)/(K28/L28)</f>
        <v>0.595772125357311</v>
      </c>
      <c r="M34" s="3" t="s">
        <v>26</v>
      </c>
    </row>
    <row r="35" customFormat="false" ht="12.75" hidden="false" customHeight="false" outlineLevel="0" collapsed="false">
      <c r="A35" s="3" t="n">
        <v>1</v>
      </c>
      <c r="B35" s="3" t="n">
        <v>6</v>
      </c>
      <c r="C35" s="3" t="n">
        <v>225</v>
      </c>
      <c r="D35" s="3" t="n">
        <v>110</v>
      </c>
      <c r="E35" s="3" t="n">
        <v>3620</v>
      </c>
      <c r="F35" s="3" t="n">
        <v>18.7</v>
      </c>
      <c r="G35" s="3" t="n">
        <v>16.5118714258003</v>
      </c>
      <c r="H35" s="3" t="n">
        <f aca="false">F35-G35</f>
        <v>2.18812857419972</v>
      </c>
    </row>
    <row r="36" customFormat="false" ht="12.75" hidden="false" customHeight="false" outlineLevel="0" collapsed="false">
      <c r="A36" s="3" t="n">
        <v>1</v>
      </c>
      <c r="B36" s="3" t="n">
        <v>4</v>
      </c>
      <c r="C36" s="3" t="n">
        <v>91</v>
      </c>
      <c r="D36" s="3" t="n">
        <v>68</v>
      </c>
      <c r="E36" s="3" t="n">
        <v>1970</v>
      </c>
      <c r="F36" s="3" t="n">
        <v>17.6</v>
      </c>
      <c r="G36" s="3" t="n">
        <v>16.3214579603546</v>
      </c>
      <c r="H36" s="3" t="n">
        <f aca="false">F36-G36</f>
        <v>1.27854203964539</v>
      </c>
      <c r="J36" s="16" t="s">
        <v>27</v>
      </c>
      <c r="K36" s="8" t="n">
        <f aca="false">SQRT(K27/L27)</f>
        <v>1.67942545890421</v>
      </c>
    </row>
    <row r="37" customFormat="false" ht="12.75" hidden="false" customHeight="false" outlineLevel="0" collapsed="false">
      <c r="A37" s="3" t="n">
        <v>1</v>
      </c>
      <c r="B37" s="3" t="n">
        <v>4</v>
      </c>
      <c r="C37" s="3" t="n">
        <v>111</v>
      </c>
      <c r="D37" s="3" t="n">
        <v>80</v>
      </c>
      <c r="E37" s="3" t="n">
        <v>2155</v>
      </c>
      <c r="F37" s="3" t="n">
        <v>14.8</v>
      </c>
      <c r="G37" s="3" t="n">
        <v>15.7974345008006</v>
      </c>
      <c r="H37" s="3" t="n">
        <f aca="false">F37-G37</f>
        <v>-0.997434500800608</v>
      </c>
    </row>
    <row r="38" customFormat="false" ht="12.75" hidden="false" customHeight="false" outlineLevel="0" collapsed="false">
      <c r="A38" s="3" t="n">
        <v>1</v>
      </c>
      <c r="B38" s="3" t="n">
        <v>4</v>
      </c>
      <c r="C38" s="3" t="n">
        <v>140</v>
      </c>
      <c r="D38" s="3" t="n">
        <v>86</v>
      </c>
      <c r="E38" s="3" t="n">
        <v>2790</v>
      </c>
      <c r="F38" s="3" t="n">
        <v>15.6</v>
      </c>
      <c r="G38" s="3" t="n">
        <v>16.9489913376006</v>
      </c>
      <c r="H38" s="3" t="n">
        <f aca="false">F38-G38</f>
        <v>-1.34899133760063</v>
      </c>
      <c r="J38" s="7" t="s">
        <v>28</v>
      </c>
      <c r="K38" s="7"/>
      <c r="L38" s="7"/>
    </row>
    <row r="39" customFormat="false" ht="12.75" hidden="false" customHeight="false" outlineLevel="0" collapsed="false">
      <c r="A39" s="3" t="n">
        <v>1</v>
      </c>
      <c r="B39" s="3" t="n">
        <v>4</v>
      </c>
      <c r="C39" s="3" t="n">
        <v>98</v>
      </c>
      <c r="D39" s="3" t="n">
        <v>68</v>
      </c>
      <c r="E39" s="3" t="n">
        <v>2155</v>
      </c>
      <c r="F39" s="3" t="n">
        <v>16.5</v>
      </c>
      <c r="G39" s="3" t="n">
        <v>16.8006394983762</v>
      </c>
      <c r="H39" s="3" t="n">
        <f aca="false">F39-G39</f>
        <v>-0.300639498376189</v>
      </c>
      <c r="J39" s="15" t="s">
        <v>29</v>
      </c>
      <c r="K39" s="13" t="n">
        <f aca="false">M26/M27</f>
        <v>85.3780360442861</v>
      </c>
      <c r="M39" s="17" t="s">
        <v>30</v>
      </c>
      <c r="N39" s="17"/>
      <c r="O39" s="17"/>
      <c r="P39" s="17"/>
    </row>
    <row r="40" customFormat="false" ht="12.75" hidden="false" customHeight="false" outlineLevel="0" collapsed="false">
      <c r="A40" s="3" t="n">
        <v>1</v>
      </c>
      <c r="B40" s="3" t="n">
        <v>4</v>
      </c>
      <c r="C40" s="3" t="n">
        <v>98</v>
      </c>
      <c r="D40" s="3" t="n">
        <v>70</v>
      </c>
      <c r="E40" s="3" t="n">
        <v>2120</v>
      </c>
      <c r="F40" s="3" t="n">
        <v>15.5</v>
      </c>
      <c r="G40" s="3" t="n">
        <v>16.5474169247734</v>
      </c>
      <c r="H40" s="3" t="n">
        <f aca="false">F40-G40</f>
        <v>-1.04741692477343</v>
      </c>
      <c r="J40" s="15" t="s">
        <v>31</v>
      </c>
      <c r="K40" s="13" t="n">
        <f aca="false">L26</f>
        <v>4</v>
      </c>
      <c r="M40" s="17" t="s">
        <v>32</v>
      </c>
      <c r="N40" s="17"/>
      <c r="O40" s="17"/>
      <c r="P40" s="17"/>
    </row>
    <row r="41" customFormat="false" ht="12.75" hidden="false" customHeight="false" outlineLevel="0" collapsed="false">
      <c r="A41" s="3" t="n">
        <v>1</v>
      </c>
      <c r="B41" s="3" t="n">
        <v>4</v>
      </c>
      <c r="C41" s="3" t="n">
        <v>85</v>
      </c>
      <c r="D41" s="3" t="n">
        <v>70</v>
      </c>
      <c r="E41" s="3" t="n">
        <v>2070</v>
      </c>
      <c r="F41" s="3" t="n">
        <v>18.6</v>
      </c>
      <c r="G41" s="3" t="n">
        <v>16.4790207072127</v>
      </c>
      <c r="H41" s="3" t="n">
        <f aca="false">F41-G41</f>
        <v>2.12097929278731</v>
      </c>
      <c r="J41" s="15" t="s">
        <v>33</v>
      </c>
      <c r="K41" s="13" t="n">
        <f aca="false">L27</f>
        <v>225</v>
      </c>
    </row>
    <row r="42" customFormat="false" ht="12.75" hidden="false" customHeight="false" outlineLevel="0" collapsed="false">
      <c r="A42" s="3" t="n">
        <v>1</v>
      </c>
      <c r="B42" s="3" t="n">
        <v>4</v>
      </c>
      <c r="C42" s="3" t="n">
        <v>97</v>
      </c>
      <c r="D42" s="3" t="n">
        <v>78</v>
      </c>
      <c r="E42" s="3" t="n">
        <v>2300</v>
      </c>
      <c r="F42" s="3" t="n">
        <v>14.5</v>
      </c>
      <c r="G42" s="3" t="n">
        <v>16.4354966778009</v>
      </c>
      <c r="H42" s="3" t="n">
        <f aca="false">F42-G42</f>
        <v>-1.93549667780087</v>
      </c>
      <c r="J42" s="15" t="s">
        <v>34</v>
      </c>
      <c r="K42" s="13" t="n">
        <f aca="false">_xlfn.F.INV.RT(0.05,K40,K41)</f>
        <v>2.41176805750035</v>
      </c>
      <c r="M42" s="18" t="s">
        <v>35</v>
      </c>
      <c r="N42" s="18"/>
    </row>
    <row r="43" customFormat="false" ht="12.75" hidden="false" customHeight="false" outlineLevel="0" collapsed="false">
      <c r="A43" s="3" t="n">
        <v>1</v>
      </c>
      <c r="B43" s="3" t="n">
        <v>8</v>
      </c>
      <c r="C43" s="3" t="n">
        <v>350</v>
      </c>
      <c r="D43" s="3" t="n">
        <v>180</v>
      </c>
      <c r="E43" s="3" t="n">
        <v>4499</v>
      </c>
      <c r="F43" s="3" t="n">
        <v>12.5</v>
      </c>
      <c r="G43" s="3" t="n">
        <v>12.4203499758537</v>
      </c>
      <c r="H43" s="3" t="n">
        <f aca="false">F43-G43</f>
        <v>0.0796500241463072</v>
      </c>
      <c r="J43" s="15" t="s">
        <v>36</v>
      </c>
      <c r="K43" s="13" t="n">
        <f aca="false">_xlfn.F.DIST.RT(K39,K40,K41)</f>
        <v>5.27475173437832E-044</v>
      </c>
    </row>
    <row r="44" customFormat="false" ht="12.75" hidden="false" customHeight="false" outlineLevel="0" collapsed="false">
      <c r="A44" s="3" t="n">
        <v>1</v>
      </c>
      <c r="B44" s="3" t="n">
        <v>4</v>
      </c>
      <c r="C44" s="3" t="n">
        <v>140</v>
      </c>
      <c r="D44" s="3" t="n">
        <v>88</v>
      </c>
      <c r="E44" s="3" t="n">
        <v>2890</v>
      </c>
      <c r="F44" s="3" t="n">
        <v>17.3</v>
      </c>
      <c r="G44" s="3" t="n">
        <v>17.0735445175906</v>
      </c>
      <c r="H44" s="3" t="n">
        <f aca="false">F44-G44</f>
        <v>0.226455482409445</v>
      </c>
    </row>
    <row r="45" customFormat="false" ht="12.75" hidden="false" customHeight="false" outlineLevel="0" collapsed="false">
      <c r="A45" s="3" t="n">
        <v>1</v>
      </c>
      <c r="B45" s="3" t="n">
        <v>8</v>
      </c>
      <c r="C45" s="3" t="n">
        <v>400</v>
      </c>
      <c r="D45" s="3" t="n">
        <v>190</v>
      </c>
      <c r="E45" s="3" t="n">
        <v>4422</v>
      </c>
      <c r="F45" s="3" t="n">
        <v>12.5</v>
      </c>
      <c r="G45" s="3" t="n">
        <v>11.1533945976578</v>
      </c>
      <c r="H45" s="3" t="n">
        <f aca="false">F45-G45</f>
        <v>1.34660540234222</v>
      </c>
      <c r="J45" s="7" t="s">
        <v>37</v>
      </c>
      <c r="K45" s="7"/>
      <c r="L45" s="7"/>
      <c r="M45" s="7"/>
    </row>
    <row r="46" customFormat="false" ht="12.75" hidden="false" customHeight="false" outlineLevel="0" collapsed="false">
      <c r="A46" s="3" t="n">
        <v>1</v>
      </c>
      <c r="B46" s="3" t="n">
        <v>6</v>
      </c>
      <c r="C46" s="3" t="n">
        <v>258</v>
      </c>
      <c r="D46" s="3" t="n">
        <v>110</v>
      </c>
      <c r="E46" s="3" t="n">
        <v>3730</v>
      </c>
      <c r="F46" s="3" t="n">
        <v>19</v>
      </c>
      <c r="G46" s="3" t="n">
        <v>16.6381360887306</v>
      </c>
      <c r="H46" s="3" t="n">
        <f aca="false">F46-G46</f>
        <v>2.3618639112694</v>
      </c>
      <c r="J46" s="15" t="s">
        <v>38</v>
      </c>
      <c r="K46" s="13" t="n">
        <f aca="false">K1*(LN(K27/K1))+2*(L26+1)</f>
        <v>243.432654695728</v>
      </c>
      <c r="L46" s="13" t="n">
        <f aca="false">K1*LN(K28/K1)+2*(0+1)</f>
        <v>447.814221200875</v>
      </c>
      <c r="M46" s="15" t="s">
        <v>39</v>
      </c>
    </row>
    <row r="47" customFormat="false" ht="12.75" hidden="false" customHeight="false" outlineLevel="0" collapsed="false">
      <c r="A47" s="3" t="n">
        <v>1</v>
      </c>
      <c r="B47" s="3" t="n">
        <v>6</v>
      </c>
      <c r="C47" s="3" t="n">
        <v>146</v>
      </c>
      <c r="D47" s="3" t="n">
        <v>97</v>
      </c>
      <c r="E47" s="3" t="n">
        <v>2815</v>
      </c>
      <c r="F47" s="3" t="n">
        <v>14.5</v>
      </c>
      <c r="G47" s="3" t="n">
        <v>15.703159187727</v>
      </c>
      <c r="H47" s="3" t="n">
        <f aca="false">F47-G47</f>
        <v>-1.20315918772702</v>
      </c>
      <c r="J47" s="15" t="s">
        <v>40</v>
      </c>
      <c r="K47" s="13" t="n">
        <f aca="false">K1*LN(K27/K1)+LN(K1)*(L26+1)</f>
        <v>260.623051240344</v>
      </c>
      <c r="L47" s="13" t="n">
        <f aca="false">K1*LN(K27/K1)+LN(K1)*(0+1)</f>
        <v>238.870734004651</v>
      </c>
      <c r="M47" s="15" t="s">
        <v>41</v>
      </c>
    </row>
    <row r="48" customFormat="false" ht="12.75" hidden="false" customHeight="false" outlineLevel="0" collapsed="false">
      <c r="A48" s="3" t="n">
        <v>1</v>
      </c>
      <c r="B48" s="3" t="n">
        <v>8</v>
      </c>
      <c r="C48" s="3" t="n">
        <v>351</v>
      </c>
      <c r="D48" s="3" t="n">
        <v>142</v>
      </c>
      <c r="E48" s="3" t="n">
        <v>4054</v>
      </c>
      <c r="F48" s="3" t="n">
        <v>14.3</v>
      </c>
      <c r="G48" s="3" t="n">
        <v>14.1199210836215</v>
      </c>
      <c r="H48" s="3" t="n">
        <f aca="false">F48-G48</f>
        <v>0.180078916378477</v>
      </c>
    </row>
    <row r="49" customFormat="false" ht="12.75" hidden="false" customHeight="false" outlineLevel="0" collapsed="false">
      <c r="A49" s="3" t="n">
        <v>1</v>
      </c>
      <c r="B49" s="3" t="n">
        <v>4</v>
      </c>
      <c r="C49" s="3" t="n">
        <v>112</v>
      </c>
      <c r="D49" s="3" t="n">
        <v>88</v>
      </c>
      <c r="E49" s="3" t="n">
        <v>2640</v>
      </c>
      <c r="F49" s="3" t="n">
        <v>18.6</v>
      </c>
      <c r="G49" s="3" t="n">
        <v>16.5280044340999</v>
      </c>
      <c r="H49" s="3" t="n">
        <f aca="false">F49-G49</f>
        <v>2.07199556590008</v>
      </c>
    </row>
    <row r="50" customFormat="false" ht="12.75" hidden="false" customHeight="false" outlineLevel="0" collapsed="false">
      <c r="A50" s="3" t="n">
        <v>1</v>
      </c>
      <c r="B50" s="3" t="n">
        <v>4</v>
      </c>
      <c r="C50" s="3" t="n">
        <v>98</v>
      </c>
      <c r="D50" s="3" t="n">
        <v>60</v>
      </c>
      <c r="E50" s="3" t="n">
        <v>2164</v>
      </c>
      <c r="F50" s="3" t="n">
        <v>22.1</v>
      </c>
      <c r="G50" s="3" t="n">
        <v>17.4469473948565</v>
      </c>
      <c r="H50" s="3" t="n">
        <f aca="false">F50-G50</f>
        <v>4.65305260514347</v>
      </c>
    </row>
    <row r="51" customFormat="false" ht="12.75" hidden="false" customHeight="false" outlineLevel="0" collapsed="false">
      <c r="A51" s="3" t="n">
        <v>1</v>
      </c>
      <c r="B51" s="3" t="n">
        <v>4</v>
      </c>
      <c r="C51" s="3" t="n">
        <v>119</v>
      </c>
      <c r="D51" s="3" t="n">
        <v>92</v>
      </c>
      <c r="E51" s="3" t="n">
        <v>2434</v>
      </c>
      <c r="F51" s="3" t="n">
        <v>15</v>
      </c>
      <c r="G51" s="3" t="n">
        <v>15.60247403304</v>
      </c>
      <c r="H51" s="3" t="n">
        <f aca="false">F51-G51</f>
        <v>-0.602474033040039</v>
      </c>
    </row>
    <row r="52" customFormat="false" ht="12.75" hidden="false" customHeight="false" outlineLevel="0" collapsed="false">
      <c r="A52" s="3" t="n">
        <v>1</v>
      </c>
      <c r="B52" s="3" t="n">
        <v>4</v>
      </c>
      <c r="C52" s="3" t="n">
        <v>122</v>
      </c>
      <c r="D52" s="3" t="n">
        <v>88</v>
      </c>
      <c r="E52" s="3" t="n">
        <v>2500</v>
      </c>
      <c r="F52" s="3" t="n">
        <v>15.1</v>
      </c>
      <c r="G52" s="3" t="n">
        <v>16.0812210411495</v>
      </c>
      <c r="H52" s="3" t="n">
        <f aca="false">F52-G52</f>
        <v>-0.981221041149473</v>
      </c>
    </row>
    <row r="53" customFormat="false" ht="12.75" hidden="false" customHeight="false" outlineLevel="0" collapsed="false">
      <c r="A53" s="3" t="n">
        <v>1</v>
      </c>
      <c r="B53" s="3" t="n">
        <v>6</v>
      </c>
      <c r="C53" s="3" t="n">
        <v>250</v>
      </c>
      <c r="D53" s="3" t="n">
        <v>105</v>
      </c>
      <c r="E53" s="3" t="n">
        <v>3353</v>
      </c>
      <c r="F53" s="3" t="n">
        <v>14.5</v>
      </c>
      <c r="G53" s="3" t="n">
        <v>16.0153768523113</v>
      </c>
      <c r="H53" s="3" t="n">
        <f aca="false">F53-G53</f>
        <v>-1.51537685231131</v>
      </c>
    </row>
    <row r="54" customFormat="false" ht="12.75" hidden="false" customHeight="false" outlineLevel="0" collapsed="false">
      <c r="A54" s="3" t="n">
        <v>1</v>
      </c>
      <c r="B54" s="3" t="n">
        <v>8</v>
      </c>
      <c r="C54" s="3" t="n">
        <v>318</v>
      </c>
      <c r="D54" s="3" t="n">
        <v>150</v>
      </c>
      <c r="E54" s="3" t="n">
        <v>3399</v>
      </c>
      <c r="F54" s="3" t="n">
        <v>11</v>
      </c>
      <c r="G54" s="3" t="n">
        <v>11.8474388655021</v>
      </c>
      <c r="H54" s="3" t="n">
        <f aca="false">F54-G54</f>
        <v>-0.847438865502117</v>
      </c>
    </row>
    <row r="55" customFormat="false" ht="12.75" hidden="false" customHeight="false" outlineLevel="0" collapsed="false">
      <c r="A55" s="3" t="n">
        <v>1</v>
      </c>
      <c r="B55" s="3" t="n">
        <v>8</v>
      </c>
      <c r="C55" s="3" t="n">
        <v>351</v>
      </c>
      <c r="D55" s="3" t="n">
        <v>153</v>
      </c>
      <c r="E55" s="3" t="n">
        <v>4129</v>
      </c>
      <c r="F55" s="3" t="n">
        <v>13</v>
      </c>
      <c r="G55" s="3" t="n">
        <v>13.475752588703</v>
      </c>
      <c r="H55" s="3" t="n">
        <f aca="false">F55-G55</f>
        <v>-0.475752588702978</v>
      </c>
    </row>
    <row r="56" customFormat="false" ht="12.75" hidden="false" customHeight="false" outlineLevel="0" collapsed="false">
      <c r="A56" s="3" t="n">
        <v>1</v>
      </c>
      <c r="B56" s="3" t="n">
        <v>6</v>
      </c>
      <c r="C56" s="3" t="n">
        <v>232</v>
      </c>
      <c r="D56" s="3" t="n">
        <v>100</v>
      </c>
      <c r="E56" s="3" t="n">
        <v>2901</v>
      </c>
      <c r="F56" s="3" t="n">
        <v>16</v>
      </c>
      <c r="G56" s="3" t="n">
        <v>15.2377581420097</v>
      </c>
      <c r="H56" s="3" t="n">
        <f aca="false">F56-G56</f>
        <v>0.762241857990343</v>
      </c>
    </row>
    <row r="57" customFormat="false" ht="12.75" hidden="false" customHeight="false" outlineLevel="0" collapsed="false">
      <c r="A57" s="3" t="n">
        <v>1</v>
      </c>
      <c r="B57" s="3" t="n">
        <v>8</v>
      </c>
      <c r="C57" s="3" t="n">
        <v>351</v>
      </c>
      <c r="D57" s="3" t="n">
        <v>148</v>
      </c>
      <c r="E57" s="3" t="n">
        <v>4657</v>
      </c>
      <c r="F57" s="3" t="n">
        <v>13.5</v>
      </c>
      <c r="G57" s="3" t="n">
        <v>15.3414773149882</v>
      </c>
      <c r="H57" s="3" t="n">
        <f aca="false">F57-G57</f>
        <v>-1.84147731498823</v>
      </c>
    </row>
    <row r="58" customFormat="false" ht="12.75" hidden="false" customHeight="false" outlineLevel="0" collapsed="false">
      <c r="A58" s="3" t="n">
        <v>1</v>
      </c>
      <c r="B58" s="3" t="n">
        <v>8</v>
      </c>
      <c r="C58" s="3" t="n">
        <v>350</v>
      </c>
      <c r="D58" s="3" t="n">
        <v>165</v>
      </c>
      <c r="E58" s="3" t="n">
        <v>4209</v>
      </c>
      <c r="F58" s="3" t="n">
        <v>12</v>
      </c>
      <c r="G58" s="3" t="n">
        <v>12.7734370270599</v>
      </c>
      <c r="H58" s="3" t="n">
        <f aca="false">F58-G58</f>
        <v>-0.773437027059863</v>
      </c>
    </row>
    <row r="59" customFormat="false" ht="12.75" hidden="false" customHeight="false" outlineLevel="0" collapsed="false">
      <c r="A59" s="3" t="n">
        <v>1</v>
      </c>
      <c r="B59" s="3" t="n">
        <v>6</v>
      </c>
      <c r="C59" s="3" t="n">
        <v>225</v>
      </c>
      <c r="D59" s="3" t="n">
        <v>100</v>
      </c>
      <c r="E59" s="3" t="n">
        <v>3630</v>
      </c>
      <c r="F59" s="3" t="n">
        <v>17.7</v>
      </c>
      <c r="G59" s="3" t="n">
        <v>17.3162583727563</v>
      </c>
      <c r="H59" s="3" t="n">
        <f aca="false">F59-G59</f>
        <v>0.383741627243658</v>
      </c>
    </row>
    <row r="60" customFormat="false" ht="12.75" hidden="false" customHeight="false" outlineLevel="0" collapsed="false">
      <c r="A60" s="3" t="n">
        <v>1</v>
      </c>
      <c r="B60" s="3" t="n">
        <v>8</v>
      </c>
      <c r="C60" s="3" t="n">
        <v>305</v>
      </c>
      <c r="D60" s="3" t="n">
        <v>130</v>
      </c>
      <c r="E60" s="3" t="n">
        <v>3840</v>
      </c>
      <c r="F60" s="3" t="n">
        <v>15.4</v>
      </c>
      <c r="G60" s="3" t="n">
        <v>14.7058341710546</v>
      </c>
      <c r="H60" s="3" t="n">
        <f aca="false">F60-G60</f>
        <v>0.694165828945359</v>
      </c>
    </row>
    <row r="61" customFormat="false" ht="12.75" hidden="false" customHeight="false" outlineLevel="0" collapsed="false">
      <c r="A61" s="3" t="n">
        <v>1</v>
      </c>
      <c r="B61" s="3" t="n">
        <v>4</v>
      </c>
      <c r="C61" s="3" t="n">
        <v>113</v>
      </c>
      <c r="D61" s="3" t="n">
        <v>95</v>
      </c>
      <c r="E61" s="3" t="n">
        <v>2228</v>
      </c>
      <c r="F61" s="3" t="n">
        <v>14</v>
      </c>
      <c r="G61" s="3" t="n">
        <v>14.8261047159746</v>
      </c>
      <c r="H61" s="3" t="n">
        <f aca="false">F61-G61</f>
        <v>-0.826104715974592</v>
      </c>
    </row>
    <row r="62" customFormat="false" ht="12.75" hidden="false" customHeight="false" outlineLevel="0" collapsed="false">
      <c r="A62" s="3" t="n">
        <v>1</v>
      </c>
      <c r="B62" s="3" t="n">
        <v>4</v>
      </c>
      <c r="C62" s="3" t="n">
        <v>97</v>
      </c>
      <c r="D62" s="3" t="n">
        <v>88</v>
      </c>
      <c r="E62" s="3" t="n">
        <v>2130</v>
      </c>
      <c r="F62" s="3" t="n">
        <v>14.5</v>
      </c>
      <c r="G62" s="3" t="n">
        <v>15.1833755043646</v>
      </c>
      <c r="H62" s="3" t="n">
        <f aca="false">F62-G62</f>
        <v>-0.683375504364593</v>
      </c>
    </row>
    <row r="63" customFormat="false" ht="12.75" hidden="false" customHeight="false" outlineLevel="0" collapsed="false">
      <c r="A63" s="3" t="n">
        <v>1</v>
      </c>
      <c r="B63" s="3" t="n">
        <v>4</v>
      </c>
      <c r="C63" s="3" t="n">
        <v>85</v>
      </c>
      <c r="D63" s="3" t="n">
        <v>65</v>
      </c>
      <c r="E63" s="3" t="n">
        <v>1975</v>
      </c>
      <c r="F63" s="3" t="n">
        <v>19.4</v>
      </c>
      <c r="G63" s="3" t="n">
        <v>16.6013802891406</v>
      </c>
      <c r="H63" s="3" t="n">
        <f aca="false">F63-G63</f>
        <v>2.79861971085942</v>
      </c>
    </row>
    <row r="64" customFormat="false" ht="12.75" hidden="false" customHeight="false" outlineLevel="0" collapsed="false">
      <c r="A64" s="3" t="n">
        <v>1</v>
      </c>
      <c r="B64" s="3" t="n">
        <v>8</v>
      </c>
      <c r="C64" s="3" t="n">
        <v>429</v>
      </c>
      <c r="D64" s="3" t="n">
        <v>208</v>
      </c>
      <c r="E64" s="3" t="n">
        <v>4633</v>
      </c>
      <c r="F64" s="3" t="n">
        <v>11</v>
      </c>
      <c r="G64" s="3" t="n">
        <v>10.186771464924</v>
      </c>
      <c r="H64" s="3" t="n">
        <f aca="false">F64-G64</f>
        <v>0.813228535076036</v>
      </c>
    </row>
    <row r="65" customFormat="false" ht="12.75" hidden="false" customHeight="false" outlineLevel="0" collapsed="false">
      <c r="A65" s="3" t="n">
        <v>1</v>
      </c>
      <c r="B65" s="3" t="n">
        <v>8</v>
      </c>
      <c r="C65" s="3" t="n">
        <v>351</v>
      </c>
      <c r="D65" s="3" t="n">
        <v>149</v>
      </c>
      <c r="E65" s="3" t="n">
        <v>4335</v>
      </c>
      <c r="F65" s="3" t="n">
        <v>14.5</v>
      </c>
      <c r="G65" s="3" t="n">
        <v>14.3627718284167</v>
      </c>
      <c r="H65" s="3" t="n">
        <f aca="false">F65-G65</f>
        <v>0.137228171583319</v>
      </c>
    </row>
    <row r="66" customFormat="false" ht="12.75" hidden="false" customHeight="false" outlineLevel="0" collapsed="false">
      <c r="A66" s="3" t="n">
        <v>1</v>
      </c>
      <c r="B66" s="3" t="n">
        <v>6</v>
      </c>
      <c r="C66" s="3" t="n">
        <v>200</v>
      </c>
      <c r="D66" s="3" t="n">
        <v>85</v>
      </c>
      <c r="E66" s="3" t="n">
        <v>2990</v>
      </c>
      <c r="F66" s="3" t="n">
        <v>18.2</v>
      </c>
      <c r="G66" s="3" t="n">
        <v>16.8274666654877</v>
      </c>
      <c r="H66" s="3" t="n">
        <f aca="false">F66-G66</f>
        <v>1.37253333451234</v>
      </c>
    </row>
    <row r="67" customFormat="false" ht="12.75" hidden="false" customHeight="false" outlineLevel="0" collapsed="false">
      <c r="A67" s="3" t="n">
        <v>1</v>
      </c>
      <c r="B67" s="3" t="n">
        <v>8</v>
      </c>
      <c r="C67" s="3" t="n">
        <v>318</v>
      </c>
      <c r="D67" s="3" t="n">
        <v>135</v>
      </c>
      <c r="E67" s="3" t="n">
        <v>3830</v>
      </c>
      <c r="F67" s="3" t="n">
        <v>15.2</v>
      </c>
      <c r="G67" s="3" t="n">
        <v>14.2181282747848</v>
      </c>
      <c r="H67" s="3" t="n">
        <f aca="false">F67-G67</f>
        <v>0.981871725215221</v>
      </c>
    </row>
    <row r="68" customFormat="false" ht="12.75" hidden="false" customHeight="false" outlineLevel="0" collapsed="false">
      <c r="A68" s="3" t="n">
        <v>1</v>
      </c>
      <c r="B68" s="3" t="n">
        <v>8</v>
      </c>
      <c r="C68" s="3" t="n">
        <v>305</v>
      </c>
      <c r="D68" s="3" t="n">
        <v>140</v>
      </c>
      <c r="E68" s="3" t="n">
        <v>4215</v>
      </c>
      <c r="F68" s="3" t="n">
        <v>13</v>
      </c>
      <c r="G68" s="3" t="n">
        <v>14.9788077065666</v>
      </c>
      <c r="H68" s="3" t="n">
        <f aca="false">F68-G68</f>
        <v>-1.97880770656662</v>
      </c>
    </row>
    <row r="69" customFormat="false" ht="12.75" hidden="false" customHeight="false" outlineLevel="0" collapsed="false">
      <c r="A69" s="3" t="n">
        <v>1</v>
      </c>
      <c r="B69" s="3" t="n">
        <v>8</v>
      </c>
      <c r="C69" s="3" t="n">
        <v>304</v>
      </c>
      <c r="D69" s="3" t="n">
        <v>150</v>
      </c>
      <c r="E69" s="3" t="n">
        <v>3672</v>
      </c>
      <c r="F69" s="3" t="n">
        <v>11.5</v>
      </c>
      <c r="G69" s="3" t="n">
        <v>12.6884077121263</v>
      </c>
      <c r="H69" s="3" t="n">
        <f aca="false">F69-G69</f>
        <v>-1.18840771212635</v>
      </c>
    </row>
    <row r="70" customFormat="false" ht="12.75" hidden="false" customHeight="false" outlineLevel="0" collapsed="false">
      <c r="A70" s="3" t="n">
        <v>1</v>
      </c>
      <c r="B70" s="3" t="n">
        <v>4</v>
      </c>
      <c r="C70" s="3" t="n">
        <v>98</v>
      </c>
      <c r="D70" s="3" t="n">
        <v>80</v>
      </c>
      <c r="E70" s="3" t="n">
        <v>2164</v>
      </c>
      <c r="F70" s="3" t="n">
        <v>15</v>
      </c>
      <c r="G70" s="3" t="n">
        <v>15.8941402792545</v>
      </c>
      <c r="H70" s="3" t="n">
        <f aca="false">F70-G70</f>
        <v>-0.894140279254449</v>
      </c>
    </row>
    <row r="71" customFormat="false" ht="12.75" hidden="false" customHeight="false" outlineLevel="0" collapsed="false">
      <c r="A71" s="3" t="n">
        <v>1</v>
      </c>
      <c r="B71" s="3" t="n">
        <v>6</v>
      </c>
      <c r="C71" s="3" t="n">
        <v>262</v>
      </c>
      <c r="D71" s="3" t="n">
        <v>85</v>
      </c>
      <c r="E71" s="3" t="n">
        <v>3015</v>
      </c>
      <c r="F71" s="3" t="n">
        <v>17</v>
      </c>
      <c r="G71" s="3" t="n">
        <v>16.5563262807376</v>
      </c>
      <c r="H71" s="3" t="n">
        <f aca="false">F71-G71</f>
        <v>0.443673719262375</v>
      </c>
    </row>
    <row r="72" customFormat="false" ht="12.75" hidden="false" customHeight="false" outlineLevel="0" collapsed="false">
      <c r="A72" s="3" t="n">
        <v>1</v>
      </c>
      <c r="B72" s="3" t="n">
        <v>6</v>
      </c>
      <c r="C72" s="3" t="n">
        <v>146</v>
      </c>
      <c r="D72" s="3" t="n">
        <v>120</v>
      </c>
      <c r="E72" s="3" t="n">
        <v>2930</v>
      </c>
      <c r="F72" s="3" t="n">
        <v>13.8</v>
      </c>
      <c r="G72" s="3" t="n">
        <v>14.2392399800673</v>
      </c>
      <c r="H72" s="3" t="n">
        <f aca="false">F72-G72</f>
        <v>-0.439239980067278</v>
      </c>
    </row>
    <row r="73" customFormat="false" ht="12.75" hidden="false" customHeight="false" outlineLevel="0" collapsed="false">
      <c r="A73" s="3" t="n">
        <v>1</v>
      </c>
      <c r="B73" s="3" t="n">
        <v>4</v>
      </c>
      <c r="C73" s="3" t="n">
        <v>114</v>
      </c>
      <c r="D73" s="3" t="n">
        <v>91</v>
      </c>
      <c r="E73" s="3" t="n">
        <v>2582</v>
      </c>
      <c r="F73" s="3" t="n">
        <v>14</v>
      </c>
      <c r="G73" s="3" t="n">
        <v>16.1217765207045</v>
      </c>
      <c r="H73" s="3" t="n">
        <f aca="false">F73-G73</f>
        <v>-2.12177652070447</v>
      </c>
    </row>
    <row r="74" customFormat="false" ht="12.75" hidden="false" customHeight="false" outlineLevel="0" collapsed="false">
      <c r="A74" s="3" t="n">
        <v>1</v>
      </c>
      <c r="B74" s="3" t="n">
        <v>4</v>
      </c>
      <c r="C74" s="3" t="n">
        <v>135</v>
      </c>
      <c r="D74" s="3" t="n">
        <v>84</v>
      </c>
      <c r="E74" s="3" t="n">
        <v>2490</v>
      </c>
      <c r="F74" s="3" t="n">
        <v>15.7</v>
      </c>
      <c r="G74" s="3" t="n">
        <v>16.2922783469005</v>
      </c>
      <c r="H74" s="3" t="n">
        <f aca="false">F74-G74</f>
        <v>-0.59227834690055</v>
      </c>
    </row>
    <row r="75" customFormat="false" ht="12.75" hidden="false" customHeight="false" outlineLevel="0" collapsed="false">
      <c r="A75" s="3" t="n">
        <v>1</v>
      </c>
      <c r="B75" s="3" t="n">
        <v>8</v>
      </c>
      <c r="C75" s="3" t="n">
        <v>350</v>
      </c>
      <c r="D75" s="3" t="n">
        <v>155</v>
      </c>
      <c r="E75" s="3" t="n">
        <v>4502</v>
      </c>
      <c r="F75" s="3" t="n">
        <v>13.5</v>
      </c>
      <c r="G75" s="3" t="n">
        <v>14.3697538871028</v>
      </c>
      <c r="H75" s="3" t="n">
        <f aca="false">F75-G75</f>
        <v>-0.86975388710281</v>
      </c>
    </row>
    <row r="76" customFormat="false" ht="12.75" hidden="false" customHeight="false" outlineLevel="0" collapsed="false">
      <c r="A76" s="3" t="n">
        <v>1</v>
      </c>
      <c r="B76" s="3" t="n">
        <v>4</v>
      </c>
      <c r="C76" s="3" t="n">
        <v>85</v>
      </c>
      <c r="D76" s="3" t="n">
        <v>65</v>
      </c>
      <c r="E76" s="3" t="n">
        <v>2020</v>
      </c>
      <c r="F76" s="3" t="n">
        <v>19.2</v>
      </c>
      <c r="G76" s="3" t="n">
        <v>16.7273055403381</v>
      </c>
      <c r="H76" s="3" t="n">
        <f aca="false">F76-G76</f>
        <v>2.47269445966186</v>
      </c>
    </row>
    <row r="77" customFormat="false" ht="12.75" hidden="false" customHeight="false" outlineLevel="0" collapsed="false">
      <c r="A77" s="3" t="n">
        <v>1</v>
      </c>
      <c r="B77" s="3" t="n">
        <v>6</v>
      </c>
      <c r="C77" s="3" t="n">
        <v>231</v>
      </c>
      <c r="D77" s="3" t="n">
        <v>165</v>
      </c>
      <c r="E77" s="3" t="n">
        <v>3445</v>
      </c>
      <c r="F77" s="3" t="n">
        <v>13.4</v>
      </c>
      <c r="G77" s="3" t="n">
        <v>11.7189329808136</v>
      </c>
      <c r="H77" s="3" t="n">
        <f aca="false">F77-G77</f>
        <v>1.68106701918635</v>
      </c>
    </row>
    <row r="78" customFormat="false" ht="12.75" hidden="false" customHeight="false" outlineLevel="0" collapsed="false">
      <c r="A78" s="3" t="n">
        <v>1</v>
      </c>
      <c r="B78" s="3" t="n">
        <v>4</v>
      </c>
      <c r="C78" s="3" t="n">
        <v>115</v>
      </c>
      <c r="D78" s="3" t="n">
        <v>95</v>
      </c>
      <c r="E78" s="3" t="n">
        <v>2694</v>
      </c>
      <c r="F78" s="3" t="n">
        <v>15</v>
      </c>
      <c r="G78" s="3" t="n">
        <v>16.1191274616422</v>
      </c>
      <c r="H78" s="3" t="n">
        <f aca="false">F78-G78</f>
        <v>-1.11912746164219</v>
      </c>
    </row>
    <row r="79" customFormat="false" ht="12.75" hidden="false" customHeight="false" outlineLevel="0" collapsed="false">
      <c r="A79" s="3" t="n">
        <v>1</v>
      </c>
      <c r="B79" s="3" t="n">
        <v>6</v>
      </c>
      <c r="C79" s="3" t="n">
        <v>250</v>
      </c>
      <c r="D79" s="3" t="n">
        <v>100</v>
      </c>
      <c r="E79" s="3" t="n">
        <v>3282</v>
      </c>
      <c r="F79" s="3" t="n">
        <v>15</v>
      </c>
      <c r="G79" s="3" t="n">
        <v>16.2048965682112</v>
      </c>
      <c r="H79" s="3" t="n">
        <f aca="false">F79-G79</f>
        <v>-1.20489656821123</v>
      </c>
    </row>
    <row r="80" customFormat="false" ht="12.75" hidden="false" customHeight="false" outlineLevel="0" collapsed="false">
      <c r="A80" s="3" t="n">
        <v>1</v>
      </c>
      <c r="B80" s="3" t="n">
        <v>8</v>
      </c>
      <c r="C80" s="3" t="n">
        <v>440</v>
      </c>
      <c r="D80" s="3" t="n">
        <v>215</v>
      </c>
      <c r="E80" s="3" t="n">
        <v>4312</v>
      </c>
      <c r="F80" s="3" t="n">
        <v>8.5</v>
      </c>
      <c r="G80" s="3" t="n">
        <v>8.68450464332901</v>
      </c>
      <c r="H80" s="3" t="n">
        <f aca="false">F80-G80</f>
        <v>-0.18450464332901</v>
      </c>
    </row>
    <row r="81" customFormat="false" ht="12.75" hidden="false" customHeight="false" outlineLevel="0" collapsed="false">
      <c r="A81" s="3" t="n">
        <v>1</v>
      </c>
      <c r="B81" s="3" t="n">
        <v>4</v>
      </c>
      <c r="C81" s="3" t="n">
        <v>91</v>
      </c>
      <c r="D81" s="3" t="n">
        <v>53</v>
      </c>
      <c r="E81" s="3" t="n">
        <v>1795</v>
      </c>
      <c r="F81" s="3" t="n">
        <v>17.5</v>
      </c>
      <c r="G81" s="3" t="n">
        <v>16.9963539868434</v>
      </c>
      <c r="H81" s="3" t="n">
        <f aca="false">F81-G81</f>
        <v>0.503646013156565</v>
      </c>
    </row>
    <row r="82" customFormat="false" ht="12.75" hidden="false" customHeight="false" outlineLevel="0" collapsed="false">
      <c r="A82" s="3" t="n">
        <v>1</v>
      </c>
      <c r="B82" s="3" t="n">
        <v>8</v>
      </c>
      <c r="C82" s="3" t="n">
        <v>351</v>
      </c>
      <c r="D82" s="3" t="n">
        <v>152</v>
      </c>
      <c r="E82" s="3" t="n">
        <v>4215</v>
      </c>
      <c r="F82" s="3" t="n">
        <v>12.8</v>
      </c>
      <c r="G82" s="3" t="n">
        <v>13.7940500912162</v>
      </c>
      <c r="H82" s="3" t="n">
        <f aca="false">F82-G82</f>
        <v>-0.994050091216201</v>
      </c>
    </row>
    <row r="83" customFormat="false" ht="12.75" hidden="false" customHeight="false" outlineLevel="0" collapsed="false">
      <c r="A83" s="3" t="n">
        <v>1</v>
      </c>
      <c r="B83" s="3" t="n">
        <v>4</v>
      </c>
      <c r="C83" s="3" t="n">
        <v>98</v>
      </c>
      <c r="D83" s="3" t="n">
        <v>83</v>
      </c>
      <c r="E83" s="3" t="n">
        <v>2075</v>
      </c>
      <c r="F83" s="3" t="n">
        <v>15.9</v>
      </c>
      <c r="G83" s="3" t="n">
        <v>15.4121670484345</v>
      </c>
      <c r="H83" s="3" t="n">
        <f aca="false">F83-G83</f>
        <v>0.487832951565487</v>
      </c>
    </row>
    <row r="84" customFormat="false" ht="12.75" hidden="false" customHeight="false" outlineLevel="0" collapsed="false">
      <c r="A84" s="3" t="n">
        <v>1</v>
      </c>
      <c r="B84" s="3" t="n">
        <v>8</v>
      </c>
      <c r="C84" s="3" t="n">
        <v>350</v>
      </c>
      <c r="D84" s="3" t="n">
        <v>150</v>
      </c>
      <c r="E84" s="3" t="n">
        <v>4699</v>
      </c>
      <c r="F84" s="3" t="n">
        <v>14.5</v>
      </c>
      <c r="G84" s="3" t="n">
        <v>15.3092284323571</v>
      </c>
      <c r="H84" s="3" t="n">
        <f aca="false">F84-G84</f>
        <v>-0.809228432357106</v>
      </c>
    </row>
    <row r="85" customFormat="false" ht="12.75" hidden="false" customHeight="false" outlineLevel="0" collapsed="false">
      <c r="A85" s="3" t="n">
        <v>1</v>
      </c>
      <c r="B85" s="3" t="n">
        <v>4</v>
      </c>
      <c r="C85" s="3" t="n">
        <v>122</v>
      </c>
      <c r="D85" s="3" t="n">
        <v>86</v>
      </c>
      <c r="E85" s="3" t="n">
        <v>2226</v>
      </c>
      <c r="F85" s="3" t="n">
        <v>16.5</v>
      </c>
      <c r="G85" s="3" t="n">
        <v>15.4697568898623</v>
      </c>
      <c r="H85" s="3" t="n">
        <f aca="false">F85-G85</f>
        <v>1.0302431101377</v>
      </c>
    </row>
    <row r="86" customFormat="false" ht="12.75" hidden="false" customHeight="false" outlineLevel="0" collapsed="false">
      <c r="A86" s="3" t="n">
        <v>1</v>
      </c>
      <c r="B86" s="3" t="n">
        <v>4</v>
      </c>
      <c r="C86" s="3" t="n">
        <v>121</v>
      </c>
      <c r="D86" s="3" t="n">
        <v>115</v>
      </c>
      <c r="E86" s="3" t="n">
        <v>2671</v>
      </c>
      <c r="F86" s="3" t="n">
        <v>13.5</v>
      </c>
      <c r="G86" s="3" t="n">
        <v>14.4689489841154</v>
      </c>
      <c r="H86" s="3" t="n">
        <f aca="false">F86-G86</f>
        <v>-0.968948984115412</v>
      </c>
    </row>
    <row r="87" customFormat="false" ht="12.75" hidden="false" customHeight="false" outlineLevel="0" collapsed="false">
      <c r="A87" s="3" t="n">
        <v>1</v>
      </c>
      <c r="B87" s="3" t="n">
        <v>8</v>
      </c>
      <c r="C87" s="3" t="n">
        <v>350</v>
      </c>
      <c r="D87" s="3" t="n">
        <v>145</v>
      </c>
      <c r="E87" s="3" t="n">
        <v>4082</v>
      </c>
      <c r="F87" s="3" t="n">
        <v>13</v>
      </c>
      <c r="G87" s="3" t="n">
        <v>13.9708551003933</v>
      </c>
      <c r="H87" s="3" t="n">
        <f aca="false">F87-G87</f>
        <v>-0.970855100393273</v>
      </c>
    </row>
    <row r="88" customFormat="false" ht="12.75" hidden="false" customHeight="false" outlineLevel="0" collapsed="false">
      <c r="A88" s="3" t="n">
        <v>1</v>
      </c>
      <c r="B88" s="3" t="n">
        <v>6</v>
      </c>
      <c r="C88" s="3" t="n">
        <v>258</v>
      </c>
      <c r="D88" s="3" t="n">
        <v>110</v>
      </c>
      <c r="E88" s="3" t="n">
        <v>3632</v>
      </c>
      <c r="F88" s="3" t="n">
        <v>18</v>
      </c>
      <c r="G88" s="3" t="n">
        <v>16.3638988750115</v>
      </c>
      <c r="H88" s="3" t="n">
        <f aca="false">F88-G88</f>
        <v>1.63610112498853</v>
      </c>
    </row>
    <row r="89" customFormat="false" ht="12.75" hidden="false" customHeight="false" outlineLevel="0" collapsed="false">
      <c r="A89" s="3" t="n">
        <v>1</v>
      </c>
      <c r="B89" s="3" t="n">
        <v>6</v>
      </c>
      <c r="C89" s="3" t="n">
        <v>200</v>
      </c>
      <c r="D89" s="3" t="n">
        <v>81</v>
      </c>
      <c r="E89" s="3" t="n">
        <v>3012</v>
      </c>
      <c r="F89" s="3" t="n">
        <v>17.6</v>
      </c>
      <c r="G89" s="3" t="n">
        <v>17.1995915447491</v>
      </c>
      <c r="H89" s="3" t="n">
        <f aca="false">F89-G89</f>
        <v>0.400408455250897</v>
      </c>
    </row>
    <row r="90" customFormat="false" ht="12.75" hidden="false" customHeight="false" outlineLevel="0" collapsed="false">
      <c r="A90" s="3" t="n">
        <v>1</v>
      </c>
      <c r="B90" s="3" t="n">
        <v>8</v>
      </c>
      <c r="C90" s="3" t="n">
        <v>350</v>
      </c>
      <c r="D90" s="3" t="n">
        <v>165</v>
      </c>
      <c r="E90" s="3" t="n">
        <v>3693</v>
      </c>
      <c r="F90" s="3" t="n">
        <v>11.5</v>
      </c>
      <c r="G90" s="3" t="n">
        <v>11.3294941466612</v>
      </c>
      <c r="H90" s="3" t="n">
        <f aca="false">F90-G90</f>
        <v>0.170505853338849</v>
      </c>
    </row>
    <row r="91" customFormat="false" ht="12.75" hidden="false" customHeight="false" outlineLevel="0" collapsed="false">
      <c r="A91" s="3" t="n">
        <v>1</v>
      </c>
      <c r="B91" s="3" t="n">
        <v>6</v>
      </c>
      <c r="C91" s="3" t="n">
        <v>231</v>
      </c>
      <c r="D91" s="3" t="n">
        <v>105</v>
      </c>
      <c r="E91" s="3" t="n">
        <v>3425</v>
      </c>
      <c r="F91" s="3" t="n">
        <v>16.9</v>
      </c>
      <c r="G91" s="3" t="n">
        <v>16.3213875493099</v>
      </c>
      <c r="H91" s="3" t="n">
        <f aca="false">F91-G91</f>
        <v>0.578612450690113</v>
      </c>
    </row>
    <row r="92" customFormat="false" ht="12.75" hidden="false" customHeight="false" outlineLevel="0" collapsed="false">
      <c r="A92" s="3" t="n">
        <v>1</v>
      </c>
      <c r="B92" s="3" t="n">
        <v>4</v>
      </c>
      <c r="C92" s="3" t="n">
        <v>120</v>
      </c>
      <c r="D92" s="3" t="n">
        <v>97</v>
      </c>
      <c r="E92" s="3" t="n">
        <v>2506</v>
      </c>
      <c r="F92" s="3" t="n">
        <v>14.5</v>
      </c>
      <c r="G92" s="3" t="n">
        <v>15.4102510615776</v>
      </c>
      <c r="H92" s="3" t="n">
        <f aca="false">F92-G92</f>
        <v>-0.91025106157759</v>
      </c>
    </row>
    <row r="93" customFormat="false" ht="12.75" hidden="false" customHeight="false" outlineLevel="0" collapsed="false">
      <c r="A93" s="3" t="n">
        <v>1</v>
      </c>
      <c r="B93" s="3" t="n">
        <v>6</v>
      </c>
      <c r="C93" s="3" t="n">
        <v>181</v>
      </c>
      <c r="D93" s="3" t="n">
        <v>110</v>
      </c>
      <c r="E93" s="3" t="n">
        <v>2945</v>
      </c>
      <c r="F93" s="3" t="n">
        <v>16.4</v>
      </c>
      <c r="G93" s="3" t="n">
        <v>14.86506281487</v>
      </c>
      <c r="H93" s="3" t="n">
        <f aca="false">F93-G93</f>
        <v>1.53493718513004</v>
      </c>
    </row>
    <row r="94" customFormat="false" ht="12.75" hidden="false" customHeight="false" outlineLevel="0" collapsed="false">
      <c r="A94" s="3" t="n">
        <v>1</v>
      </c>
      <c r="B94" s="3" t="n">
        <v>4</v>
      </c>
      <c r="C94" s="3" t="n">
        <v>122</v>
      </c>
      <c r="D94" s="3" t="n">
        <v>86</v>
      </c>
      <c r="E94" s="3" t="n">
        <v>2220</v>
      </c>
      <c r="F94" s="3" t="n">
        <v>14</v>
      </c>
      <c r="G94" s="3" t="n">
        <v>15.4529668563693</v>
      </c>
      <c r="H94" s="3" t="n">
        <f aca="false">F94-G94</f>
        <v>-1.45296685636929</v>
      </c>
    </row>
    <row r="95" customFormat="false" ht="12.75" hidden="false" customHeight="false" outlineLevel="0" collapsed="false">
      <c r="A95" s="3" t="n">
        <v>1</v>
      </c>
      <c r="B95" s="3" t="n">
        <v>6</v>
      </c>
      <c r="C95" s="3" t="n">
        <v>232</v>
      </c>
      <c r="D95" s="3" t="n">
        <v>100</v>
      </c>
      <c r="E95" s="3" t="n">
        <v>3288</v>
      </c>
      <c r="F95" s="3" t="n">
        <v>15.5</v>
      </c>
      <c r="G95" s="3" t="n">
        <v>16.3207153023087</v>
      </c>
      <c r="H95" s="3" t="n">
        <f aca="false">F95-G95</f>
        <v>-0.820715302308692</v>
      </c>
    </row>
    <row r="96" customFormat="false" ht="12.75" hidden="false" customHeight="false" outlineLevel="0" collapsed="false">
      <c r="A96" s="3" t="n">
        <v>1</v>
      </c>
      <c r="B96" s="3" t="n">
        <v>8</v>
      </c>
      <c r="C96" s="3" t="n">
        <v>318</v>
      </c>
      <c r="D96" s="3" t="n">
        <v>140</v>
      </c>
      <c r="E96" s="3" t="n">
        <v>3735</v>
      </c>
      <c r="F96" s="3" t="n">
        <v>13.2</v>
      </c>
      <c r="G96" s="3" t="n">
        <v>13.5640842989116</v>
      </c>
      <c r="H96" s="3" t="n">
        <f aca="false">F96-G96</f>
        <v>-0.364084298911628</v>
      </c>
    </row>
    <row r="97" customFormat="false" ht="12.75" hidden="false" customHeight="false" outlineLevel="0" collapsed="false">
      <c r="A97" s="3" t="n">
        <v>1</v>
      </c>
      <c r="B97" s="3" t="n">
        <v>4</v>
      </c>
      <c r="C97" s="3" t="n">
        <v>151</v>
      </c>
      <c r="D97" s="3" t="n">
        <v>90</v>
      </c>
      <c r="E97" s="3" t="n">
        <v>2556</v>
      </c>
      <c r="F97" s="3" t="n">
        <v>13.2</v>
      </c>
      <c r="G97" s="3" t="n">
        <v>15.9231010689946</v>
      </c>
      <c r="H97" s="3" t="n">
        <f aca="false">F97-G97</f>
        <v>-2.72310106899461</v>
      </c>
    </row>
    <row r="98" customFormat="false" ht="12.75" hidden="false" customHeight="false" outlineLevel="0" collapsed="false">
      <c r="A98" s="3" t="n">
        <v>1</v>
      </c>
      <c r="B98" s="3" t="n">
        <v>4</v>
      </c>
      <c r="C98" s="3" t="n">
        <v>89</v>
      </c>
      <c r="D98" s="3" t="n">
        <v>71</v>
      </c>
      <c r="E98" s="3" t="n">
        <v>1990</v>
      </c>
      <c r="F98" s="3" t="n">
        <v>14.9</v>
      </c>
      <c r="G98" s="3" t="n">
        <v>16.1555068602804</v>
      </c>
      <c r="H98" s="3" t="n">
        <f aca="false">F98-G98</f>
        <v>-1.25550686028038</v>
      </c>
    </row>
    <row r="99" customFormat="false" ht="12.75" hidden="false" customHeight="false" outlineLevel="0" collapsed="false">
      <c r="A99" s="3" t="n">
        <v>1</v>
      </c>
      <c r="B99" s="3" t="n">
        <v>4</v>
      </c>
      <c r="C99" s="3" t="n">
        <v>91</v>
      </c>
      <c r="D99" s="3" t="n">
        <v>67</v>
      </c>
      <c r="E99" s="3" t="n">
        <v>1850</v>
      </c>
      <c r="F99" s="3" t="n">
        <v>13.8</v>
      </c>
      <c r="G99" s="3" t="n">
        <v>16.0632976462745</v>
      </c>
      <c r="H99" s="3" t="n">
        <f aca="false">F99-G99</f>
        <v>-2.26329764627455</v>
      </c>
    </row>
    <row r="100" customFormat="false" ht="12.75" hidden="false" customHeight="false" outlineLevel="0" collapsed="false">
      <c r="A100" s="3" t="n">
        <v>1</v>
      </c>
      <c r="B100" s="3" t="n">
        <v>8</v>
      </c>
      <c r="C100" s="3" t="n">
        <v>318</v>
      </c>
      <c r="D100" s="3" t="n">
        <v>150</v>
      </c>
      <c r="E100" s="3" t="n">
        <v>4096</v>
      </c>
      <c r="F100" s="3" t="n">
        <v>13</v>
      </c>
      <c r="G100" s="3" t="n">
        <v>13.7978810896066</v>
      </c>
      <c r="H100" s="3" t="n">
        <f aca="false">F100-G100</f>
        <v>-0.79788108960658</v>
      </c>
    </row>
    <row r="101" customFormat="false" ht="12.75" hidden="false" customHeight="false" outlineLevel="0" collapsed="false">
      <c r="A101" s="3" t="n">
        <v>1</v>
      </c>
      <c r="B101" s="3" t="n">
        <v>4</v>
      </c>
      <c r="C101" s="3" t="n">
        <v>85</v>
      </c>
      <c r="D101" s="3" t="n">
        <v>65</v>
      </c>
      <c r="E101" s="3" t="n">
        <v>2110</v>
      </c>
      <c r="F101" s="3" t="n">
        <v>19.2</v>
      </c>
      <c r="G101" s="3" t="n">
        <v>16.9791560427333</v>
      </c>
      <c r="H101" s="3" t="n">
        <f aca="false">F101-G101</f>
        <v>2.22084395726673</v>
      </c>
    </row>
    <row r="102" customFormat="false" ht="12.75" hidden="false" customHeight="false" outlineLevel="0" collapsed="false">
      <c r="A102" s="3" t="n">
        <v>1</v>
      </c>
      <c r="B102" s="3" t="n">
        <v>4</v>
      </c>
      <c r="C102" s="3" t="n">
        <v>141</v>
      </c>
      <c r="D102" s="3" t="n">
        <v>80</v>
      </c>
      <c r="E102" s="3" t="n">
        <v>3230</v>
      </c>
      <c r="F102" s="3" t="n">
        <v>20.4</v>
      </c>
      <c r="G102" s="3" t="n">
        <v>18.6406010006238</v>
      </c>
      <c r="H102" s="3" t="n">
        <f aca="false">F102-G102</f>
        <v>1.75939899937616</v>
      </c>
    </row>
    <row r="103" customFormat="false" ht="12.75" hidden="false" customHeight="false" outlineLevel="0" collapsed="false">
      <c r="A103" s="3" t="n">
        <v>1</v>
      </c>
      <c r="B103" s="3" t="n">
        <v>4</v>
      </c>
      <c r="C103" s="3" t="n">
        <v>97.5</v>
      </c>
      <c r="D103" s="3" t="n">
        <v>80</v>
      </c>
      <c r="E103" s="3" t="n">
        <v>2126</v>
      </c>
      <c r="F103" s="3" t="n">
        <v>17</v>
      </c>
      <c r="G103" s="3" t="n">
        <v>15.7905541977044</v>
      </c>
      <c r="H103" s="3" t="n">
        <f aca="false">F103-G103</f>
        <v>1.20944580229559</v>
      </c>
    </row>
    <row r="104" customFormat="false" ht="12.75" hidden="false" customHeight="false" outlineLevel="0" collapsed="false">
      <c r="A104" s="3" t="n">
        <v>1</v>
      </c>
      <c r="B104" s="3" t="n">
        <v>4</v>
      </c>
      <c r="C104" s="3" t="n">
        <v>105</v>
      </c>
      <c r="D104" s="3" t="n">
        <v>74</v>
      </c>
      <c r="E104" s="3" t="n">
        <v>1980</v>
      </c>
      <c r="F104" s="3" t="n">
        <v>15.3</v>
      </c>
      <c r="G104" s="3" t="n">
        <v>15.8065768921366</v>
      </c>
      <c r="H104" s="3" t="n">
        <f aca="false">F104-G104</f>
        <v>-0.506576892136645</v>
      </c>
    </row>
    <row r="105" customFormat="false" ht="12.75" hidden="false" customHeight="false" outlineLevel="0" collapsed="false">
      <c r="A105" s="3" t="n">
        <v>1</v>
      </c>
      <c r="B105" s="3" t="n">
        <v>4</v>
      </c>
      <c r="C105" s="3" t="n">
        <v>98</v>
      </c>
      <c r="D105" s="3" t="n">
        <v>65</v>
      </c>
      <c r="E105" s="3" t="n">
        <v>2045</v>
      </c>
      <c r="F105" s="3" t="n">
        <v>16.2</v>
      </c>
      <c r="G105" s="3" t="n">
        <v>16.7257432850114</v>
      </c>
      <c r="H105" s="3" t="n">
        <f aca="false">F105-G105</f>
        <v>-0.525743285011352</v>
      </c>
    </row>
    <row r="106" customFormat="false" ht="12.75" hidden="false" customHeight="false" outlineLevel="0" collapsed="false">
      <c r="A106" s="3" t="n">
        <v>1</v>
      </c>
      <c r="B106" s="3" t="n">
        <v>4</v>
      </c>
      <c r="C106" s="3" t="n">
        <v>81</v>
      </c>
      <c r="D106" s="3" t="n">
        <v>60</v>
      </c>
      <c r="E106" s="3" t="n">
        <v>1760</v>
      </c>
      <c r="F106" s="3" t="n">
        <v>16.1</v>
      </c>
      <c r="G106" s="3" t="n">
        <v>16.4099455791204</v>
      </c>
      <c r="H106" s="3" t="n">
        <f aca="false">F106-G106</f>
        <v>-0.309945579120406</v>
      </c>
    </row>
    <row r="107" customFormat="false" ht="12.75" hidden="false" customHeight="false" outlineLevel="0" collapsed="false">
      <c r="A107" s="3" t="n">
        <v>1</v>
      </c>
      <c r="B107" s="3" t="n">
        <v>8</v>
      </c>
      <c r="C107" s="3" t="n">
        <v>305</v>
      </c>
      <c r="D107" s="3" t="n">
        <v>145</v>
      </c>
      <c r="E107" s="3" t="n">
        <v>3425</v>
      </c>
      <c r="F107" s="3" t="n">
        <v>13.2</v>
      </c>
      <c r="G107" s="3" t="n">
        <v>12.37991818442</v>
      </c>
      <c r="H107" s="3" t="n">
        <f aca="false">F107-G107</f>
        <v>0.820081815579997</v>
      </c>
    </row>
    <row r="108" customFormat="false" ht="12.75" hidden="false" customHeight="false" outlineLevel="0" collapsed="false">
      <c r="A108" s="3" t="n">
        <v>1</v>
      </c>
      <c r="B108" s="3" t="n">
        <v>8</v>
      </c>
      <c r="C108" s="3" t="n">
        <v>455</v>
      </c>
      <c r="D108" s="3" t="n">
        <v>225</v>
      </c>
      <c r="E108" s="3" t="n">
        <v>3086</v>
      </c>
      <c r="F108" s="3" t="n">
        <v>10</v>
      </c>
      <c r="G108" s="3" t="n">
        <v>4.3948136579529</v>
      </c>
      <c r="H108" s="3" t="n">
        <f aca="false">F108-G108</f>
        <v>5.6051863420471</v>
      </c>
    </row>
    <row r="109" customFormat="false" ht="12.75" hidden="false" customHeight="false" outlineLevel="0" collapsed="false">
      <c r="A109" s="3" t="n">
        <v>1</v>
      </c>
      <c r="B109" s="3" t="n">
        <v>4</v>
      </c>
      <c r="C109" s="3" t="n">
        <v>97</v>
      </c>
      <c r="D109" s="3" t="n">
        <v>60</v>
      </c>
      <c r="E109" s="3" t="n">
        <v>1834</v>
      </c>
      <c r="F109" s="3" t="n">
        <v>19</v>
      </c>
      <c r="G109" s="3" t="n">
        <v>16.5289971472191</v>
      </c>
      <c r="H109" s="3" t="n">
        <f aca="false">F109-G109</f>
        <v>2.47100285278089</v>
      </c>
    </row>
    <row r="110" customFormat="false" ht="12.75" hidden="false" customHeight="false" outlineLevel="0" collapsed="false">
      <c r="A110" s="3" t="n">
        <v>1</v>
      </c>
      <c r="B110" s="3" t="n">
        <v>6</v>
      </c>
      <c r="C110" s="3" t="n">
        <v>168</v>
      </c>
      <c r="D110" s="3" t="n">
        <v>120</v>
      </c>
      <c r="E110" s="3" t="n">
        <v>3820</v>
      </c>
      <c r="F110" s="3" t="n">
        <v>16.7</v>
      </c>
      <c r="G110" s="3" t="n">
        <v>16.608726536347</v>
      </c>
      <c r="H110" s="3" t="n">
        <f aca="false">F110-G110</f>
        <v>0.0912734636530459</v>
      </c>
    </row>
    <row r="111" customFormat="false" ht="12.75" hidden="false" customHeight="false" outlineLevel="0" collapsed="false">
      <c r="A111" s="3" t="n">
        <v>1</v>
      </c>
      <c r="B111" s="3" t="n">
        <v>8</v>
      </c>
      <c r="C111" s="3" t="n">
        <v>302</v>
      </c>
      <c r="D111" s="3" t="n">
        <v>129</v>
      </c>
      <c r="E111" s="3" t="n">
        <v>3169</v>
      </c>
      <c r="F111" s="3" t="n">
        <v>12</v>
      </c>
      <c r="G111" s="3" t="n">
        <v>12.9222938979674</v>
      </c>
      <c r="H111" s="3" t="n">
        <f aca="false">F111-G111</f>
        <v>-0.922293897967396</v>
      </c>
    </row>
    <row r="112" customFormat="false" ht="12.75" hidden="false" customHeight="false" outlineLevel="0" collapsed="false">
      <c r="A112" s="3" t="n">
        <v>1</v>
      </c>
      <c r="B112" s="3" t="n">
        <v>4</v>
      </c>
      <c r="C112" s="3" t="n">
        <v>144</v>
      </c>
      <c r="D112" s="3" t="n">
        <v>96</v>
      </c>
      <c r="E112" s="3" t="n">
        <v>2665</v>
      </c>
      <c r="F112" s="3" t="n">
        <v>13.9</v>
      </c>
      <c r="G112" s="3" t="n">
        <v>15.8007890374498</v>
      </c>
      <c r="H112" s="3" t="n">
        <f aca="false">F112-G112</f>
        <v>-1.90078903744981</v>
      </c>
    </row>
    <row r="113" customFormat="false" ht="12.75" hidden="false" customHeight="false" outlineLevel="0" collapsed="false">
      <c r="A113" s="3" t="n">
        <v>1</v>
      </c>
      <c r="B113" s="3" t="n">
        <v>6</v>
      </c>
      <c r="C113" s="3" t="n">
        <v>225</v>
      </c>
      <c r="D113" s="3" t="n">
        <v>100</v>
      </c>
      <c r="E113" s="3" t="n">
        <v>3430</v>
      </c>
      <c r="F113" s="3" t="n">
        <v>17.2</v>
      </c>
      <c r="G113" s="3" t="n">
        <v>16.7565905896561</v>
      </c>
      <c r="H113" s="3" t="n">
        <f aca="false">F113-G113</f>
        <v>0.443409410343932</v>
      </c>
    </row>
    <row r="114" customFormat="false" ht="12.75" hidden="false" customHeight="false" outlineLevel="0" collapsed="false">
      <c r="A114" s="3" t="n">
        <v>1</v>
      </c>
      <c r="B114" s="3" t="n">
        <v>4</v>
      </c>
      <c r="C114" s="3" t="n">
        <v>97</v>
      </c>
      <c r="D114" s="3" t="n">
        <v>75</v>
      </c>
      <c r="E114" s="3" t="n">
        <v>2155</v>
      </c>
      <c r="F114" s="3" t="n">
        <v>16.4</v>
      </c>
      <c r="G114" s="3" t="n">
        <v>16.2626586023935</v>
      </c>
      <c r="H114" s="3" t="n">
        <f aca="false">F114-G114</f>
        <v>0.137341397606516</v>
      </c>
    </row>
    <row r="115" customFormat="false" ht="12.75" hidden="false" customHeight="false" outlineLevel="0" collapsed="false">
      <c r="A115" s="3" t="n">
        <v>1</v>
      </c>
      <c r="B115" s="3" t="n">
        <v>8</v>
      </c>
      <c r="C115" s="3" t="n">
        <v>350</v>
      </c>
      <c r="D115" s="3" t="n">
        <v>180</v>
      </c>
      <c r="E115" s="3" t="n">
        <v>3664</v>
      </c>
      <c r="F115" s="3" t="n">
        <v>11</v>
      </c>
      <c r="G115" s="3" t="n">
        <v>10.08373698141</v>
      </c>
      <c r="H115" s="3" t="n">
        <f aca="false">F115-G115</f>
        <v>0.916263018589959</v>
      </c>
    </row>
    <row r="116" customFormat="false" ht="12.75" hidden="false" customHeight="false" outlineLevel="0" collapsed="false">
      <c r="A116" s="3" t="n">
        <v>1</v>
      </c>
      <c r="B116" s="3" t="n">
        <v>4</v>
      </c>
      <c r="C116" s="3" t="n">
        <v>86</v>
      </c>
      <c r="D116" s="3" t="n">
        <v>65</v>
      </c>
      <c r="E116" s="3" t="n">
        <v>1975</v>
      </c>
      <c r="F116" s="3" t="n">
        <v>15.2</v>
      </c>
      <c r="G116" s="3" t="n">
        <v>16.5958786946626</v>
      </c>
      <c r="H116" s="3" t="n">
        <f aca="false">F116-G116</f>
        <v>-1.39587869466256</v>
      </c>
    </row>
    <row r="117" customFormat="false" ht="12.75" hidden="false" customHeight="false" outlineLevel="0" collapsed="false">
      <c r="A117" s="3" t="n">
        <v>1</v>
      </c>
      <c r="B117" s="3" t="n">
        <v>8</v>
      </c>
      <c r="C117" s="3" t="n">
        <v>400</v>
      </c>
      <c r="D117" s="3" t="n">
        <v>150</v>
      </c>
      <c r="E117" s="3" t="n">
        <v>4464</v>
      </c>
      <c r="F117" s="3" t="n">
        <v>12</v>
      </c>
      <c r="G117" s="3" t="n">
        <v>14.376539063313</v>
      </c>
      <c r="H117" s="3" t="n">
        <f aca="false">F117-G117</f>
        <v>-2.37653906331302</v>
      </c>
    </row>
    <row r="118" customFormat="false" ht="12.75" hidden="false" customHeight="false" outlineLevel="0" collapsed="false">
      <c r="A118" s="3" t="n">
        <v>1</v>
      </c>
      <c r="B118" s="3" t="n">
        <v>6</v>
      </c>
      <c r="C118" s="3" t="n">
        <v>250</v>
      </c>
      <c r="D118" s="3" t="n">
        <v>88</v>
      </c>
      <c r="E118" s="3" t="n">
        <v>3021</v>
      </c>
      <c r="F118" s="3" t="n">
        <v>16.5</v>
      </c>
      <c r="G118" s="3" t="n">
        <v>16.4062143806266</v>
      </c>
      <c r="H118" s="3" t="n">
        <f aca="false">F118-G118</f>
        <v>0.0937856193733779</v>
      </c>
    </row>
    <row r="119" customFormat="false" ht="12.75" hidden="false" customHeight="false" outlineLevel="0" collapsed="false">
      <c r="A119" s="3" t="n">
        <v>1</v>
      </c>
      <c r="B119" s="3" t="n">
        <v>8</v>
      </c>
      <c r="C119" s="3" t="n">
        <v>350</v>
      </c>
      <c r="D119" s="3" t="n">
        <v>175</v>
      </c>
      <c r="E119" s="3" t="n">
        <v>4100</v>
      </c>
      <c r="F119" s="3" t="n">
        <v>13</v>
      </c>
      <c r="G119" s="3" t="n">
        <v>11.6920145274692</v>
      </c>
      <c r="H119" s="3" t="n">
        <f aca="false">F119-G119</f>
        <v>1.30798547253083</v>
      </c>
    </row>
    <row r="120" customFormat="false" ht="12.75" hidden="false" customHeight="false" outlineLevel="0" collapsed="false">
      <c r="A120" s="3" t="n">
        <v>1</v>
      </c>
      <c r="B120" s="3" t="n">
        <v>4</v>
      </c>
      <c r="C120" s="3" t="n">
        <v>135</v>
      </c>
      <c r="D120" s="3" t="n">
        <v>84</v>
      </c>
      <c r="E120" s="3" t="n">
        <v>2385</v>
      </c>
      <c r="F120" s="3" t="n">
        <v>12.9</v>
      </c>
      <c r="G120" s="3" t="n">
        <v>15.9984527607729</v>
      </c>
      <c r="H120" s="3" t="n">
        <f aca="false">F120-G120</f>
        <v>-3.0984527607729</v>
      </c>
    </row>
    <row r="121" customFormat="false" ht="12.75" hidden="false" customHeight="false" outlineLevel="0" collapsed="false">
      <c r="A121" s="3" t="n">
        <v>1</v>
      </c>
      <c r="B121" s="3" t="n">
        <v>4</v>
      </c>
      <c r="C121" s="3" t="n">
        <v>121</v>
      </c>
      <c r="D121" s="3" t="n">
        <v>112</v>
      </c>
      <c r="E121" s="3" t="n">
        <v>2933</v>
      </c>
      <c r="F121" s="3" t="n">
        <v>14.5</v>
      </c>
      <c r="G121" s="3" t="n">
        <v>15.4350348473171</v>
      </c>
      <c r="H121" s="3" t="n">
        <f aca="false">F121-G121</f>
        <v>-0.935034847317089</v>
      </c>
    </row>
    <row r="122" customFormat="false" ht="12.75" hidden="false" customHeight="false" outlineLevel="0" collapsed="false">
      <c r="A122" s="3" t="n">
        <v>1</v>
      </c>
      <c r="B122" s="3" t="n">
        <v>6</v>
      </c>
      <c r="C122" s="3" t="n">
        <v>198</v>
      </c>
      <c r="D122" s="3" t="n">
        <v>95</v>
      </c>
      <c r="E122" s="3" t="n">
        <v>2904</v>
      </c>
      <c r="F122" s="3" t="n">
        <v>16</v>
      </c>
      <c r="G122" s="3" t="n">
        <v>15.8214091499095</v>
      </c>
      <c r="H122" s="3" t="n">
        <f aca="false">F122-G122</f>
        <v>0.178590850090458</v>
      </c>
    </row>
    <row r="123" customFormat="false" ht="12.75" hidden="false" customHeight="false" outlineLevel="0" collapsed="false">
      <c r="A123" s="3" t="n">
        <v>1</v>
      </c>
      <c r="B123" s="3" t="n">
        <v>8</v>
      </c>
      <c r="C123" s="3" t="n">
        <v>318</v>
      </c>
      <c r="D123" s="3" t="n">
        <v>150</v>
      </c>
      <c r="E123" s="3" t="n">
        <v>3777</v>
      </c>
      <c r="F123" s="3" t="n">
        <v>12.5</v>
      </c>
      <c r="G123" s="3" t="n">
        <v>12.9052109755616</v>
      </c>
      <c r="H123" s="3" t="n">
        <f aca="false">F123-G123</f>
        <v>-0.405210975561641</v>
      </c>
    </row>
    <row r="124" customFormat="false" ht="12.75" hidden="false" customHeight="false" outlineLevel="0" collapsed="false">
      <c r="A124" s="3" t="n">
        <v>1</v>
      </c>
      <c r="B124" s="3" t="n">
        <v>4</v>
      </c>
      <c r="C124" s="3" t="n">
        <v>90</v>
      </c>
      <c r="D124" s="3" t="n">
        <v>71</v>
      </c>
      <c r="E124" s="3" t="n">
        <v>2223</v>
      </c>
      <c r="F124" s="3" t="n">
        <v>16.5</v>
      </c>
      <c r="G124" s="3" t="n">
        <v>16.8020182331142</v>
      </c>
      <c r="H124" s="3" t="n">
        <f aca="false">F124-G124</f>
        <v>-0.302018233114172</v>
      </c>
    </row>
    <row r="125" customFormat="false" ht="12.75" hidden="false" customHeight="false" outlineLevel="0" collapsed="false">
      <c r="A125" s="3" t="n">
        <v>1</v>
      </c>
      <c r="B125" s="3" t="n">
        <v>6</v>
      </c>
      <c r="C125" s="3" t="n">
        <v>163</v>
      </c>
      <c r="D125" s="3" t="n">
        <v>125</v>
      </c>
      <c r="E125" s="3" t="n">
        <v>3140</v>
      </c>
      <c r="F125" s="3" t="n">
        <v>13.6</v>
      </c>
      <c r="G125" s="3" t="n">
        <v>14.3451622672956</v>
      </c>
      <c r="H125" s="3" t="n">
        <f aca="false">F125-G125</f>
        <v>-0.745162267295619</v>
      </c>
    </row>
    <row r="126" customFormat="false" ht="12.75" hidden="false" customHeight="false" outlineLevel="0" collapsed="false">
      <c r="A126" s="3" t="n">
        <v>1</v>
      </c>
      <c r="B126" s="3" t="n">
        <v>4</v>
      </c>
      <c r="C126" s="3" t="n">
        <v>90</v>
      </c>
      <c r="D126" s="3" t="n">
        <v>48</v>
      </c>
      <c r="E126" s="3" t="n">
        <v>1985</v>
      </c>
      <c r="F126" s="3" t="n">
        <v>21.5</v>
      </c>
      <c r="G126" s="3" t="n">
        <v>17.9217417541672</v>
      </c>
      <c r="H126" s="3" t="n">
        <f aca="false">F126-G126</f>
        <v>3.57825824583276</v>
      </c>
    </row>
    <row r="127" customFormat="false" ht="12.75" hidden="false" customHeight="false" outlineLevel="0" collapsed="false">
      <c r="A127" s="3" t="n">
        <v>1</v>
      </c>
      <c r="B127" s="3" t="n">
        <v>4</v>
      </c>
      <c r="C127" s="3" t="n">
        <v>105</v>
      </c>
      <c r="D127" s="3" t="n">
        <v>75</v>
      </c>
      <c r="E127" s="3" t="n">
        <v>2230</v>
      </c>
      <c r="F127" s="3" t="n">
        <v>14.5</v>
      </c>
      <c r="G127" s="3" t="n">
        <v>16.4285212652319</v>
      </c>
      <c r="H127" s="3" t="n">
        <f aca="false">F127-G127</f>
        <v>-1.92852126523189</v>
      </c>
    </row>
    <row r="128" customFormat="false" ht="12.75" hidden="false" customHeight="false" outlineLevel="0" collapsed="false">
      <c r="A128" s="3" t="n">
        <v>1</v>
      </c>
      <c r="B128" s="3" t="n">
        <v>8</v>
      </c>
      <c r="C128" s="3" t="n">
        <v>304</v>
      </c>
      <c r="D128" s="3" t="n">
        <v>150</v>
      </c>
      <c r="E128" s="3" t="n">
        <v>4257</v>
      </c>
      <c r="F128" s="3" t="n">
        <v>15.5</v>
      </c>
      <c r="G128" s="3" t="n">
        <v>14.3254359776947</v>
      </c>
      <c r="H128" s="3" t="n">
        <f aca="false">F128-G128</f>
        <v>1.17456402230535</v>
      </c>
    </row>
    <row r="129" customFormat="false" ht="12.75" hidden="false" customHeight="false" outlineLevel="0" collapsed="false">
      <c r="A129" s="3" t="n">
        <v>1</v>
      </c>
      <c r="B129" s="3" t="n">
        <v>8</v>
      </c>
      <c r="C129" s="3" t="n">
        <v>318</v>
      </c>
      <c r="D129" s="3" t="n">
        <v>150</v>
      </c>
      <c r="E129" s="3" t="n">
        <v>3940</v>
      </c>
      <c r="F129" s="3" t="n">
        <v>13.2</v>
      </c>
      <c r="G129" s="3" t="n">
        <v>13.3613402187884</v>
      </c>
      <c r="H129" s="3" t="n">
        <f aca="false">F129-G129</f>
        <v>-0.161340218788364</v>
      </c>
    </row>
    <row r="130" customFormat="false" ht="12.75" hidden="false" customHeight="false" outlineLevel="0" collapsed="false">
      <c r="A130" s="3" t="n">
        <v>1</v>
      </c>
      <c r="B130" s="3" t="n">
        <v>6</v>
      </c>
      <c r="C130" s="3" t="n">
        <v>225</v>
      </c>
      <c r="D130" s="3" t="n">
        <v>110</v>
      </c>
      <c r="E130" s="3" t="n">
        <v>3360</v>
      </c>
      <c r="F130" s="3" t="n">
        <v>16.6</v>
      </c>
      <c r="G130" s="3" t="n">
        <v>15.7843033077699</v>
      </c>
      <c r="H130" s="3" t="n">
        <f aca="false">F130-G130</f>
        <v>0.815696692230075</v>
      </c>
    </row>
    <row r="131" customFormat="false" ht="12.75" hidden="false" customHeight="false" outlineLevel="0" collapsed="false">
      <c r="A131" s="3" t="n">
        <v>1</v>
      </c>
      <c r="B131" s="3" t="n">
        <v>6</v>
      </c>
      <c r="C131" s="3" t="n">
        <v>225</v>
      </c>
      <c r="D131" s="3" t="n">
        <v>85</v>
      </c>
      <c r="E131" s="3" t="n">
        <v>3465</v>
      </c>
      <c r="F131" s="3" t="n">
        <v>16.6</v>
      </c>
      <c r="G131" s="3" t="n">
        <v>18.0191377884002</v>
      </c>
      <c r="H131" s="3" t="n">
        <f aca="false">F131-G131</f>
        <v>-1.41913778840018</v>
      </c>
    </row>
    <row r="132" customFormat="false" ht="12.75" hidden="false" customHeight="false" outlineLevel="0" collapsed="false">
      <c r="A132" s="3" t="n">
        <v>1</v>
      </c>
      <c r="B132" s="3" t="n">
        <v>8</v>
      </c>
      <c r="C132" s="3" t="n">
        <v>305</v>
      </c>
      <c r="D132" s="3" t="n">
        <v>145</v>
      </c>
      <c r="E132" s="3" t="n">
        <v>3880</v>
      </c>
      <c r="F132" s="3" t="n">
        <v>12.5</v>
      </c>
      <c r="G132" s="3" t="n">
        <v>13.6531623909731</v>
      </c>
      <c r="H132" s="3" t="n">
        <f aca="false">F132-G132</f>
        <v>-1.15316239097313</v>
      </c>
    </row>
    <row r="133" customFormat="false" ht="12.75" hidden="false" customHeight="false" outlineLevel="0" collapsed="false">
      <c r="A133" s="3" t="n">
        <v>1</v>
      </c>
      <c r="B133" s="3" t="n">
        <v>4</v>
      </c>
      <c r="C133" s="3" t="n">
        <v>121</v>
      </c>
      <c r="D133" s="3" t="n">
        <v>110</v>
      </c>
      <c r="E133" s="3" t="n">
        <v>2600</v>
      </c>
      <c r="F133" s="3" t="n">
        <v>12.8</v>
      </c>
      <c r="G133" s="3" t="n">
        <v>14.6584687000153</v>
      </c>
      <c r="H133" s="3" t="n">
        <f aca="false">F133-G133</f>
        <v>-1.85846870001534</v>
      </c>
    </row>
    <row r="134" customFormat="false" ht="12.75" hidden="false" customHeight="false" outlineLevel="0" collapsed="false">
      <c r="A134" s="3" t="n">
        <v>1</v>
      </c>
      <c r="B134" s="3" t="n">
        <v>8</v>
      </c>
      <c r="C134" s="3" t="n">
        <v>318</v>
      </c>
      <c r="D134" s="3" t="n">
        <v>150</v>
      </c>
      <c r="E134" s="3" t="n">
        <v>3436</v>
      </c>
      <c r="F134" s="3" t="n">
        <v>11</v>
      </c>
      <c r="G134" s="3" t="n">
        <v>11.9509774053757</v>
      </c>
      <c r="H134" s="3" t="n">
        <f aca="false">F134-G134</f>
        <v>-0.950977405375667</v>
      </c>
    </row>
    <row r="135" customFormat="false" ht="12.75" hidden="false" customHeight="false" outlineLevel="0" collapsed="false">
      <c r="A135" s="3" t="n">
        <v>1</v>
      </c>
      <c r="B135" s="3" t="n">
        <v>4</v>
      </c>
      <c r="C135" s="3" t="n">
        <v>120</v>
      </c>
      <c r="D135" s="3" t="n">
        <v>88</v>
      </c>
      <c r="E135" s="3" t="n">
        <v>2160</v>
      </c>
      <c r="F135" s="3" t="n">
        <v>14.5</v>
      </c>
      <c r="G135" s="3" t="n">
        <v>15.1407889988351</v>
      </c>
      <c r="H135" s="3" t="n">
        <f aca="false">F135-G135</f>
        <v>-0.640788998835053</v>
      </c>
    </row>
    <row r="136" customFormat="false" ht="12.75" hidden="false" customHeight="false" outlineLevel="0" collapsed="false">
      <c r="A136" s="3" t="n">
        <v>1</v>
      </c>
      <c r="B136" s="3" t="n">
        <v>4</v>
      </c>
      <c r="C136" s="3" t="n">
        <v>79</v>
      </c>
      <c r="D136" s="3" t="n">
        <v>67</v>
      </c>
      <c r="E136" s="3" t="n">
        <v>1963</v>
      </c>
      <c r="F136" s="3" t="n">
        <v>15.5</v>
      </c>
      <c r="G136" s="3" t="n">
        <v>16.4455290774625</v>
      </c>
      <c r="H136" s="3" t="n">
        <f aca="false">F136-G136</f>
        <v>-0.94552907746251</v>
      </c>
    </row>
    <row r="137" customFormat="false" ht="12.75" hidden="false" customHeight="false" outlineLevel="0" collapsed="false">
      <c r="A137" s="3" t="n">
        <v>1</v>
      </c>
      <c r="B137" s="3" t="n">
        <v>4</v>
      </c>
      <c r="C137" s="3" t="n">
        <v>151</v>
      </c>
      <c r="D137" s="3" t="n">
        <v>84</v>
      </c>
      <c r="E137" s="3" t="n">
        <v>2635</v>
      </c>
      <c r="F137" s="3" t="n">
        <v>16.4</v>
      </c>
      <c r="G137" s="3" t="n">
        <v>16.6100119779998</v>
      </c>
      <c r="H137" s="3" t="n">
        <f aca="false">F137-G137</f>
        <v>-0.210011977999844</v>
      </c>
    </row>
    <row r="138" customFormat="false" ht="12.75" hidden="false" customHeight="false" outlineLevel="0" collapsed="false">
      <c r="A138" s="3" t="n">
        <v>1</v>
      </c>
      <c r="B138" s="3" t="n">
        <v>8</v>
      </c>
      <c r="C138" s="3" t="n">
        <v>304</v>
      </c>
      <c r="D138" s="3" t="n">
        <v>193</v>
      </c>
      <c r="E138" s="3" t="n">
        <v>4732</v>
      </c>
      <c r="F138" s="3" t="n">
        <v>18.5</v>
      </c>
      <c r="G138" s="3" t="n">
        <v>12.3161116640133</v>
      </c>
      <c r="H138" s="3" t="n">
        <f aca="false">F138-G138</f>
        <v>6.18388833598668</v>
      </c>
    </row>
    <row r="139" customFormat="false" ht="12.75" hidden="false" customHeight="false" outlineLevel="0" collapsed="false">
      <c r="A139" s="3" t="n">
        <v>1</v>
      </c>
      <c r="B139" s="3" t="n">
        <v>4</v>
      </c>
      <c r="C139" s="3" t="n">
        <v>121</v>
      </c>
      <c r="D139" s="3" t="n">
        <v>113</v>
      </c>
      <c r="E139" s="3" t="n">
        <v>2234</v>
      </c>
      <c r="F139" s="3" t="n">
        <v>12.5</v>
      </c>
      <c r="G139" s="3" t="n">
        <v>13.4013555896015</v>
      </c>
      <c r="H139" s="3" t="n">
        <f aca="false">F139-G139</f>
        <v>-0.901355589601518</v>
      </c>
    </row>
    <row r="140" customFormat="false" ht="12.75" hidden="false" customHeight="false" outlineLevel="0" collapsed="false">
      <c r="A140" s="3" t="n">
        <v>1</v>
      </c>
      <c r="B140" s="3" t="n">
        <v>4</v>
      </c>
      <c r="C140" s="3" t="n">
        <v>90</v>
      </c>
      <c r="D140" s="3" t="n">
        <v>75</v>
      </c>
      <c r="E140" s="3" t="n">
        <v>2125</v>
      </c>
      <c r="F140" s="3" t="n">
        <v>14.5</v>
      </c>
      <c r="G140" s="3" t="n">
        <v>16.2172195962746</v>
      </c>
      <c r="H140" s="3" t="n">
        <f aca="false">F140-G140</f>
        <v>-1.71721959627462</v>
      </c>
    </row>
    <row r="141" customFormat="false" ht="12.75" hidden="false" customHeight="false" outlineLevel="0" collapsed="false">
      <c r="A141" s="3" t="n">
        <v>1</v>
      </c>
      <c r="B141" s="3" t="n">
        <v>4</v>
      </c>
      <c r="C141" s="3" t="n">
        <v>83</v>
      </c>
      <c r="D141" s="3" t="n">
        <v>61</v>
      </c>
      <c r="E141" s="3" t="n">
        <v>2003</v>
      </c>
      <c r="F141" s="3" t="n">
        <v>19</v>
      </c>
      <c r="G141" s="3" t="n">
        <v>17.0012983908511</v>
      </c>
      <c r="H141" s="3" t="n">
        <f aca="false">F141-G141</f>
        <v>1.99870160914891</v>
      </c>
    </row>
    <row r="142" customFormat="false" ht="12.75" hidden="false" customHeight="false" outlineLevel="0" collapsed="false">
      <c r="A142" s="3" t="n">
        <v>1</v>
      </c>
      <c r="B142" s="3" t="n">
        <v>4</v>
      </c>
      <c r="C142" s="3" t="n">
        <v>140</v>
      </c>
      <c r="D142" s="3" t="n">
        <v>72</v>
      </c>
      <c r="E142" s="3" t="n">
        <v>2401</v>
      </c>
      <c r="F142" s="3" t="n">
        <v>19.5</v>
      </c>
      <c r="G142" s="3" t="n">
        <v>16.9474024803921</v>
      </c>
      <c r="H142" s="3" t="n">
        <f aca="false">F142-G142</f>
        <v>2.55259751960795</v>
      </c>
    </row>
    <row r="143" customFormat="false" ht="12.75" hidden="false" customHeight="false" outlineLevel="0" collapsed="false">
      <c r="A143" s="3" t="n">
        <v>1</v>
      </c>
      <c r="B143" s="3" t="n">
        <v>8</v>
      </c>
      <c r="C143" s="3" t="n">
        <v>340</v>
      </c>
      <c r="D143" s="3" t="n">
        <v>160</v>
      </c>
      <c r="E143" s="3" t="n">
        <v>3609</v>
      </c>
      <c r="F143" s="3" t="n">
        <v>8</v>
      </c>
      <c r="G143" s="3" t="n">
        <v>11.5376514014398</v>
      </c>
      <c r="H143" s="3" t="n">
        <f aca="false">F143-G143</f>
        <v>-3.53765140143981</v>
      </c>
    </row>
    <row r="144" customFormat="false" ht="12.75" hidden="false" customHeight="false" outlineLevel="0" collapsed="false">
      <c r="A144" s="3" t="n">
        <v>1</v>
      </c>
      <c r="B144" s="3" t="n">
        <v>4</v>
      </c>
      <c r="C144" s="3" t="n">
        <v>97</v>
      </c>
      <c r="D144" s="3" t="n">
        <v>46</v>
      </c>
      <c r="E144" s="3" t="n">
        <v>1835</v>
      </c>
      <c r="F144" s="3" t="n">
        <v>20.5</v>
      </c>
      <c r="G144" s="3" t="n">
        <v>17.6187604670561</v>
      </c>
      <c r="H144" s="3" t="n">
        <f aca="false">F144-G144</f>
        <v>2.88123953294393</v>
      </c>
    </row>
    <row r="145" customFormat="false" ht="12.75" hidden="false" customHeight="false" outlineLevel="0" collapsed="false">
      <c r="A145" s="3" t="n">
        <v>1</v>
      </c>
      <c r="B145" s="3" t="n">
        <v>6</v>
      </c>
      <c r="C145" s="3" t="n">
        <v>163</v>
      </c>
      <c r="D145" s="3" t="n">
        <v>133</v>
      </c>
      <c r="E145" s="3" t="n">
        <v>3410</v>
      </c>
      <c r="F145" s="3" t="n">
        <v>15.8</v>
      </c>
      <c r="G145" s="3" t="n">
        <v>14.4795909282402</v>
      </c>
      <c r="H145" s="3" t="n">
        <f aca="false">F145-G145</f>
        <v>1.32040907175984</v>
      </c>
    </row>
    <row r="146" customFormat="false" ht="12.75" hidden="false" customHeight="false" outlineLevel="0" collapsed="false">
      <c r="A146" s="3" t="n">
        <v>1</v>
      </c>
      <c r="B146" s="3" t="n">
        <v>8</v>
      </c>
      <c r="C146" s="3" t="n">
        <v>400</v>
      </c>
      <c r="D146" s="3" t="n">
        <v>175</v>
      </c>
      <c r="E146" s="3" t="n">
        <v>5140</v>
      </c>
      <c r="F146" s="3" t="n">
        <v>12</v>
      </c>
      <c r="G146" s="3" t="n">
        <v>14.3272072756893</v>
      </c>
      <c r="H146" s="3" t="n">
        <f aca="false">F146-G146</f>
        <v>-2.32720727568934</v>
      </c>
    </row>
    <row r="147" customFormat="false" ht="12.75" hidden="false" customHeight="false" outlineLevel="0" collapsed="false">
      <c r="A147" s="3" t="n">
        <v>1</v>
      </c>
      <c r="B147" s="3" t="n">
        <v>8</v>
      </c>
      <c r="C147" s="3" t="n">
        <v>307</v>
      </c>
      <c r="D147" s="3" t="n">
        <v>130</v>
      </c>
      <c r="E147" s="3" t="n">
        <v>4098</v>
      </c>
      <c r="F147" s="3" t="n">
        <v>14</v>
      </c>
      <c r="G147" s="3" t="n">
        <v>15.4168024222979</v>
      </c>
      <c r="H147" s="3" t="n">
        <f aca="false">F147-G147</f>
        <v>-1.41680242229795</v>
      </c>
    </row>
    <row r="148" customFormat="false" ht="12.75" hidden="false" customHeight="false" outlineLevel="0" collapsed="false">
      <c r="A148" s="3" t="n">
        <v>1</v>
      </c>
      <c r="B148" s="3" t="n">
        <v>6</v>
      </c>
      <c r="C148" s="3" t="n">
        <v>232</v>
      </c>
      <c r="D148" s="3" t="n">
        <v>90</v>
      </c>
      <c r="E148" s="3" t="n">
        <v>3210</v>
      </c>
      <c r="F148" s="3" t="n">
        <v>17.2</v>
      </c>
      <c r="G148" s="3" t="n">
        <v>16.8788484247006</v>
      </c>
      <c r="H148" s="3" t="n">
        <f aca="false">F148-G148</f>
        <v>0.321151575299371</v>
      </c>
    </row>
    <row r="149" customFormat="false" ht="12.75" hidden="false" customHeight="false" outlineLevel="0" collapsed="false">
      <c r="A149" s="3" t="n">
        <v>1</v>
      </c>
      <c r="B149" s="3" t="n">
        <v>4</v>
      </c>
      <c r="C149" s="3" t="n">
        <v>140</v>
      </c>
      <c r="D149" s="3" t="n">
        <v>83</v>
      </c>
      <c r="E149" s="3" t="n">
        <v>2639</v>
      </c>
      <c r="F149" s="3" t="n">
        <v>17</v>
      </c>
      <c r="G149" s="3" t="n">
        <v>16.7593632287002</v>
      </c>
      <c r="H149" s="3" t="n">
        <f aca="false">F149-G149</f>
        <v>0.240636771299769</v>
      </c>
    </row>
    <row r="150" customFormat="false" ht="12.75" hidden="false" customHeight="false" outlineLevel="0" collapsed="false">
      <c r="A150" s="3" t="n">
        <v>1</v>
      </c>
      <c r="B150" s="3" t="n">
        <v>4</v>
      </c>
      <c r="C150" s="3" t="n">
        <v>140</v>
      </c>
      <c r="D150" s="3" t="n">
        <v>89</v>
      </c>
      <c r="E150" s="3" t="n">
        <v>2755</v>
      </c>
      <c r="F150" s="3" t="n">
        <v>15.8</v>
      </c>
      <c r="G150" s="3" t="n">
        <v>16.6181284082178</v>
      </c>
      <c r="H150" s="3" t="n">
        <f aca="false">F150-G150</f>
        <v>-0.818128408217763</v>
      </c>
    </row>
    <row r="151" customFormat="false" ht="12.75" hidden="false" customHeight="false" outlineLevel="0" collapsed="false">
      <c r="A151" s="3" t="n">
        <v>1</v>
      </c>
      <c r="B151" s="3" t="n">
        <v>4</v>
      </c>
      <c r="C151" s="3" t="n">
        <v>97</v>
      </c>
      <c r="D151" s="3" t="n">
        <v>67</v>
      </c>
      <c r="E151" s="3" t="n">
        <v>1985</v>
      </c>
      <c r="F151" s="3" t="n">
        <v>16.4</v>
      </c>
      <c r="G151" s="3" t="n">
        <v>16.4080638329991</v>
      </c>
      <c r="H151" s="3" t="n">
        <f aca="false">F151-G151</f>
        <v>-0.00806383299908475</v>
      </c>
    </row>
    <row r="152" customFormat="false" ht="12.75" hidden="false" customHeight="false" outlineLevel="0" collapsed="false">
      <c r="A152" s="3" t="n">
        <v>1</v>
      </c>
      <c r="B152" s="3" t="n">
        <v>4</v>
      </c>
      <c r="C152" s="3" t="n">
        <v>88</v>
      </c>
      <c r="D152" s="3" t="n">
        <v>76</v>
      </c>
      <c r="E152" s="3" t="n">
        <v>2065</v>
      </c>
      <c r="F152" s="3" t="n">
        <v>14.5</v>
      </c>
      <c r="G152" s="3" t="n">
        <v>15.9826820945205</v>
      </c>
      <c r="H152" s="3" t="n">
        <f aca="false">F152-G152</f>
        <v>-1.48268209452048</v>
      </c>
    </row>
    <row r="153" customFormat="false" ht="12.75" hidden="false" customHeight="false" outlineLevel="0" collapsed="false">
      <c r="A153" s="3" t="n">
        <v>1</v>
      </c>
      <c r="B153" s="3" t="n">
        <v>6</v>
      </c>
      <c r="C153" s="3" t="n">
        <v>232</v>
      </c>
      <c r="D153" s="3" t="n">
        <v>100</v>
      </c>
      <c r="E153" s="3" t="n">
        <v>2914</v>
      </c>
      <c r="F153" s="3" t="n">
        <v>16</v>
      </c>
      <c r="G153" s="3" t="n">
        <v>15.2741365479112</v>
      </c>
      <c r="H153" s="3" t="n">
        <f aca="false">F153-G153</f>
        <v>0.725863452088824</v>
      </c>
    </row>
    <row r="154" customFormat="false" ht="12.75" hidden="false" customHeight="false" outlineLevel="0" collapsed="false">
      <c r="A154" s="3" t="n">
        <v>1</v>
      </c>
      <c r="B154" s="3" t="n">
        <v>6</v>
      </c>
      <c r="C154" s="3" t="n">
        <v>231</v>
      </c>
      <c r="D154" s="3" t="n">
        <v>110</v>
      </c>
      <c r="E154" s="3" t="n">
        <v>3907</v>
      </c>
      <c r="F154" s="3" t="n">
        <v>21</v>
      </c>
      <c r="G154" s="3" t="n">
        <v>17.281985127681</v>
      </c>
      <c r="H154" s="3" t="n">
        <f aca="false">F154-G154</f>
        <v>3.71801487231897</v>
      </c>
    </row>
    <row r="155" customFormat="false" ht="12.75" hidden="false" customHeight="false" outlineLevel="0" collapsed="false">
      <c r="A155" s="3" t="n">
        <v>1</v>
      </c>
      <c r="B155" s="3" t="n">
        <v>8</v>
      </c>
      <c r="C155" s="3" t="n">
        <v>429</v>
      </c>
      <c r="D155" s="3" t="n">
        <v>198</v>
      </c>
      <c r="E155" s="3" t="n">
        <v>4341</v>
      </c>
      <c r="F155" s="3" t="n">
        <v>10</v>
      </c>
      <c r="G155" s="3" t="n">
        <v>10.1460600593986</v>
      </c>
      <c r="H155" s="3" t="n">
        <f aca="false">F155-G155</f>
        <v>-0.146060059398605</v>
      </c>
    </row>
    <row r="156" customFormat="false" ht="12.75" hidden="false" customHeight="false" outlineLevel="0" collapsed="false">
      <c r="A156" s="3" t="n">
        <v>1</v>
      </c>
      <c r="B156" s="3" t="n">
        <v>4</v>
      </c>
      <c r="C156" s="3" t="n">
        <v>140</v>
      </c>
      <c r="D156" s="3" t="n">
        <v>88</v>
      </c>
      <c r="E156" s="3" t="n">
        <v>2870</v>
      </c>
      <c r="F156" s="3" t="n">
        <v>18.1</v>
      </c>
      <c r="G156" s="3" t="n">
        <v>17.0175777392805</v>
      </c>
      <c r="H156" s="3" t="n">
        <f aca="false">F156-G156</f>
        <v>1.08242226071947</v>
      </c>
    </row>
    <row r="157" customFormat="false" ht="12.75" hidden="false" customHeight="false" outlineLevel="0" collapsed="false">
      <c r="A157" s="3" t="n">
        <v>1</v>
      </c>
      <c r="B157" s="3" t="n">
        <v>8</v>
      </c>
      <c r="C157" s="3" t="n">
        <v>318</v>
      </c>
      <c r="D157" s="3" t="n">
        <v>140</v>
      </c>
      <c r="E157" s="3" t="n">
        <v>4080</v>
      </c>
      <c r="F157" s="3" t="n">
        <v>13.7</v>
      </c>
      <c r="G157" s="3" t="n">
        <v>14.5295112247596</v>
      </c>
      <c r="H157" s="3" t="n">
        <f aca="false">F157-G157</f>
        <v>-0.829511224759603</v>
      </c>
    </row>
    <row r="158" customFormat="false" ht="12.75" hidden="false" customHeight="false" outlineLevel="0" collapsed="false">
      <c r="A158" s="3" t="n">
        <v>1</v>
      </c>
      <c r="B158" s="3" t="n">
        <v>4</v>
      </c>
      <c r="C158" s="3" t="n">
        <v>112</v>
      </c>
      <c r="D158" s="3" t="n">
        <v>88</v>
      </c>
      <c r="E158" s="3" t="n">
        <v>2395</v>
      </c>
      <c r="F158" s="3" t="n">
        <v>18</v>
      </c>
      <c r="G158" s="3" t="n">
        <v>15.8424113998021</v>
      </c>
      <c r="H158" s="3" t="n">
        <f aca="false">F158-G158</f>
        <v>2.15758860019792</v>
      </c>
    </row>
    <row r="159" customFormat="false" ht="12.75" hidden="false" customHeight="false" outlineLevel="0" collapsed="false">
      <c r="A159" s="3" t="n">
        <v>1</v>
      </c>
      <c r="B159" s="3" t="n">
        <v>4</v>
      </c>
      <c r="C159" s="3" t="n">
        <v>121</v>
      </c>
      <c r="D159" s="3" t="n">
        <v>76</v>
      </c>
      <c r="E159" s="3" t="n">
        <v>2511</v>
      </c>
      <c r="F159" s="3" t="n">
        <v>18</v>
      </c>
      <c r="G159" s="3" t="n">
        <v>17.0491886330593</v>
      </c>
      <c r="H159" s="3" t="n">
        <f aca="false">F159-G159</f>
        <v>0.950811366940734</v>
      </c>
    </row>
    <row r="160" customFormat="false" ht="12.75" hidden="false" customHeight="false" outlineLevel="0" collapsed="false">
      <c r="A160" s="3" t="n">
        <v>1</v>
      </c>
      <c r="B160" s="3" t="n">
        <v>8</v>
      </c>
      <c r="C160" s="3" t="n">
        <v>350</v>
      </c>
      <c r="D160" s="3" t="n">
        <v>165</v>
      </c>
      <c r="E160" s="3" t="n">
        <v>4274</v>
      </c>
      <c r="F160" s="3" t="n">
        <v>12</v>
      </c>
      <c r="G160" s="3" t="n">
        <v>12.9553290565675</v>
      </c>
      <c r="H160" s="3" t="n">
        <f aca="false">F160-G160</f>
        <v>-0.95532905656745</v>
      </c>
    </row>
    <row r="161" customFormat="false" ht="12.75" hidden="false" customHeight="false" outlineLevel="0" collapsed="false">
      <c r="A161" s="3" t="n">
        <v>1</v>
      </c>
      <c r="B161" s="3" t="n">
        <v>4</v>
      </c>
      <c r="C161" s="3" t="n">
        <v>121</v>
      </c>
      <c r="D161" s="3" t="n">
        <v>110</v>
      </c>
      <c r="E161" s="3" t="n">
        <v>2660</v>
      </c>
      <c r="F161" s="3" t="n">
        <v>14</v>
      </c>
      <c r="G161" s="3" t="n">
        <v>14.8263690349454</v>
      </c>
      <c r="H161" s="3" t="n">
        <f aca="false">F161-G161</f>
        <v>-0.82636903494542</v>
      </c>
    </row>
    <row r="162" customFormat="false" ht="12.75" hidden="false" customHeight="false" outlineLevel="0" collapsed="false">
      <c r="A162" s="3" t="n">
        <v>1</v>
      </c>
      <c r="B162" s="3" t="n">
        <v>8</v>
      </c>
      <c r="C162" s="3" t="n">
        <v>400</v>
      </c>
      <c r="D162" s="3" t="n">
        <v>170</v>
      </c>
      <c r="E162" s="3" t="n">
        <v>4668</v>
      </c>
      <c r="F162" s="3" t="n">
        <v>11.5</v>
      </c>
      <c r="G162" s="3" t="n">
        <v>13.3945930864732</v>
      </c>
      <c r="H162" s="3" t="n">
        <f aca="false">F162-G162</f>
        <v>-1.89459308647321</v>
      </c>
    </row>
    <row r="163" customFormat="false" ht="12.75" hidden="false" customHeight="false" outlineLevel="0" collapsed="false">
      <c r="A163" s="3" t="n">
        <v>1</v>
      </c>
      <c r="B163" s="3" t="n">
        <v>4</v>
      </c>
      <c r="C163" s="3" t="n">
        <v>113</v>
      </c>
      <c r="D163" s="3" t="n">
        <v>95</v>
      </c>
      <c r="E163" s="3" t="n">
        <v>2372</v>
      </c>
      <c r="F163" s="3" t="n">
        <v>15</v>
      </c>
      <c r="G163" s="3" t="n">
        <v>15.2290655198068</v>
      </c>
      <c r="H163" s="3" t="n">
        <f aca="false">F163-G163</f>
        <v>-0.229065519806792</v>
      </c>
    </row>
    <row r="164" customFormat="false" ht="12.75" hidden="false" customHeight="false" outlineLevel="0" collapsed="false">
      <c r="A164" s="3" t="n">
        <v>1</v>
      </c>
      <c r="B164" s="3" t="n">
        <v>8</v>
      </c>
      <c r="C164" s="3" t="n">
        <v>302</v>
      </c>
      <c r="D164" s="3" t="n">
        <v>140</v>
      </c>
      <c r="E164" s="3" t="n">
        <v>3449</v>
      </c>
      <c r="F164" s="3" t="n">
        <v>10.5</v>
      </c>
      <c r="G164" s="3" t="n">
        <v>12.8517848807266</v>
      </c>
      <c r="H164" s="3" t="n">
        <f aca="false">F164-G164</f>
        <v>-2.35178488072663</v>
      </c>
    </row>
    <row r="165" customFormat="false" ht="12.75" hidden="false" customHeight="false" outlineLevel="0" collapsed="false">
      <c r="A165" s="3" t="n">
        <v>1</v>
      </c>
      <c r="B165" s="3" t="n">
        <v>4</v>
      </c>
      <c r="C165" s="3" t="n">
        <v>108</v>
      </c>
      <c r="D165" s="3" t="n">
        <v>75</v>
      </c>
      <c r="E165" s="3" t="n">
        <v>2265</v>
      </c>
      <c r="F165" s="3" t="n">
        <v>15.2</v>
      </c>
      <c r="G165" s="3" t="n">
        <v>16.5099583438404</v>
      </c>
      <c r="H165" s="3" t="n">
        <f aca="false">F165-G165</f>
        <v>-1.30995834384036</v>
      </c>
    </row>
    <row r="166" customFormat="false" ht="12.75" hidden="false" customHeight="false" outlineLevel="0" collapsed="false">
      <c r="A166" s="3" t="n">
        <v>1</v>
      </c>
      <c r="B166" s="3" t="n">
        <v>8</v>
      </c>
      <c r="C166" s="3" t="n">
        <v>350</v>
      </c>
      <c r="D166" s="3" t="n">
        <v>180</v>
      </c>
      <c r="E166" s="3" t="n">
        <v>4380</v>
      </c>
      <c r="F166" s="3" t="n">
        <v>12.1</v>
      </c>
      <c r="G166" s="3" t="n">
        <v>12.087347644909</v>
      </c>
      <c r="H166" s="3" t="n">
        <f aca="false">F166-G166</f>
        <v>0.0126523550909692</v>
      </c>
    </row>
    <row r="167" customFormat="false" ht="12.75" hidden="false" customHeight="false" outlineLevel="0" collapsed="false">
      <c r="A167" s="3" t="n">
        <v>1</v>
      </c>
      <c r="B167" s="3" t="n">
        <v>4</v>
      </c>
      <c r="C167" s="3" t="n">
        <v>135</v>
      </c>
      <c r="D167" s="3" t="n">
        <v>84</v>
      </c>
      <c r="E167" s="3" t="n">
        <v>2295</v>
      </c>
      <c r="F167" s="3" t="n">
        <v>11.6</v>
      </c>
      <c r="G167" s="3" t="n">
        <v>15.7466022583778</v>
      </c>
      <c r="H167" s="3" t="n">
        <f aca="false">F167-G167</f>
        <v>-4.14660225837778</v>
      </c>
    </row>
    <row r="168" customFormat="false" ht="12.75" hidden="false" customHeight="false" outlineLevel="0" collapsed="false">
      <c r="A168" s="3" t="n">
        <v>1</v>
      </c>
      <c r="B168" s="3" t="n">
        <v>4</v>
      </c>
      <c r="C168" s="3" t="n">
        <v>107</v>
      </c>
      <c r="D168" s="3" t="n">
        <v>75</v>
      </c>
      <c r="E168" s="3" t="n">
        <v>2205</v>
      </c>
      <c r="F168" s="3" t="n">
        <v>14.5</v>
      </c>
      <c r="G168" s="3" t="n">
        <v>16.3475596033883</v>
      </c>
      <c r="H168" s="3" t="n">
        <f aca="false">F168-G168</f>
        <v>-1.8475596033883</v>
      </c>
    </row>
    <row r="169" customFormat="false" ht="12.75" hidden="false" customHeight="false" outlineLevel="0" collapsed="false">
      <c r="A169" s="3" t="n">
        <v>1</v>
      </c>
      <c r="B169" s="3" t="n">
        <v>4</v>
      </c>
      <c r="C169" s="3" t="n">
        <v>119</v>
      </c>
      <c r="D169" s="3" t="n">
        <v>97</v>
      </c>
      <c r="E169" s="3" t="n">
        <v>2300</v>
      </c>
      <c r="F169" s="3" t="n">
        <v>14.7</v>
      </c>
      <c r="G169" s="3" t="n">
        <v>14.8392948394623</v>
      </c>
      <c r="H169" s="3" t="n">
        <f aca="false">F169-G169</f>
        <v>-0.139294839462332</v>
      </c>
    </row>
    <row r="170" customFormat="false" ht="12.75" hidden="false" customHeight="false" outlineLevel="0" collapsed="false">
      <c r="A170" s="3" t="n">
        <v>1</v>
      </c>
      <c r="B170" s="3" t="n">
        <v>8</v>
      </c>
      <c r="C170" s="3" t="n">
        <v>302</v>
      </c>
      <c r="D170" s="3" t="n">
        <v>137</v>
      </c>
      <c r="E170" s="3" t="n">
        <v>4042</v>
      </c>
      <c r="F170" s="3" t="n">
        <v>14.5</v>
      </c>
      <c r="G170" s="3" t="n">
        <v>14.7441209249593</v>
      </c>
      <c r="H170" s="3" t="n">
        <f aca="false">F170-G170</f>
        <v>-0.244120924959265</v>
      </c>
    </row>
    <row r="171" customFormat="false" ht="12.75" hidden="false" customHeight="false" outlineLevel="0" collapsed="false">
      <c r="A171" s="3" t="n">
        <v>1</v>
      </c>
      <c r="B171" s="3" t="n">
        <v>4</v>
      </c>
      <c r="C171" s="3" t="n">
        <v>101</v>
      </c>
      <c r="D171" s="3" t="n">
        <v>83</v>
      </c>
      <c r="E171" s="3" t="n">
        <v>2202</v>
      </c>
      <c r="F171" s="3" t="n">
        <v>15.3</v>
      </c>
      <c r="G171" s="3" t="n">
        <v>15.7510513072691</v>
      </c>
      <c r="H171" s="3" t="n">
        <f aca="false">F171-G171</f>
        <v>-0.451051307269111</v>
      </c>
    </row>
    <row r="172" customFormat="false" ht="12.75" hidden="false" customHeight="false" outlineLevel="0" collapsed="false">
      <c r="A172" s="3" t="n">
        <v>1</v>
      </c>
      <c r="B172" s="3" t="n">
        <v>4</v>
      </c>
      <c r="C172" s="3" t="n">
        <v>141</v>
      </c>
      <c r="D172" s="3" t="n">
        <v>71</v>
      </c>
      <c r="E172" s="3" t="n">
        <v>3190</v>
      </c>
      <c r="F172" s="3" t="n">
        <v>24.8</v>
      </c>
      <c r="G172" s="3" t="n">
        <v>19.2274306460247</v>
      </c>
      <c r="H172" s="3" t="n">
        <f aca="false">F172-G172</f>
        <v>5.57256935397528</v>
      </c>
    </row>
    <row r="173" customFormat="false" ht="12.75" hidden="false" customHeight="false" outlineLevel="0" collapsed="false">
      <c r="A173" s="3" t="n">
        <v>1</v>
      </c>
      <c r="B173" s="3" t="n">
        <v>4</v>
      </c>
      <c r="C173" s="3" t="n">
        <v>105</v>
      </c>
      <c r="D173" s="3" t="n">
        <v>63</v>
      </c>
      <c r="E173" s="3" t="n">
        <v>2125</v>
      </c>
      <c r="F173" s="3" t="n">
        <v>14.7</v>
      </c>
      <c r="G173" s="3" t="n">
        <v>17.0663799484655</v>
      </c>
      <c r="H173" s="3" t="n">
        <f aca="false">F173-G173</f>
        <v>-2.36637994846549</v>
      </c>
    </row>
    <row r="174" customFormat="false" ht="12.75" hidden="false" customHeight="false" outlineLevel="0" collapsed="false">
      <c r="A174" s="3" t="n">
        <v>1</v>
      </c>
      <c r="B174" s="3" t="n">
        <v>8</v>
      </c>
      <c r="C174" s="3" t="n">
        <v>304</v>
      </c>
      <c r="D174" s="3" t="n">
        <v>120</v>
      </c>
      <c r="E174" s="3" t="n">
        <v>3962</v>
      </c>
      <c r="F174" s="3" t="n">
        <v>13.9</v>
      </c>
      <c r="G174" s="3" t="n">
        <v>15.8291366710249</v>
      </c>
      <c r="H174" s="3" t="n">
        <f aca="false">F174-G174</f>
        <v>-1.92913667102488</v>
      </c>
    </row>
    <row r="175" customFormat="false" ht="12.75" hidden="false" customHeight="false" outlineLevel="0" collapsed="false">
      <c r="A175" s="3" t="n">
        <v>1</v>
      </c>
      <c r="B175" s="3" t="n">
        <v>8</v>
      </c>
      <c r="C175" s="3" t="n">
        <v>302</v>
      </c>
      <c r="D175" s="3" t="n">
        <v>139</v>
      </c>
      <c r="E175" s="3" t="n">
        <v>3570</v>
      </c>
      <c r="F175" s="3" t="n">
        <v>12.8</v>
      </c>
      <c r="G175" s="3" t="n">
        <v>13.2680242452824</v>
      </c>
      <c r="H175" s="3" t="n">
        <f aca="false">F175-G175</f>
        <v>-0.468024245282404</v>
      </c>
    </row>
    <row r="176" customFormat="false" ht="12.75" hidden="false" customHeight="false" outlineLevel="0" collapsed="false">
      <c r="A176" s="3" t="n">
        <v>1</v>
      </c>
      <c r="B176" s="3" t="n">
        <v>4</v>
      </c>
      <c r="C176" s="3" t="n">
        <v>105</v>
      </c>
      <c r="D176" s="3" t="n">
        <v>74</v>
      </c>
      <c r="E176" s="3" t="n">
        <v>2190</v>
      </c>
      <c r="F176" s="3" t="n">
        <v>14.2</v>
      </c>
      <c r="G176" s="3" t="n">
        <v>16.3942280643919</v>
      </c>
      <c r="H176" s="3" t="n">
        <f aca="false">F176-G176</f>
        <v>-2.19422806439194</v>
      </c>
    </row>
    <row r="177" customFormat="false" ht="12.75" hidden="false" customHeight="false" outlineLevel="0" collapsed="false">
      <c r="A177" s="3" t="n">
        <v>1</v>
      </c>
      <c r="B177" s="3" t="n">
        <v>8</v>
      </c>
      <c r="C177" s="3" t="n">
        <v>262</v>
      </c>
      <c r="D177" s="3" t="n">
        <v>110</v>
      </c>
      <c r="E177" s="3" t="n">
        <v>3221</v>
      </c>
      <c r="F177" s="3" t="n">
        <v>13.5</v>
      </c>
      <c r="G177" s="3" t="n">
        <v>14.7630380605165</v>
      </c>
      <c r="H177" s="3" t="n">
        <f aca="false">F177-G177</f>
        <v>-1.26303806051646</v>
      </c>
    </row>
    <row r="178" customFormat="false" ht="12.75" hidden="false" customHeight="false" outlineLevel="0" collapsed="false">
      <c r="A178" s="3" t="n">
        <v>1</v>
      </c>
      <c r="B178" s="3" t="n">
        <v>4</v>
      </c>
      <c r="C178" s="3" t="n">
        <v>105</v>
      </c>
      <c r="D178" s="3" t="n">
        <v>70</v>
      </c>
      <c r="E178" s="3" t="n">
        <v>2150</v>
      </c>
      <c r="F178" s="3" t="n">
        <v>14.9</v>
      </c>
      <c r="G178" s="3" t="n">
        <v>16.5928559308923</v>
      </c>
      <c r="H178" s="3" t="n">
        <f aca="false">F178-G178</f>
        <v>-1.6928559308923</v>
      </c>
    </row>
    <row r="179" customFormat="false" ht="12.75" hidden="false" customHeight="false" outlineLevel="0" collapsed="false">
      <c r="A179" s="3" t="n">
        <v>1</v>
      </c>
      <c r="B179" s="3" t="n">
        <v>4</v>
      </c>
      <c r="C179" s="3" t="n">
        <v>134</v>
      </c>
      <c r="D179" s="3" t="n">
        <v>96</v>
      </c>
      <c r="E179" s="3" t="n">
        <v>2702</v>
      </c>
      <c r="F179" s="3" t="n">
        <v>13.5</v>
      </c>
      <c r="G179" s="3" t="n">
        <v>15.9593435221036</v>
      </c>
      <c r="H179" s="3" t="n">
        <f aca="false">F179-G179</f>
        <v>-2.45934352210361</v>
      </c>
    </row>
    <row r="180" customFormat="false" ht="12.75" hidden="false" customHeight="false" outlineLevel="0" collapsed="false">
      <c r="A180" s="3" t="n">
        <v>1</v>
      </c>
      <c r="B180" s="3" t="n">
        <v>6</v>
      </c>
      <c r="C180" s="3" t="n">
        <v>225</v>
      </c>
      <c r="D180" s="3" t="n">
        <v>105</v>
      </c>
      <c r="E180" s="3" t="n">
        <v>3121</v>
      </c>
      <c r="F180" s="3" t="n">
        <v>16.5</v>
      </c>
      <c r="G180" s="3" t="n">
        <v>15.5037020858656</v>
      </c>
      <c r="H180" s="3" t="n">
        <f aca="false">F180-G180</f>
        <v>0.996297914134383</v>
      </c>
    </row>
    <row r="181" customFormat="false" ht="12.75" hidden="false" customHeight="false" outlineLevel="0" collapsed="false">
      <c r="A181" s="3" t="n">
        <v>1</v>
      </c>
      <c r="B181" s="3" t="n">
        <v>8</v>
      </c>
      <c r="C181" s="3" t="n">
        <v>400</v>
      </c>
      <c r="D181" s="3" t="n">
        <v>230</v>
      </c>
      <c r="E181" s="3" t="n">
        <v>4278</v>
      </c>
      <c r="F181" s="3" t="n">
        <v>9.5</v>
      </c>
      <c r="G181" s="3" t="n">
        <v>7.64481956262141</v>
      </c>
      <c r="H181" s="3" t="n">
        <f aca="false">F181-G181</f>
        <v>1.85518043737859</v>
      </c>
    </row>
    <row r="182" customFormat="false" ht="12.75" hidden="false" customHeight="false" outlineLevel="0" collapsed="false">
      <c r="A182" s="3" t="n">
        <v>1</v>
      </c>
      <c r="B182" s="3" t="n">
        <v>4</v>
      </c>
      <c r="C182" s="3" t="n">
        <v>134</v>
      </c>
      <c r="D182" s="3" t="n">
        <v>90</v>
      </c>
      <c r="E182" s="3" t="n">
        <v>2711</v>
      </c>
      <c r="F182" s="3" t="n">
        <v>15.5</v>
      </c>
      <c r="G182" s="3" t="n">
        <v>16.4503707070238</v>
      </c>
      <c r="H182" s="3" t="n">
        <f aca="false">F182-G182</f>
        <v>-0.950370707023751</v>
      </c>
    </row>
    <row r="183" customFormat="false" ht="12.75" hidden="false" customHeight="false" outlineLevel="0" collapsed="false">
      <c r="A183" s="3" t="n">
        <v>1</v>
      </c>
      <c r="B183" s="3" t="n">
        <v>6</v>
      </c>
      <c r="C183" s="3" t="n">
        <v>231</v>
      </c>
      <c r="D183" s="3" t="n">
        <v>110</v>
      </c>
      <c r="E183" s="3" t="n">
        <v>3415</v>
      </c>
      <c r="F183" s="3" t="n">
        <v>15.8</v>
      </c>
      <c r="G183" s="3" t="n">
        <v>15.9052023812544</v>
      </c>
      <c r="H183" s="3" t="n">
        <f aca="false">F183-G183</f>
        <v>-0.105202381254349</v>
      </c>
    </row>
    <row r="184" customFormat="false" ht="12.75" hidden="false" customHeight="false" outlineLevel="0" collapsed="false">
      <c r="A184" s="3" t="n">
        <v>1</v>
      </c>
      <c r="B184" s="3" t="n">
        <v>6</v>
      </c>
      <c r="C184" s="3" t="n">
        <v>200</v>
      </c>
      <c r="D184" s="3" t="n">
        <v>85</v>
      </c>
      <c r="E184" s="3" t="n">
        <v>3070</v>
      </c>
      <c r="F184" s="3" t="n">
        <v>16.7</v>
      </c>
      <c r="G184" s="3" t="n">
        <v>17.0513337787278</v>
      </c>
      <c r="H184" s="3" t="n">
        <f aca="false">F184-G184</f>
        <v>-0.351333778727767</v>
      </c>
    </row>
    <row r="185" customFormat="false" ht="12.75" hidden="false" customHeight="false" outlineLevel="0" collapsed="false">
      <c r="A185" s="3" t="n">
        <v>1</v>
      </c>
      <c r="B185" s="3" t="n">
        <v>4</v>
      </c>
      <c r="C185" s="3" t="n">
        <v>91</v>
      </c>
      <c r="D185" s="3" t="n">
        <v>67</v>
      </c>
      <c r="E185" s="3" t="n">
        <v>1965</v>
      </c>
      <c r="F185" s="3" t="n">
        <v>15.7</v>
      </c>
      <c r="G185" s="3" t="n">
        <v>16.3851066215572</v>
      </c>
      <c r="H185" s="3" t="n">
        <f aca="false">F185-G185</f>
        <v>-0.68510662155721</v>
      </c>
    </row>
    <row r="186" customFormat="false" ht="12.75" hidden="false" customHeight="false" outlineLevel="0" collapsed="false">
      <c r="A186" s="3" t="n">
        <v>1</v>
      </c>
      <c r="B186" s="3" t="n">
        <v>6</v>
      </c>
      <c r="C186" s="3" t="n">
        <v>225</v>
      </c>
      <c r="D186" s="3" t="n">
        <v>95</v>
      </c>
      <c r="E186" s="3" t="n">
        <v>3264</v>
      </c>
      <c r="F186" s="3" t="n">
        <v>16</v>
      </c>
      <c r="G186" s="3" t="n">
        <v>16.6802681085834</v>
      </c>
      <c r="H186" s="3" t="n">
        <f aca="false">F186-G186</f>
        <v>-0.680268108583359</v>
      </c>
    </row>
    <row r="187" customFormat="false" ht="12.75" hidden="false" customHeight="false" outlineLevel="0" collapsed="false">
      <c r="A187" s="3" t="n">
        <v>1</v>
      </c>
      <c r="B187" s="3" t="n">
        <v>6</v>
      </c>
      <c r="C187" s="3" t="n">
        <v>199</v>
      </c>
      <c r="D187" s="3" t="n">
        <v>97</v>
      </c>
      <c r="E187" s="3" t="n">
        <v>2774</v>
      </c>
      <c r="F187" s="3" t="n">
        <v>15.5</v>
      </c>
      <c r="G187" s="3" t="n">
        <v>15.2968427848561</v>
      </c>
      <c r="H187" s="3" t="n">
        <f aca="false">F187-G187</f>
        <v>0.203157215143872</v>
      </c>
    </row>
    <row r="188" customFormat="false" ht="12.75" hidden="false" customHeight="false" outlineLevel="0" collapsed="false">
      <c r="A188" s="3" t="n">
        <v>1</v>
      </c>
      <c r="B188" s="3" t="n">
        <v>8</v>
      </c>
      <c r="C188" s="3" t="n">
        <v>400</v>
      </c>
      <c r="D188" s="3" t="n">
        <v>180</v>
      </c>
      <c r="E188" s="3" t="n">
        <v>4220</v>
      </c>
      <c r="F188" s="3" t="n">
        <v>11.1</v>
      </c>
      <c r="G188" s="3" t="n">
        <v>11.3645336945275</v>
      </c>
      <c r="H188" s="3" t="n">
        <f aca="false">F188-G188</f>
        <v>-0.264533694527548</v>
      </c>
    </row>
    <row r="189" customFormat="false" ht="12.75" hidden="false" customHeight="false" outlineLevel="0" collapsed="false">
      <c r="A189" s="3" t="n">
        <v>1</v>
      </c>
      <c r="B189" s="3" t="n">
        <v>8</v>
      </c>
      <c r="C189" s="3" t="n">
        <v>307</v>
      </c>
      <c r="D189" s="3" t="n">
        <v>200</v>
      </c>
      <c r="E189" s="3" t="n">
        <v>4376</v>
      </c>
      <c r="F189" s="3" t="n">
        <v>15</v>
      </c>
      <c r="G189" s="3" t="n">
        <v>10.7599157362</v>
      </c>
      <c r="H189" s="3" t="n">
        <f aca="false">F189-G189</f>
        <v>4.24008426379998</v>
      </c>
    </row>
    <row r="190" customFormat="false" ht="12.75" hidden="false" customHeight="false" outlineLevel="0" collapsed="false">
      <c r="A190" s="3" t="n">
        <v>1</v>
      </c>
      <c r="B190" s="3" t="n">
        <v>6</v>
      </c>
      <c r="C190" s="3" t="n">
        <v>225</v>
      </c>
      <c r="D190" s="3" t="n">
        <v>95</v>
      </c>
      <c r="E190" s="3" t="n">
        <v>3785</v>
      </c>
      <c r="F190" s="3" t="n">
        <v>19</v>
      </c>
      <c r="G190" s="3" t="n">
        <v>18.1382026835596</v>
      </c>
      <c r="H190" s="3" t="n">
        <f aca="false">F190-G190</f>
        <v>0.861797316440423</v>
      </c>
    </row>
    <row r="191" customFormat="false" ht="12.75" hidden="false" customHeight="false" outlineLevel="0" collapsed="false">
      <c r="A191" s="3" t="n">
        <v>1</v>
      </c>
      <c r="B191" s="3" t="n">
        <v>4</v>
      </c>
      <c r="C191" s="3" t="n">
        <v>151</v>
      </c>
      <c r="D191" s="3" t="n">
        <v>90</v>
      </c>
      <c r="E191" s="3" t="n">
        <v>2735</v>
      </c>
      <c r="F191" s="3" t="n">
        <v>18</v>
      </c>
      <c r="G191" s="3" t="n">
        <v>16.4240037348694</v>
      </c>
      <c r="H191" s="3" t="n">
        <f aca="false">F191-G191</f>
        <v>1.57599626513064</v>
      </c>
    </row>
    <row r="192" customFormat="false" ht="12.75" hidden="false" customHeight="false" outlineLevel="0" collapsed="false">
      <c r="A192" s="3" t="n">
        <v>1</v>
      </c>
      <c r="B192" s="3" t="n">
        <v>6</v>
      </c>
      <c r="C192" s="3" t="n">
        <v>198</v>
      </c>
      <c r="D192" s="3" t="n">
        <v>95</v>
      </c>
      <c r="E192" s="3" t="n">
        <v>3102</v>
      </c>
      <c r="F192" s="3" t="n">
        <v>16.5</v>
      </c>
      <c r="G192" s="3" t="n">
        <v>16.3754802551788</v>
      </c>
      <c r="H192" s="3" t="n">
        <f aca="false">F192-G192</f>
        <v>0.124519744821185</v>
      </c>
    </row>
    <row r="193" customFormat="false" ht="12.75" hidden="false" customHeight="false" outlineLevel="0" collapsed="false">
      <c r="A193" s="3" t="n">
        <v>1</v>
      </c>
      <c r="B193" s="3" t="n">
        <v>4</v>
      </c>
      <c r="C193" s="3" t="n">
        <v>97</v>
      </c>
      <c r="D193" s="3" t="n">
        <v>78</v>
      </c>
      <c r="E193" s="3" t="n">
        <v>2188</v>
      </c>
      <c r="F193" s="3" t="n">
        <v>15.8</v>
      </c>
      <c r="G193" s="3" t="n">
        <v>16.1220827192647</v>
      </c>
      <c r="H193" s="3" t="n">
        <f aca="false">F193-G193</f>
        <v>-0.322082719264717</v>
      </c>
    </row>
    <row r="194" customFormat="false" ht="12.75" hidden="false" customHeight="false" outlineLevel="0" collapsed="false">
      <c r="A194" s="3" t="n">
        <v>1</v>
      </c>
      <c r="B194" s="3" t="n">
        <v>8</v>
      </c>
      <c r="C194" s="3" t="n">
        <v>455</v>
      </c>
      <c r="D194" s="3" t="n">
        <v>225</v>
      </c>
      <c r="E194" s="3" t="n">
        <v>4951</v>
      </c>
      <c r="F194" s="3" t="n">
        <v>11</v>
      </c>
      <c r="G194" s="3" t="n">
        <v>9.61371573536297</v>
      </c>
      <c r="H194" s="3" t="n">
        <f aca="false">F194-G194</f>
        <v>1.38628426463703</v>
      </c>
    </row>
    <row r="195" customFormat="false" ht="12.75" hidden="false" customHeight="false" outlineLevel="0" collapsed="false">
      <c r="A195" s="3" t="n">
        <v>1</v>
      </c>
      <c r="B195" s="3" t="n">
        <v>4</v>
      </c>
      <c r="C195" s="3" t="n">
        <v>108</v>
      </c>
      <c r="D195" s="3" t="n">
        <v>94</v>
      </c>
      <c r="E195" s="3" t="n">
        <v>2379</v>
      </c>
      <c r="F195" s="3" t="n">
        <v>16.5</v>
      </c>
      <c r="G195" s="3" t="n">
        <v>15.3538022203855</v>
      </c>
      <c r="H195" s="3" t="n">
        <f aca="false">F195-G195</f>
        <v>1.14619777961447</v>
      </c>
    </row>
    <row r="196" customFormat="false" ht="12.75" hidden="false" customHeight="false" outlineLevel="0" collapsed="false">
      <c r="A196" s="3" t="n">
        <v>1</v>
      </c>
      <c r="B196" s="3" t="n">
        <v>4</v>
      </c>
      <c r="C196" s="3" t="n">
        <v>140</v>
      </c>
      <c r="D196" s="3" t="n">
        <v>72</v>
      </c>
      <c r="E196" s="3" t="n">
        <v>2408</v>
      </c>
      <c r="F196" s="3" t="n">
        <v>19</v>
      </c>
      <c r="G196" s="3" t="n">
        <v>16.9669908528006</v>
      </c>
      <c r="H196" s="3" t="n">
        <f aca="false">F196-G196</f>
        <v>2.03300914719944</v>
      </c>
    </row>
    <row r="197" customFormat="false" ht="12.75" hidden="false" customHeight="false" outlineLevel="0" collapsed="false">
      <c r="A197" s="3" t="n">
        <v>1</v>
      </c>
      <c r="B197" s="3" t="n">
        <v>6</v>
      </c>
      <c r="C197" s="3" t="n">
        <v>250</v>
      </c>
      <c r="D197" s="3" t="n">
        <v>72</v>
      </c>
      <c r="E197" s="3" t="n">
        <v>3158</v>
      </c>
      <c r="F197" s="3" t="n">
        <v>19.5</v>
      </c>
      <c r="G197" s="3" t="n">
        <v>18.031832504532</v>
      </c>
      <c r="H197" s="3" t="n">
        <f aca="false">F197-G197</f>
        <v>1.46816749546802</v>
      </c>
    </row>
    <row r="198" customFormat="false" ht="12.75" hidden="false" customHeight="false" outlineLevel="0" collapsed="false">
      <c r="A198" s="3" t="n">
        <v>1</v>
      </c>
      <c r="B198" s="3" t="n">
        <v>4</v>
      </c>
      <c r="C198" s="3" t="n">
        <v>85</v>
      </c>
      <c r="D198" s="3" t="n">
        <v>52</v>
      </c>
      <c r="E198" s="3" t="n">
        <v>2035</v>
      </c>
      <c r="F198" s="3" t="n">
        <v>22.2</v>
      </c>
      <c r="G198" s="3" t="n">
        <v>17.778605249212</v>
      </c>
      <c r="H198" s="3" t="n">
        <f aca="false">F198-G198</f>
        <v>4.42139475078798</v>
      </c>
    </row>
    <row r="199" customFormat="false" ht="12.75" hidden="false" customHeight="false" outlineLevel="0" collapsed="false">
      <c r="A199" s="3" t="n">
        <v>1</v>
      </c>
      <c r="B199" s="3" t="n">
        <v>4</v>
      </c>
      <c r="C199" s="3" t="n">
        <v>151</v>
      </c>
      <c r="D199" s="3" t="n">
        <v>90</v>
      </c>
      <c r="E199" s="3" t="n">
        <v>3003</v>
      </c>
      <c r="F199" s="3" t="n">
        <v>20.1</v>
      </c>
      <c r="G199" s="3" t="n">
        <v>17.1739585642237</v>
      </c>
      <c r="H199" s="3" t="n">
        <f aca="false">F199-G199</f>
        <v>2.92604143577628</v>
      </c>
    </row>
    <row r="200" customFormat="false" ht="12.75" hidden="false" customHeight="false" outlineLevel="0" collapsed="false">
      <c r="A200" s="3" t="n">
        <v>1</v>
      </c>
      <c r="B200" s="3" t="n">
        <v>8</v>
      </c>
      <c r="C200" s="3" t="n">
        <v>350</v>
      </c>
      <c r="D200" s="3" t="n">
        <v>170</v>
      </c>
      <c r="E200" s="3" t="n">
        <v>4165</v>
      </c>
      <c r="F200" s="3" t="n">
        <v>11.4</v>
      </c>
      <c r="G200" s="3" t="n">
        <v>12.2621083358773</v>
      </c>
      <c r="H200" s="3" t="n">
        <f aca="false">F200-G200</f>
        <v>-0.862108335877279</v>
      </c>
    </row>
    <row r="201" customFormat="false" ht="12.75" hidden="false" customHeight="false" outlineLevel="0" collapsed="false">
      <c r="A201" s="3" t="n">
        <v>1</v>
      </c>
      <c r="B201" s="3" t="n">
        <v>8</v>
      </c>
      <c r="C201" s="3" t="n">
        <v>302</v>
      </c>
      <c r="D201" s="3" t="n">
        <v>140</v>
      </c>
      <c r="E201" s="3" t="n">
        <v>4141</v>
      </c>
      <c r="F201" s="3" t="n">
        <v>14</v>
      </c>
      <c r="G201" s="3" t="n">
        <v>14.7882354102536</v>
      </c>
      <c r="H201" s="3" t="n">
        <f aca="false">F201-G201</f>
        <v>-0.788235410253591</v>
      </c>
    </row>
    <row r="202" customFormat="false" ht="12.75" hidden="false" customHeight="false" outlineLevel="0" collapsed="false">
      <c r="A202" s="3" t="n">
        <v>1</v>
      </c>
      <c r="B202" s="3" t="n">
        <v>4</v>
      </c>
      <c r="C202" s="3" t="n">
        <v>85</v>
      </c>
      <c r="D202" s="3" t="n">
        <v>70</v>
      </c>
      <c r="E202" s="3" t="n">
        <v>1990</v>
      </c>
      <c r="F202" s="3" t="n">
        <v>17</v>
      </c>
      <c r="G202" s="3" t="n">
        <v>16.2551535939726</v>
      </c>
      <c r="H202" s="3" t="n">
        <f aca="false">F202-G202</f>
        <v>0.744846406027417</v>
      </c>
    </row>
    <row r="203" customFormat="false" ht="12.75" hidden="false" customHeight="false" outlineLevel="0" collapsed="false">
      <c r="A203" s="3" t="n">
        <v>1</v>
      </c>
      <c r="B203" s="3" t="n">
        <v>5</v>
      </c>
      <c r="C203" s="3" t="n">
        <v>121</v>
      </c>
      <c r="D203" s="3" t="n">
        <v>67</v>
      </c>
      <c r="E203" s="3" t="n">
        <v>2950</v>
      </c>
      <c r="F203" s="3" t="n">
        <v>19.9</v>
      </c>
      <c r="G203" s="3" t="n">
        <v>18.7620540478294</v>
      </c>
      <c r="H203" s="3" t="n">
        <f aca="false">F203-G203</f>
        <v>1.13794595217061</v>
      </c>
    </row>
    <row r="204" customFormat="false" ht="12.75" hidden="false" customHeight="false" outlineLevel="0" collapsed="false">
      <c r="A204" s="3" t="n">
        <v>1</v>
      </c>
      <c r="B204" s="3" t="n">
        <v>8</v>
      </c>
      <c r="C204" s="3" t="n">
        <v>318</v>
      </c>
      <c r="D204" s="3" t="n">
        <v>150</v>
      </c>
      <c r="E204" s="3" t="n">
        <v>4135</v>
      </c>
      <c r="F204" s="3" t="n">
        <v>13.5</v>
      </c>
      <c r="G204" s="3" t="n">
        <v>13.9070163073111</v>
      </c>
      <c r="H204" s="3" t="n">
        <f aca="false">F204-G204</f>
        <v>-0.407016307311132</v>
      </c>
    </row>
    <row r="205" customFormat="false" ht="12.75" hidden="false" customHeight="false" outlineLevel="0" collapsed="false">
      <c r="A205" s="3" t="n">
        <v>1</v>
      </c>
      <c r="B205" s="3" t="n">
        <v>4</v>
      </c>
      <c r="C205" s="3" t="n">
        <v>98</v>
      </c>
      <c r="D205" s="3" t="n">
        <v>76</v>
      </c>
      <c r="E205" s="3" t="n">
        <v>2144</v>
      </c>
      <c r="F205" s="3" t="n">
        <v>14.7</v>
      </c>
      <c r="G205" s="3" t="n">
        <v>16.1487349240648</v>
      </c>
      <c r="H205" s="3" t="n">
        <f aca="false">F205-G205</f>
        <v>-1.44873492406484</v>
      </c>
    </row>
    <row r="206" customFormat="false" ht="12.75" hidden="false" customHeight="false" outlineLevel="0" collapsed="false">
      <c r="A206" s="3" t="n">
        <v>1</v>
      </c>
      <c r="B206" s="3" t="n">
        <v>8</v>
      </c>
      <c r="C206" s="3" t="n">
        <v>351</v>
      </c>
      <c r="D206" s="3" t="n">
        <v>158</v>
      </c>
      <c r="E206" s="3" t="n">
        <v>4363</v>
      </c>
      <c r="F206" s="3" t="n">
        <v>13</v>
      </c>
      <c r="G206" s="3" t="n">
        <v>13.7423621160298</v>
      </c>
      <c r="H206" s="3" t="n">
        <f aca="false">F206-G206</f>
        <v>-0.74236211602978</v>
      </c>
    </row>
    <row r="207" customFormat="false" ht="12.75" hidden="false" customHeight="false" outlineLevel="0" collapsed="false">
      <c r="A207" s="3" t="n">
        <v>1</v>
      </c>
      <c r="B207" s="3" t="n">
        <v>6</v>
      </c>
      <c r="C207" s="3" t="n">
        <v>250</v>
      </c>
      <c r="D207" s="3" t="n">
        <v>100</v>
      </c>
      <c r="E207" s="3" t="n">
        <v>3781</v>
      </c>
      <c r="F207" s="3" t="n">
        <v>17</v>
      </c>
      <c r="G207" s="3" t="n">
        <v>17.6012676870464</v>
      </c>
      <c r="H207" s="3" t="n">
        <f aca="false">F207-G207</f>
        <v>-0.60126768704642</v>
      </c>
    </row>
    <row r="208" customFormat="false" ht="12.75" hidden="false" customHeight="false" outlineLevel="0" collapsed="false">
      <c r="A208" s="3" t="n">
        <v>1</v>
      </c>
      <c r="B208" s="3" t="n">
        <v>4</v>
      </c>
      <c r="C208" s="3" t="n">
        <v>151</v>
      </c>
      <c r="D208" s="3" t="n">
        <v>90</v>
      </c>
      <c r="E208" s="3" t="n">
        <v>2950</v>
      </c>
      <c r="F208" s="3" t="n">
        <v>17.3</v>
      </c>
      <c r="G208" s="3" t="n">
        <v>17.0256466017022</v>
      </c>
      <c r="H208" s="3" t="n">
        <f aca="false">F208-G208</f>
        <v>0.274353398297848</v>
      </c>
    </row>
    <row r="209" customFormat="false" ht="12.75" hidden="false" customHeight="false" outlineLevel="0" collapsed="false">
      <c r="A209" s="3" t="n">
        <v>1</v>
      </c>
      <c r="B209" s="3" t="n">
        <v>4</v>
      </c>
      <c r="C209" s="3" t="n">
        <v>98</v>
      </c>
      <c r="D209" s="3" t="n">
        <v>66</v>
      </c>
      <c r="E209" s="3" t="n">
        <v>1800</v>
      </c>
      <c r="F209" s="3" t="n">
        <v>14.4</v>
      </c>
      <c r="G209" s="3" t="n">
        <v>15.9625098949334</v>
      </c>
      <c r="H209" s="3" t="n">
        <f aca="false">F209-G209</f>
        <v>-1.56250989493341</v>
      </c>
    </row>
    <row r="210" customFormat="false" ht="12.75" hidden="false" customHeight="false" outlineLevel="0" collapsed="false">
      <c r="A210" s="3" t="n">
        <v>1</v>
      </c>
      <c r="B210" s="3" t="n">
        <v>4</v>
      </c>
      <c r="C210" s="3" t="n">
        <v>151</v>
      </c>
      <c r="D210" s="3" t="n">
        <v>90</v>
      </c>
      <c r="E210" s="3" t="n">
        <v>2670</v>
      </c>
      <c r="F210" s="3" t="n">
        <v>16</v>
      </c>
      <c r="G210" s="3" t="n">
        <v>16.2421117053618</v>
      </c>
      <c r="H210" s="3" t="n">
        <f aca="false">F210-G210</f>
        <v>-0.242111705361765</v>
      </c>
    </row>
    <row r="211" customFormat="false" ht="12.75" hidden="false" customHeight="false" outlineLevel="0" collapsed="false">
      <c r="A211" s="3" t="n">
        <v>1</v>
      </c>
      <c r="B211" s="3" t="n">
        <v>4</v>
      </c>
      <c r="C211" s="3" t="n">
        <v>151</v>
      </c>
      <c r="D211" s="3" t="n">
        <v>85</v>
      </c>
      <c r="E211" s="3" t="n">
        <v>2855</v>
      </c>
      <c r="F211" s="3" t="n">
        <v>17.6</v>
      </c>
      <c r="G211" s="3" t="n">
        <v>17.14800618363</v>
      </c>
      <c r="H211" s="3" t="n">
        <f aca="false">F211-G211</f>
        <v>0.451993816369956</v>
      </c>
    </row>
    <row r="212" customFormat="false" ht="12.75" hidden="false" customHeight="false" outlineLevel="0" collapsed="false">
      <c r="A212" s="3" t="n">
        <v>1</v>
      </c>
      <c r="B212" s="3" t="n">
        <v>4</v>
      </c>
      <c r="C212" s="3" t="n">
        <v>156</v>
      </c>
      <c r="D212" s="3" t="n">
        <v>105</v>
      </c>
      <c r="E212" s="3" t="n">
        <v>2800</v>
      </c>
      <c r="F212" s="3" t="n">
        <v>14.4</v>
      </c>
      <c r="G212" s="3" t="n">
        <v>15.4137824552853</v>
      </c>
      <c r="H212" s="3" t="n">
        <f aca="false">F212-G212</f>
        <v>-1.01378245528525</v>
      </c>
    </row>
    <row r="213" customFormat="false" ht="12.75" hidden="false" customHeight="false" outlineLevel="0" collapsed="false">
      <c r="A213" s="3" t="n">
        <v>1</v>
      </c>
      <c r="B213" s="3" t="n">
        <v>4</v>
      </c>
      <c r="C213" s="3" t="n">
        <v>89</v>
      </c>
      <c r="D213" s="3" t="n">
        <v>62</v>
      </c>
      <c r="E213" s="3" t="n">
        <v>2050</v>
      </c>
      <c r="F213" s="3" t="n">
        <v>17.3</v>
      </c>
      <c r="G213" s="3" t="n">
        <v>17.0221703972314</v>
      </c>
      <c r="H213" s="3" t="n">
        <f aca="false">F213-G213</f>
        <v>0.277829602768602</v>
      </c>
    </row>
    <row r="214" customFormat="false" ht="12.75" hidden="false" customHeight="false" outlineLevel="0" collapsed="false">
      <c r="A214" s="3" t="n">
        <v>1</v>
      </c>
      <c r="B214" s="3" t="n">
        <v>6</v>
      </c>
      <c r="C214" s="3" t="n">
        <v>200</v>
      </c>
      <c r="D214" s="3" t="n">
        <v>85</v>
      </c>
      <c r="E214" s="3" t="n">
        <v>2965</v>
      </c>
      <c r="F214" s="3" t="n">
        <v>15.8</v>
      </c>
      <c r="G214" s="3" t="n">
        <v>16.7575081926001</v>
      </c>
      <c r="H214" s="3" t="n">
        <f aca="false">F214-G214</f>
        <v>-0.95750819260012</v>
      </c>
    </row>
    <row r="215" customFormat="false" ht="12.75" hidden="false" customHeight="false" outlineLevel="0" collapsed="false">
      <c r="A215" s="3" t="n">
        <v>1</v>
      </c>
      <c r="B215" s="3" t="n">
        <v>8</v>
      </c>
      <c r="C215" s="3" t="n">
        <v>400</v>
      </c>
      <c r="D215" s="3" t="n">
        <v>170</v>
      </c>
      <c r="E215" s="3" t="n">
        <v>4746</v>
      </c>
      <c r="F215" s="3" t="n">
        <v>12</v>
      </c>
      <c r="G215" s="3" t="n">
        <v>13.6128635218823</v>
      </c>
      <c r="H215" s="3" t="n">
        <f aca="false">F215-G215</f>
        <v>-1.61286352188232</v>
      </c>
    </row>
    <row r="216" customFormat="false" ht="12.75" hidden="false" customHeight="false" outlineLevel="0" collapsed="false">
      <c r="A216" s="3" t="n">
        <v>1</v>
      </c>
      <c r="B216" s="3" t="n">
        <v>4</v>
      </c>
      <c r="C216" s="3" t="n">
        <v>116</v>
      </c>
      <c r="D216" s="3" t="n">
        <v>90</v>
      </c>
      <c r="E216" s="3" t="n">
        <v>2123</v>
      </c>
      <c r="F216" s="3" t="n">
        <v>14</v>
      </c>
      <c r="G216" s="3" t="n">
        <v>14.9039761253134</v>
      </c>
      <c r="H216" s="3" t="n">
        <f aca="false">F216-G216</f>
        <v>-0.903976125313394</v>
      </c>
    </row>
    <row r="217" customFormat="false" ht="12.75" hidden="false" customHeight="false" outlineLevel="0" collapsed="false">
      <c r="A217" s="3" t="n">
        <v>1</v>
      </c>
      <c r="B217" s="3" t="n">
        <v>5</v>
      </c>
      <c r="C217" s="3" t="n">
        <v>131</v>
      </c>
      <c r="D217" s="3" t="n">
        <v>103</v>
      </c>
      <c r="E217" s="3" t="n">
        <v>2830</v>
      </c>
      <c r="F217" s="3" t="n">
        <v>15.9</v>
      </c>
      <c r="G217" s="3" t="n">
        <v>15.5761846251052</v>
      </c>
      <c r="H217" s="3" t="n">
        <f aca="false">F217-G217</f>
        <v>0.323815374894785</v>
      </c>
    </row>
    <row r="218" customFormat="false" ht="12.75" hidden="false" customHeight="false" outlineLevel="0" collapsed="false">
      <c r="A218" s="3" t="n">
        <v>1</v>
      </c>
      <c r="B218" s="3" t="n">
        <v>4</v>
      </c>
      <c r="C218" s="3" t="n">
        <v>71</v>
      </c>
      <c r="D218" s="3" t="n">
        <v>65</v>
      </c>
      <c r="E218" s="3" t="n">
        <v>1773</v>
      </c>
      <c r="F218" s="3" t="n">
        <v>19</v>
      </c>
      <c r="G218" s="3" t="n">
        <v>16.1131381509017</v>
      </c>
      <c r="H218" s="3" t="n">
        <f aca="false">F218-G218</f>
        <v>2.88686184909835</v>
      </c>
    </row>
    <row r="219" customFormat="false" ht="12.75" hidden="false" customHeight="false" outlineLevel="0" collapsed="false">
      <c r="A219" s="3" t="n">
        <v>1</v>
      </c>
      <c r="B219" s="3" t="n">
        <v>4</v>
      </c>
      <c r="C219" s="3" t="n">
        <v>119</v>
      </c>
      <c r="D219" s="3" t="n">
        <v>100</v>
      </c>
      <c r="E219" s="3" t="n">
        <v>2615</v>
      </c>
      <c r="F219" s="3" t="n">
        <v>14.8</v>
      </c>
      <c r="G219" s="3" t="n">
        <v>15.487850530505</v>
      </c>
      <c r="H219" s="3" t="n">
        <f aca="false">F219-G219</f>
        <v>-0.687850530504953</v>
      </c>
    </row>
    <row r="220" customFormat="false" ht="12.75" hidden="false" customHeight="false" outlineLevel="0" collapsed="false">
      <c r="A220" s="3" t="n">
        <v>1</v>
      </c>
      <c r="B220" s="3" t="n">
        <v>8</v>
      </c>
      <c r="C220" s="3" t="n">
        <v>350</v>
      </c>
      <c r="D220" s="3" t="n">
        <v>145</v>
      </c>
      <c r="E220" s="3" t="n">
        <v>4440</v>
      </c>
      <c r="F220" s="3" t="n">
        <v>14</v>
      </c>
      <c r="G220" s="3" t="n">
        <v>14.9726604321428</v>
      </c>
      <c r="H220" s="3" t="n">
        <f aca="false">F220-G220</f>
        <v>-0.972660432142767</v>
      </c>
    </row>
    <row r="221" customFormat="false" ht="12.75" hidden="false" customHeight="false" outlineLevel="0" collapsed="false">
      <c r="A221" s="3" t="n">
        <v>1</v>
      </c>
      <c r="B221" s="3" t="n">
        <v>4</v>
      </c>
      <c r="C221" s="3" t="n">
        <v>105</v>
      </c>
      <c r="D221" s="3" t="n">
        <v>63</v>
      </c>
      <c r="E221" s="3" t="n">
        <v>2215</v>
      </c>
      <c r="F221" s="3" t="n">
        <v>14.9</v>
      </c>
      <c r="G221" s="3" t="n">
        <v>17.3182304508606</v>
      </c>
      <c r="H221" s="3" t="n">
        <f aca="false">F221-G221</f>
        <v>-2.41823045086062</v>
      </c>
    </row>
    <row r="222" customFormat="false" ht="12.75" hidden="false" customHeight="false" outlineLevel="0" collapsed="false">
      <c r="A222" s="3" t="n">
        <v>1</v>
      </c>
      <c r="B222" s="3" t="n">
        <v>6</v>
      </c>
      <c r="C222" s="3" t="n">
        <v>225</v>
      </c>
      <c r="D222" s="3" t="n">
        <v>100</v>
      </c>
      <c r="E222" s="3" t="n">
        <v>3651</v>
      </c>
      <c r="F222" s="3" t="n">
        <v>17.7</v>
      </c>
      <c r="G222" s="3" t="n">
        <v>17.3750234899819</v>
      </c>
      <c r="H222" s="3" t="n">
        <f aca="false">F222-G222</f>
        <v>0.324976510018129</v>
      </c>
    </row>
    <row r="223" customFormat="false" ht="12.75" hidden="false" customHeight="false" outlineLevel="0" collapsed="false">
      <c r="A223" s="3" t="n">
        <v>1</v>
      </c>
      <c r="B223" s="3" t="n">
        <v>6</v>
      </c>
      <c r="C223" s="3" t="n">
        <v>232</v>
      </c>
      <c r="D223" s="3" t="n">
        <v>100</v>
      </c>
      <c r="E223" s="3" t="n">
        <v>2789</v>
      </c>
      <c r="F223" s="3" t="n">
        <v>15</v>
      </c>
      <c r="G223" s="3" t="n">
        <v>14.9243441834735</v>
      </c>
      <c r="H223" s="3" t="n">
        <f aca="false">F223-G223</f>
        <v>0.0756558165264956</v>
      </c>
    </row>
    <row r="224" customFormat="false" ht="12.75" hidden="false" customHeight="false" outlineLevel="0" collapsed="false">
      <c r="A224" s="3" t="n">
        <v>1</v>
      </c>
      <c r="B224" s="3" t="n">
        <v>8</v>
      </c>
      <c r="C224" s="3" t="n">
        <v>455</v>
      </c>
      <c r="D224" s="3" t="n">
        <v>225</v>
      </c>
      <c r="E224" s="3" t="n">
        <v>4425</v>
      </c>
      <c r="F224" s="3" t="n">
        <v>10</v>
      </c>
      <c r="G224" s="3" t="n">
        <v>8.14178946580925</v>
      </c>
      <c r="H224" s="3" t="n">
        <f aca="false">F224-G224</f>
        <v>1.85821053419076</v>
      </c>
    </row>
    <row r="225" customFormat="false" ht="12.75" hidden="false" customHeight="false" outlineLevel="0" collapsed="false">
      <c r="A225" s="3" t="n">
        <v>1</v>
      </c>
      <c r="B225" s="3" t="n">
        <v>6</v>
      </c>
      <c r="C225" s="3" t="n">
        <v>173</v>
      </c>
      <c r="D225" s="3" t="n">
        <v>115</v>
      </c>
      <c r="E225" s="3" t="n">
        <v>2595</v>
      </c>
      <c r="F225" s="3" t="n">
        <v>11.3</v>
      </c>
      <c r="G225" s="3" t="n">
        <v>13.5414551713682</v>
      </c>
      <c r="H225" s="3" t="n">
        <f aca="false">F225-G225</f>
        <v>-2.24145517136816</v>
      </c>
    </row>
    <row r="226" customFormat="false" ht="12.75" hidden="false" customHeight="false" outlineLevel="0" collapsed="false">
      <c r="A226" s="3" t="n">
        <v>1</v>
      </c>
      <c r="B226" s="3" t="n">
        <v>4</v>
      </c>
      <c r="C226" s="3" t="n">
        <v>130</v>
      </c>
      <c r="D226" s="3" t="n">
        <v>102</v>
      </c>
      <c r="E226" s="3" t="n">
        <v>3150</v>
      </c>
      <c r="F226" s="3" t="n">
        <v>15.7</v>
      </c>
      <c r="G226" s="3" t="n">
        <v>16.7691635994797</v>
      </c>
      <c r="H226" s="3" t="n">
        <f aca="false">F226-G226</f>
        <v>-1.06916359947971</v>
      </c>
    </row>
    <row r="227" customFormat="false" ht="12.75" hidden="false" customHeight="false" outlineLevel="0" collapsed="false">
      <c r="A227" s="3" t="n">
        <v>1</v>
      </c>
      <c r="B227" s="3" t="n">
        <v>4</v>
      </c>
      <c r="C227" s="3" t="n">
        <v>135</v>
      </c>
      <c r="D227" s="3" t="n">
        <v>84</v>
      </c>
      <c r="E227" s="3" t="n">
        <v>2525</v>
      </c>
      <c r="F227" s="3" t="n">
        <v>16</v>
      </c>
      <c r="G227" s="3" t="n">
        <v>16.3902202089431</v>
      </c>
      <c r="H227" s="3" t="n">
        <f aca="false">F227-G227</f>
        <v>-0.390220208943095</v>
      </c>
    </row>
    <row r="228" customFormat="false" ht="12.75" hidden="false" customHeight="false" outlineLevel="0" collapsed="false">
      <c r="A228" s="3" t="n">
        <v>1</v>
      </c>
      <c r="B228" s="3" t="n">
        <v>4</v>
      </c>
      <c r="C228" s="3" t="n">
        <v>122</v>
      </c>
      <c r="D228" s="3" t="n">
        <v>80</v>
      </c>
      <c r="E228" s="3" t="n">
        <v>2451</v>
      </c>
      <c r="F228" s="3" t="n">
        <v>16.5</v>
      </c>
      <c r="G228" s="3" t="n">
        <v>16.5652252805307</v>
      </c>
      <c r="H228" s="3" t="n">
        <f aca="false">F228-G228</f>
        <v>-0.0652252805307398</v>
      </c>
    </row>
    <row r="229" customFormat="false" ht="12.75" hidden="false" customHeight="false" outlineLevel="0" collapsed="false">
      <c r="A229" s="3" t="n">
        <v>1</v>
      </c>
      <c r="B229" s="3" t="n">
        <v>4</v>
      </c>
      <c r="C229" s="3" t="n">
        <v>86</v>
      </c>
      <c r="D229" s="3" t="n">
        <v>64</v>
      </c>
      <c r="E229" s="3" t="n">
        <v>1875</v>
      </c>
      <c r="F229" s="3" t="n">
        <v>16.4</v>
      </c>
      <c r="G229" s="3" t="n">
        <v>16.3936851588925</v>
      </c>
      <c r="H229" s="3" t="n">
        <f aca="false">F229-G229</f>
        <v>0.00631484110747493</v>
      </c>
    </row>
    <row r="230" customFormat="false" ht="12.75" hidden="false" customHeight="false" outlineLevel="0" collapsed="false">
      <c r="A230" s="3" t="n">
        <v>1</v>
      </c>
      <c r="B230" s="3" t="n">
        <v>3</v>
      </c>
      <c r="C230" s="3" t="n">
        <v>70</v>
      </c>
      <c r="D230" s="3" t="n">
        <v>97</v>
      </c>
      <c r="E230" s="3" t="n">
        <v>2330</v>
      </c>
      <c r="F230" s="3" t="n">
        <v>13.5</v>
      </c>
      <c r="G230" s="3" t="n">
        <v>15.4071917075065</v>
      </c>
      <c r="H230" s="3" t="n">
        <f aca="false">F230-G230</f>
        <v>-1.90719170750653</v>
      </c>
    </row>
    <row r="231" customFormat="false" ht="12.75" hidden="false" customHeight="false" outlineLevel="0" collapsed="false">
      <c r="A231" s="3" t="n">
        <v>1</v>
      </c>
      <c r="B231" s="3" t="n">
        <v>4</v>
      </c>
      <c r="C231" s="3" t="n">
        <v>89</v>
      </c>
      <c r="D231" s="3" t="n">
        <v>62</v>
      </c>
      <c r="E231" s="3" t="n">
        <v>1845</v>
      </c>
      <c r="F231" s="3" t="n">
        <v>15.3</v>
      </c>
      <c r="G231" s="3" t="n">
        <v>16.4485109195536</v>
      </c>
      <c r="H231" s="3" t="n">
        <f aca="false">F231-G231</f>
        <v>-1.14851091955362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1"/>
  <sheetViews>
    <sheetView showFormulas="false" showGridLines="true" showRowColHeaders="true" showZeros="true" rightToLeft="false" tabSelected="false" showOutlineSymbols="true" defaultGridColor="true" view="normal" topLeftCell="H40" colorId="64" zoomScale="100" zoomScaleNormal="100" zoomScalePageLayoutView="100" workbookViewId="0">
      <selection pane="topLeft" activeCell="L52" activeCellId="0" sqref="L52"/>
    </sheetView>
  </sheetViews>
  <sheetFormatPr defaultColWidth="11.43359375" defaultRowHeight="12.8" zeroHeight="false" outlineLevelRow="0" outlineLevelCol="0"/>
  <cols>
    <col collapsed="false" customWidth="false" hidden="false" outlineLevel="0" max="2" min="1" style="3" width="11.43"/>
    <col collapsed="false" customWidth="true" hidden="false" outlineLevel="0" max="3" min="3" style="3" width="22.57"/>
    <col collapsed="false" customWidth="true" hidden="false" outlineLevel="0" max="4" min="4" style="3" width="14.71"/>
    <col collapsed="false" customWidth="true" hidden="false" outlineLevel="0" max="5" min="5" style="3" width="12.86"/>
    <col collapsed="false" customWidth="true" hidden="false" outlineLevel="0" max="6" min="6" style="3" width="15.01"/>
    <col collapsed="false" customWidth="true" hidden="false" outlineLevel="0" max="7" min="7" style="3" width="15.42"/>
    <col collapsed="false" customWidth="true" hidden="false" outlineLevel="0" max="8" min="8" style="3" width="13.71"/>
    <col collapsed="false" customWidth="true" hidden="false" outlineLevel="0" max="9" min="9" style="3" width="15.71"/>
    <col collapsed="false" customWidth="true" hidden="false" outlineLevel="0" max="10" min="10" style="3" width="15.14"/>
    <col collapsed="false" customWidth="true" hidden="false" outlineLevel="0" max="11" min="11" style="3" width="14.88"/>
    <col collapsed="false" customWidth="true" hidden="false" outlineLevel="0" max="12" min="12" style="3" width="23.72"/>
    <col collapsed="false" customWidth="true" hidden="false" outlineLevel="0" max="13" min="13" style="3" width="15.29"/>
    <col collapsed="false" customWidth="true" hidden="false" outlineLevel="0" max="14" min="14" style="3" width="20.73"/>
    <col collapsed="false" customWidth="true" hidden="false" outlineLevel="0" max="15" min="15" style="3" width="21.57"/>
    <col collapsed="false" customWidth="false" hidden="false" outlineLevel="0" max="1024" min="16" style="3" width="11.43"/>
  </cols>
  <sheetData>
    <row r="1" customFormat="false" ht="12.75" hidden="false" customHeight="false" outlineLevel="0" collapsed="false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3" t="s">
        <v>42</v>
      </c>
    </row>
    <row r="2" customFormat="false" ht="12.75" hidden="false" customHeight="false" outlineLevel="0" collapsed="false">
      <c r="A2" s="3" t="n">
        <v>1</v>
      </c>
      <c r="B2" s="3" t="n">
        <v>8</v>
      </c>
      <c r="C2" s="3" t="n">
        <v>302</v>
      </c>
      <c r="D2" s="3" t="n">
        <v>140</v>
      </c>
      <c r="E2" s="3" t="n">
        <v>4638</v>
      </c>
      <c r="F2" s="3" t="n">
        <v>16</v>
      </c>
      <c r="G2" s="3" t="n">
        <v>-0.179009851257774</v>
      </c>
      <c r="J2" s="7" t="s">
        <v>43</v>
      </c>
    </row>
    <row r="3" customFormat="false" ht="12.75" hidden="false" customHeight="false" outlineLevel="0" collapsed="false">
      <c r="A3" s="3" t="n">
        <v>1</v>
      </c>
      <c r="B3" s="3" t="n">
        <v>4</v>
      </c>
      <c r="C3" s="3" t="n">
        <v>79</v>
      </c>
      <c r="D3" s="3" t="n">
        <v>67</v>
      </c>
      <c r="E3" s="3" t="n">
        <v>2000</v>
      </c>
      <c r="F3" s="3" t="n">
        <v>16</v>
      </c>
      <c r="G3" s="3" t="n">
        <v>-0.54906761733606</v>
      </c>
      <c r="J3" s="15" t="s">
        <v>3</v>
      </c>
      <c r="K3" s="15" t="s">
        <v>44</v>
      </c>
      <c r="L3" s="15" t="s">
        <v>1</v>
      </c>
      <c r="M3" s="15" t="s">
        <v>0</v>
      </c>
      <c r="N3" s="15" t="s">
        <v>5</v>
      </c>
    </row>
    <row r="4" customFormat="false" ht="12.75" hidden="false" customHeight="false" outlineLevel="0" collapsed="false">
      <c r="A4" s="3" t="n">
        <v>1</v>
      </c>
      <c r="B4" s="3" t="n">
        <v>4</v>
      </c>
      <c r="C4" s="3" t="n">
        <v>98</v>
      </c>
      <c r="D4" s="3" t="n">
        <v>68</v>
      </c>
      <c r="E4" s="3" t="n">
        <v>2135</v>
      </c>
      <c r="F4" s="3" t="n">
        <v>16.6</v>
      </c>
      <c r="G4" s="3" t="n">
        <v>-0.144672720066161</v>
      </c>
      <c r="I4" s="15" t="s">
        <v>12</v>
      </c>
      <c r="J4" s="13" t="n">
        <f aca="false" t="array" ref="J4:N8">LINEST(F2:F231,B2:E231,1,1)</f>
        <v>0.00279833891550132</v>
      </c>
      <c r="K4" s="13" t="n">
        <v>-0.0776403557801053</v>
      </c>
      <c r="L4" s="13" t="n">
        <v>-0.00550159447802619</v>
      </c>
      <c r="M4" s="13" t="n">
        <v>-0.214368571155786</v>
      </c>
      <c r="N4" s="13" t="n">
        <v>17.446393871988</v>
      </c>
      <c r="O4" s="19"/>
    </row>
    <row r="5" customFormat="false" ht="12.75" hidden="false" customHeight="false" outlineLevel="0" collapsed="false">
      <c r="A5" s="3" t="n">
        <v>1</v>
      </c>
      <c r="B5" s="3" t="n">
        <v>4</v>
      </c>
      <c r="C5" s="3" t="n">
        <v>116</v>
      </c>
      <c r="D5" s="3" t="n">
        <v>81</v>
      </c>
      <c r="E5" s="3" t="n">
        <v>2220</v>
      </c>
      <c r="F5" s="3" t="n">
        <v>16.9</v>
      </c>
      <c r="G5" s="3" t="n">
        <v>1.02582179786203</v>
      </c>
      <c r="I5" s="15" t="s">
        <v>45</v>
      </c>
      <c r="J5" s="13" t="n">
        <v>0.000358056235688787</v>
      </c>
      <c r="K5" s="13" t="n">
        <v>0.00684773908529935</v>
      </c>
      <c r="L5" s="13" t="n">
        <v>0.00465413199172632</v>
      </c>
      <c r="M5" s="13" t="n">
        <v>0.211605920441063</v>
      </c>
      <c r="N5" s="13" t="n">
        <v>0.767001006924158</v>
      </c>
      <c r="O5" s="19"/>
    </row>
    <row r="6" customFormat="false" ht="12.75" hidden="false" customHeight="false" outlineLevel="0" collapsed="false">
      <c r="A6" s="3" t="n">
        <v>1</v>
      </c>
      <c r="B6" s="3" t="n">
        <v>4</v>
      </c>
      <c r="C6" s="3" t="n">
        <v>120</v>
      </c>
      <c r="D6" s="3" t="n">
        <v>97</v>
      </c>
      <c r="E6" s="3" t="n">
        <v>2489</v>
      </c>
      <c r="F6" s="3" t="n">
        <v>15</v>
      </c>
      <c r="G6" s="3" t="n">
        <v>-0.362679300014067</v>
      </c>
      <c r="I6" s="15" t="s">
        <v>22</v>
      </c>
      <c r="J6" s="13" t="n">
        <v>0.602832874259367</v>
      </c>
      <c r="K6" s="13" t="n">
        <v>1.67942545890421</v>
      </c>
      <c r="L6" s="20" t="e">
        <v>#N/A</v>
      </c>
      <c r="M6" s="20" t="e">
        <v>#N/A</v>
      </c>
      <c r="N6" s="20" t="e">
        <v>#N/A</v>
      </c>
      <c r="O6" s="15" t="s">
        <v>46</v>
      </c>
    </row>
    <row r="7" customFormat="false" ht="12.8" hidden="false" customHeight="false" outlineLevel="0" collapsed="false">
      <c r="A7" s="3" t="n">
        <v>1</v>
      </c>
      <c r="B7" s="3" t="n">
        <v>8</v>
      </c>
      <c r="C7" s="3" t="n">
        <v>302</v>
      </c>
      <c r="D7" s="3" t="n">
        <v>140</v>
      </c>
      <c r="E7" s="3" t="n">
        <v>4294</v>
      </c>
      <c r="F7" s="3" t="n">
        <v>16</v>
      </c>
      <c r="G7" s="3" t="n">
        <v>0.7836187356747</v>
      </c>
      <c r="I7" s="15" t="s">
        <v>47</v>
      </c>
      <c r="J7" s="13" t="n">
        <v>85.3780360442863</v>
      </c>
      <c r="K7" s="13" t="n">
        <v>225</v>
      </c>
      <c r="L7" s="20" t="e">
        <v>#N/A</v>
      </c>
      <c r="M7" s="20" t="e">
        <v>#N/A</v>
      </c>
      <c r="N7" s="20" t="e">
        <v>#N/A</v>
      </c>
      <c r="O7" s="15" t="s">
        <v>48</v>
      </c>
      <c r="R7" s="21"/>
    </row>
    <row r="8" customFormat="false" ht="12.8" hidden="false" customHeight="false" outlineLevel="0" collapsed="false">
      <c r="A8" s="3" t="n">
        <v>1</v>
      </c>
      <c r="B8" s="3" t="n">
        <v>4</v>
      </c>
      <c r="C8" s="3" t="n">
        <v>120</v>
      </c>
      <c r="D8" s="3" t="n">
        <v>79</v>
      </c>
      <c r="E8" s="3" t="n">
        <v>2625</v>
      </c>
      <c r="F8" s="3" t="n">
        <v>18.6</v>
      </c>
      <c r="G8" s="3" t="n">
        <v>1.45922020343587</v>
      </c>
      <c r="I8" s="15" t="s">
        <v>49</v>
      </c>
      <c r="J8" s="13" t="n">
        <v>963.224713579094</v>
      </c>
      <c r="K8" s="13" t="n">
        <v>634.605721203515</v>
      </c>
      <c r="L8" s="20" t="e">
        <v>#N/A</v>
      </c>
      <c r="M8" s="20" t="e">
        <v>#N/A</v>
      </c>
      <c r="N8" s="20" t="e">
        <v>#N/A</v>
      </c>
      <c r="O8" s="15" t="s">
        <v>50</v>
      </c>
    </row>
    <row r="9" customFormat="false" ht="12.8" hidden="false" customHeight="false" outlineLevel="0" collapsed="false">
      <c r="A9" s="3" t="n">
        <v>1</v>
      </c>
      <c r="B9" s="3" t="n">
        <v>4</v>
      </c>
      <c r="C9" s="3" t="n">
        <v>120</v>
      </c>
      <c r="D9" s="3" t="n">
        <v>88</v>
      </c>
      <c r="E9" s="3" t="n">
        <v>2957</v>
      </c>
      <c r="F9" s="3" t="n">
        <v>17</v>
      </c>
      <c r="G9" s="3" t="n">
        <v>-0.371065114489653</v>
      </c>
      <c r="P9" s="20"/>
    </row>
    <row r="10" customFormat="false" ht="12.8" hidden="false" customHeight="false" outlineLevel="0" collapsed="false">
      <c r="A10" s="3" t="n">
        <v>1</v>
      </c>
      <c r="B10" s="3" t="n">
        <v>6</v>
      </c>
      <c r="C10" s="3" t="n">
        <v>258</v>
      </c>
      <c r="D10" s="3" t="n">
        <v>95</v>
      </c>
      <c r="E10" s="3" t="n">
        <v>3193</v>
      </c>
      <c r="F10" s="3" t="n">
        <v>17.8</v>
      </c>
      <c r="G10" s="3" t="n">
        <v>1.49996657219207</v>
      </c>
      <c r="J10" s="7" t="s">
        <v>51</v>
      </c>
      <c r="K10" s="7"/>
      <c r="L10" s="7"/>
      <c r="M10" s="7"/>
      <c r="N10" s="7"/>
      <c r="O10" s="20"/>
    </row>
    <row r="11" customFormat="false" ht="12.8" hidden="false" customHeight="false" outlineLevel="0" collapsed="false">
      <c r="A11" s="3" t="n">
        <v>1</v>
      </c>
      <c r="B11" s="3" t="n">
        <v>4</v>
      </c>
      <c r="C11" s="3" t="n">
        <v>121</v>
      </c>
      <c r="D11" s="3" t="n">
        <v>80</v>
      </c>
      <c r="E11" s="3" t="n">
        <v>2670</v>
      </c>
      <c r="F11" s="3" t="n">
        <v>15</v>
      </c>
      <c r="G11" s="3" t="n">
        <v>-2.18356309750357</v>
      </c>
      <c r="J11" s="15" t="s">
        <v>3</v>
      </c>
      <c r="K11" s="15" t="s">
        <v>44</v>
      </c>
      <c r="L11" s="15" t="s">
        <v>1</v>
      </c>
      <c r="M11" s="15" t="s">
        <v>0</v>
      </c>
      <c r="P11" s="20"/>
    </row>
    <row r="12" customFormat="false" ht="12.8" hidden="false" customHeight="false" outlineLevel="0" collapsed="false">
      <c r="A12" s="3" t="n">
        <v>1</v>
      </c>
      <c r="B12" s="3" t="n">
        <v>4</v>
      </c>
      <c r="C12" s="3" t="n">
        <v>85</v>
      </c>
      <c r="D12" s="3" t="n">
        <v>70</v>
      </c>
      <c r="E12" s="3" t="n">
        <v>1945</v>
      </c>
      <c r="F12" s="3" t="n">
        <v>16.8</v>
      </c>
      <c r="G12" s="3" t="n">
        <v>0.670771657224982</v>
      </c>
      <c r="I12" s="15" t="s">
        <v>52</v>
      </c>
      <c r="J12" s="13" t="n">
        <f aca="false">J4/J5</f>
        <v>7.81536148956657</v>
      </c>
      <c r="K12" s="13" t="n">
        <f aca="false">K4/K5</f>
        <v>-11.3381007677093</v>
      </c>
      <c r="L12" s="13" t="n">
        <f aca="false">L4/L5</f>
        <v>-1.18208819341747</v>
      </c>
      <c r="M12" s="13" t="n">
        <f aca="false">M4/M5</f>
        <v>-1.01305563997909</v>
      </c>
      <c r="O12" s="17" t="s">
        <v>53</v>
      </c>
      <c r="P12" s="20"/>
      <c r="Q12" s="20"/>
      <c r="R12" s="20"/>
    </row>
    <row r="13" customFormat="false" ht="12.8" hidden="false" customHeight="false" outlineLevel="0" collapsed="false">
      <c r="A13" s="3" t="n">
        <v>1</v>
      </c>
      <c r="B13" s="3" t="n">
        <v>6</v>
      </c>
      <c r="C13" s="3" t="n">
        <v>200</v>
      </c>
      <c r="D13" s="3" t="n">
        <v>88</v>
      </c>
      <c r="E13" s="3" t="n">
        <v>3060</v>
      </c>
      <c r="F13" s="3" t="n">
        <v>17.1</v>
      </c>
      <c r="G13" s="3" t="n">
        <v>0.309570677767564</v>
      </c>
      <c r="I13" s="15" t="s">
        <v>54</v>
      </c>
      <c r="J13" s="13" t="n">
        <f aca="false">ABS(J12)</f>
        <v>7.81536148956657</v>
      </c>
      <c r="K13" s="13" t="n">
        <f aca="false">ABS(K12)</f>
        <v>11.3381007677093</v>
      </c>
      <c r="L13" s="13" t="n">
        <f aca="false">ABS(L12)</f>
        <v>1.18208819341747</v>
      </c>
      <c r="M13" s="13" t="n">
        <f aca="false">ABS(M12)</f>
        <v>1.01305563997909</v>
      </c>
      <c r="O13" s="17" t="s">
        <v>55</v>
      </c>
      <c r="Q13" s="20"/>
      <c r="R13" s="20"/>
    </row>
    <row r="14" customFormat="false" ht="12.8" hidden="false" customHeight="false" outlineLevel="0" collapsed="false">
      <c r="A14" s="3" t="n">
        <v>1</v>
      </c>
      <c r="B14" s="3" t="n">
        <v>6</v>
      </c>
      <c r="C14" s="3" t="n">
        <v>171</v>
      </c>
      <c r="D14" s="3" t="n">
        <v>97</v>
      </c>
      <c r="E14" s="3" t="n">
        <v>2984</v>
      </c>
      <c r="F14" s="3" t="n">
        <v>14.5</v>
      </c>
      <c r="G14" s="3" t="n">
        <v>-1.53853860249613</v>
      </c>
      <c r="I14" s="15" t="s">
        <v>56</v>
      </c>
      <c r="J14" s="13" t="n">
        <f aca="false">_xlfn.T.INV.2T(0.05,reponse1!$K$1-reponse1!$L$26-1)</f>
        <v>1.97056339029269</v>
      </c>
      <c r="K14" s="13" t="n">
        <f aca="false">_xlfn.T.INV.2T(0.05,reponse1!$K$1-reponse1!$L$26-1)</f>
        <v>1.97056339029269</v>
      </c>
      <c r="L14" s="13" t="n">
        <f aca="false">_xlfn.T.INV.2T(0.05,reponse1!$K$1-reponse1!$L$26-1)</f>
        <v>1.97056339029269</v>
      </c>
      <c r="M14" s="13" t="n">
        <f aca="false">_xlfn.T.INV.2T(0.05,reponse1!$K$1-reponse1!$L$26-1)</f>
        <v>1.97056339029269</v>
      </c>
    </row>
    <row r="15" customFormat="false" ht="12.8" hidden="false" customHeight="false" outlineLevel="0" collapsed="false">
      <c r="A15" s="3" t="n">
        <v>1</v>
      </c>
      <c r="B15" s="3" t="n">
        <v>4</v>
      </c>
      <c r="C15" s="3" t="n">
        <v>116</v>
      </c>
      <c r="D15" s="3" t="n">
        <v>75</v>
      </c>
      <c r="E15" s="3" t="n">
        <v>2158</v>
      </c>
      <c r="F15" s="3" t="n">
        <v>15.5</v>
      </c>
      <c r="G15" s="3" t="n">
        <v>-0.666523324057508</v>
      </c>
      <c r="I15" s="15" t="s">
        <v>57</v>
      </c>
      <c r="J15" s="13" t="n">
        <f aca="false">_xlfn.T.DIST.2T(J13,$K$7)</f>
        <v>2.08731161327448E-013</v>
      </c>
      <c r="K15" s="13" t="n">
        <f aca="false">_xlfn.T.DIST.2T(K13,$K$7)</f>
        <v>7.26490708754751E-024</v>
      </c>
      <c r="L15" s="13" t="n">
        <f aca="false">_xlfn.T.DIST.2T(L13,$K$7)</f>
        <v>0.238418463591134</v>
      </c>
      <c r="M15" s="13" t="n">
        <f aca="false">_xlfn.T.DIST.2T(M13,$K$7)</f>
        <v>0.312121736187363</v>
      </c>
    </row>
    <row r="16" customFormat="false" ht="12.8" hidden="false" customHeight="false" outlineLevel="0" collapsed="false">
      <c r="A16" s="3" t="n">
        <v>1</v>
      </c>
      <c r="B16" s="3" t="n">
        <v>6</v>
      </c>
      <c r="C16" s="3" t="n">
        <v>173</v>
      </c>
      <c r="D16" s="3" t="n">
        <v>110</v>
      </c>
      <c r="E16" s="3" t="n">
        <v>2725</v>
      </c>
      <c r="F16" s="3" t="n">
        <v>12.6</v>
      </c>
      <c r="G16" s="3" t="n">
        <v>-1.69344100928386</v>
      </c>
    </row>
    <row r="17" customFormat="false" ht="12.8" hidden="false" customHeight="false" outlineLevel="0" collapsed="false">
      <c r="A17" s="3" t="n">
        <v>1</v>
      </c>
      <c r="B17" s="3" t="n">
        <v>6</v>
      </c>
      <c r="C17" s="3" t="n">
        <v>200</v>
      </c>
      <c r="D17" s="3" t="n">
        <v>95</v>
      </c>
      <c r="E17" s="3" t="n">
        <v>3155</v>
      </c>
      <c r="F17" s="3" t="n">
        <v>18.2</v>
      </c>
      <c r="G17" s="3" t="n">
        <v>1.68721097125566</v>
      </c>
      <c r="I17" s="15" t="s">
        <v>58</v>
      </c>
      <c r="J17" s="22" t="s">
        <v>59</v>
      </c>
      <c r="K17" s="22" t="s">
        <v>59</v>
      </c>
      <c r="L17" s="23" t="s">
        <v>60</v>
      </c>
      <c r="M17" s="24" t="s">
        <v>60</v>
      </c>
    </row>
    <row r="18" customFormat="false" ht="12.8" hidden="false" customHeight="false" outlineLevel="0" collapsed="false">
      <c r="A18" s="3" t="n">
        <v>1</v>
      </c>
      <c r="B18" s="3" t="n">
        <v>4</v>
      </c>
      <c r="C18" s="3" t="n">
        <v>97</v>
      </c>
      <c r="D18" s="3" t="n">
        <v>78</v>
      </c>
      <c r="E18" s="3" t="n">
        <v>1940</v>
      </c>
      <c r="F18" s="3" t="n">
        <v>14.5</v>
      </c>
      <c r="G18" s="3" t="n">
        <v>-0.928094668220375</v>
      </c>
      <c r="P18" s="20"/>
    </row>
    <row r="19" customFormat="false" ht="12.8" hidden="false" customHeight="false" outlineLevel="0" collapsed="false">
      <c r="A19" s="3" t="n">
        <v>1</v>
      </c>
      <c r="B19" s="3" t="n">
        <v>6</v>
      </c>
      <c r="C19" s="3" t="n">
        <v>250</v>
      </c>
      <c r="D19" s="3" t="n">
        <v>100</v>
      </c>
      <c r="E19" s="3" t="n">
        <v>3329</v>
      </c>
      <c r="F19" s="3" t="n">
        <v>15.5</v>
      </c>
      <c r="G19" s="3" t="n">
        <v>-0.836418497239798</v>
      </c>
      <c r="J19" s="7" t="s">
        <v>61</v>
      </c>
      <c r="K19" s="7"/>
      <c r="L19" s="7"/>
      <c r="M19" s="7"/>
      <c r="N19" s="7"/>
      <c r="O19" s="20"/>
      <c r="Q19" s="20"/>
    </row>
    <row r="20" customFormat="false" ht="12.8" hidden="false" customHeight="false" outlineLevel="0" collapsed="false">
      <c r="A20" s="3" t="n">
        <v>1</v>
      </c>
      <c r="B20" s="3" t="n">
        <v>4</v>
      </c>
      <c r="C20" s="3" t="n">
        <v>122</v>
      </c>
      <c r="D20" s="3" t="n">
        <v>86</v>
      </c>
      <c r="E20" s="3" t="n">
        <v>2395</v>
      </c>
      <c r="F20" s="3" t="n">
        <v>16</v>
      </c>
      <c r="G20" s="3" t="n">
        <v>0.0573238334179642</v>
      </c>
      <c r="J20" s="15" t="s">
        <v>3</v>
      </c>
      <c r="K20" s="15" t="s">
        <v>44</v>
      </c>
      <c r="L20" s="15" t="s">
        <v>1</v>
      </c>
      <c r="M20" s="15" t="s">
        <v>0</v>
      </c>
    </row>
    <row r="21" customFormat="false" ht="12.8" hidden="false" customHeight="false" outlineLevel="0" collapsed="false">
      <c r="A21" s="3" t="n">
        <v>1</v>
      </c>
      <c r="B21" s="3" t="n">
        <v>8</v>
      </c>
      <c r="C21" s="3" t="n">
        <v>302</v>
      </c>
      <c r="D21" s="3" t="n">
        <v>130</v>
      </c>
      <c r="E21" s="3" t="n">
        <v>3870</v>
      </c>
      <c r="F21" s="3" t="n">
        <v>15</v>
      </c>
      <c r="G21" s="3" t="n">
        <v>0.193710878046243</v>
      </c>
      <c r="I21" s="15" t="s">
        <v>62</v>
      </c>
      <c r="J21" s="13" t="n">
        <f aca="false">J4-J14*J5</f>
        <v>0.00209276640578698</v>
      </c>
      <c r="K21" s="13" t="n">
        <f aca="false">K4-K14*K5</f>
        <v>-0.0911342597278726</v>
      </c>
      <c r="L21" s="13" t="n">
        <f aca="false">L4-L14*L5</f>
        <v>-0.0146728565945121</v>
      </c>
      <c r="M21" s="13" t="n">
        <f aca="false">M4-M14*M5</f>
        <v>-0.631351451146133</v>
      </c>
    </row>
    <row r="22" customFormat="false" ht="12.8" hidden="false" customHeight="false" outlineLevel="0" collapsed="false">
      <c r="A22" s="3" t="n">
        <v>1</v>
      </c>
      <c r="B22" s="3" t="n">
        <v>8</v>
      </c>
      <c r="C22" s="3" t="n">
        <v>260</v>
      </c>
      <c r="D22" s="3" t="n">
        <v>90</v>
      </c>
      <c r="E22" s="3" t="n">
        <v>3420</v>
      </c>
      <c r="F22" s="3" t="n">
        <v>22.2</v>
      </c>
      <c r="G22" s="3" t="n">
        <v>5.31628219074063</v>
      </c>
      <c r="I22" s="15" t="s">
        <v>63</v>
      </c>
      <c r="J22" s="13" t="n">
        <f aca="false">J4+J14*J5</f>
        <v>0.00350391142521565</v>
      </c>
      <c r="K22" s="13" t="n">
        <f aca="false">K4+K14*K5</f>
        <v>-0.0641464518323381</v>
      </c>
      <c r="L22" s="13" t="n">
        <f aca="false">L4+L14*L5</f>
        <v>0.00366966763845968</v>
      </c>
      <c r="M22" s="13" t="n">
        <f aca="false">M4+M14*M5</f>
        <v>0.20261430883456</v>
      </c>
    </row>
    <row r="23" customFormat="false" ht="12.8" hidden="false" customHeight="false" outlineLevel="0" collapsed="false">
      <c r="A23" s="3" t="n">
        <v>1</v>
      </c>
      <c r="B23" s="3" t="n">
        <v>8</v>
      </c>
      <c r="C23" s="3" t="n">
        <v>318</v>
      </c>
      <c r="D23" s="3" t="n">
        <v>150</v>
      </c>
      <c r="E23" s="3" t="n">
        <v>3755</v>
      </c>
      <c r="F23" s="3" t="n">
        <v>14</v>
      </c>
      <c r="G23" s="3" t="n">
        <v>1.15635248057939</v>
      </c>
    </row>
    <row r="24" customFormat="false" ht="12.8" hidden="false" customHeight="false" outlineLevel="0" collapsed="false">
      <c r="A24" s="3" t="n">
        <v>1</v>
      </c>
      <c r="B24" s="3" t="n">
        <v>4</v>
      </c>
      <c r="C24" s="3" t="n">
        <v>97</v>
      </c>
      <c r="D24" s="3" t="n">
        <v>75</v>
      </c>
      <c r="E24" s="3" t="n">
        <v>2265</v>
      </c>
      <c r="F24" s="3" t="n">
        <v>18.2</v>
      </c>
      <c r="G24" s="3" t="n">
        <v>1.62952411690137</v>
      </c>
      <c r="J24" s="7" t="s">
        <v>64</v>
      </c>
      <c r="K24" s="7"/>
      <c r="L24" s="7"/>
    </row>
    <row r="25" customFormat="false" ht="12.8" hidden="false" customHeight="false" outlineLevel="0" collapsed="false">
      <c r="A25" s="3" t="n">
        <v>1</v>
      </c>
      <c r="B25" s="3" t="n">
        <v>4</v>
      </c>
      <c r="C25" s="3" t="n">
        <v>122</v>
      </c>
      <c r="D25" s="3" t="n">
        <v>85</v>
      </c>
      <c r="E25" s="3" t="n">
        <v>2310</v>
      </c>
      <c r="F25" s="3" t="n">
        <v>18.5</v>
      </c>
      <c r="G25" s="3" t="n">
        <v>2.71754228545548</v>
      </c>
    </row>
    <row r="26" customFormat="false" ht="12.8" hidden="false" customHeight="false" outlineLevel="0" collapsed="false">
      <c r="A26" s="3" t="n">
        <v>1</v>
      </c>
      <c r="B26" s="3" t="n">
        <v>4</v>
      </c>
      <c r="C26" s="3" t="n">
        <v>116</v>
      </c>
      <c r="D26" s="3" t="n">
        <v>75</v>
      </c>
      <c r="E26" s="3" t="n">
        <v>2246</v>
      </c>
      <c r="F26" s="3" t="n">
        <v>14</v>
      </c>
      <c r="G26" s="3" t="n">
        <v>-2.41277714862163</v>
      </c>
    </row>
    <row r="27" customFormat="false" ht="12.8" hidden="false" customHeight="false" outlineLevel="0" collapsed="false">
      <c r="A27" s="3" t="n">
        <v>1</v>
      </c>
      <c r="B27" s="3" t="n">
        <v>4</v>
      </c>
      <c r="C27" s="3" t="n">
        <v>110</v>
      </c>
      <c r="D27" s="3" t="n">
        <v>87</v>
      </c>
      <c r="E27" s="3" t="n">
        <v>2672</v>
      </c>
      <c r="F27" s="3" t="n">
        <v>17.5</v>
      </c>
      <c r="G27" s="3" t="n">
        <v>0.793805175867885</v>
      </c>
    </row>
    <row r="28" customFormat="false" ht="12.8" hidden="false" customHeight="false" outlineLevel="0" collapsed="false">
      <c r="A28" s="3" t="n">
        <v>1</v>
      </c>
      <c r="B28" s="3" t="n">
        <v>6</v>
      </c>
      <c r="C28" s="3" t="n">
        <v>250</v>
      </c>
      <c r="D28" s="3" t="n">
        <v>100</v>
      </c>
      <c r="E28" s="3" t="n">
        <v>3278</v>
      </c>
      <c r="F28" s="3" t="n">
        <v>18</v>
      </c>
      <c r="G28" s="3" t="n">
        <v>1.80629678745078</v>
      </c>
    </row>
    <row r="29" customFormat="false" ht="12.8" hidden="false" customHeight="false" outlineLevel="0" collapsed="false">
      <c r="A29" s="3" t="n">
        <v>1</v>
      </c>
      <c r="B29" s="3" t="n">
        <v>4</v>
      </c>
      <c r="C29" s="3" t="n">
        <v>140</v>
      </c>
      <c r="D29" s="3" t="n">
        <v>92</v>
      </c>
      <c r="E29" s="3" t="n">
        <v>2572</v>
      </c>
      <c r="F29" s="3" t="n">
        <v>14.9</v>
      </c>
      <c r="G29" s="3" t="n">
        <v>-0.973111319340699</v>
      </c>
    </row>
    <row r="30" customFormat="false" ht="12.8" hidden="false" customHeight="false" outlineLevel="0" collapsed="false">
      <c r="A30" s="3" t="n">
        <v>1</v>
      </c>
      <c r="B30" s="3" t="n">
        <v>8</v>
      </c>
      <c r="C30" s="3" t="n">
        <v>318</v>
      </c>
      <c r="D30" s="3" t="n">
        <v>145</v>
      </c>
      <c r="E30" s="3" t="n">
        <v>4140</v>
      </c>
      <c r="F30" s="3" t="n">
        <v>13.7</v>
      </c>
      <c r="G30" s="3" t="n">
        <v>-0.609209780789161</v>
      </c>
    </row>
    <row r="31" customFormat="false" ht="12.8" hidden="false" customHeight="false" outlineLevel="0" collapsed="false">
      <c r="A31" s="3" t="n">
        <v>1</v>
      </c>
      <c r="B31" s="3" t="n">
        <v>8</v>
      </c>
      <c r="C31" s="3" t="n">
        <v>351</v>
      </c>
      <c r="D31" s="3" t="n">
        <v>138</v>
      </c>
      <c r="E31" s="3" t="n">
        <v>3955</v>
      </c>
      <c r="F31" s="3" t="n">
        <v>13.2</v>
      </c>
      <c r="G31" s="3" t="n">
        <v>-0.953446954107305</v>
      </c>
    </row>
    <row r="32" customFormat="false" ht="12.8" hidden="false" customHeight="false" outlineLevel="0" collapsed="false">
      <c r="A32" s="3" t="n">
        <v>1</v>
      </c>
      <c r="B32" s="3" t="n">
        <v>8</v>
      </c>
      <c r="C32" s="3" t="n">
        <v>400</v>
      </c>
      <c r="D32" s="3" t="n">
        <v>150</v>
      </c>
      <c r="E32" s="3" t="n">
        <v>4997</v>
      </c>
      <c r="F32" s="3" t="n">
        <v>14</v>
      </c>
      <c r="G32" s="3" t="n">
        <v>-1.86805370527525</v>
      </c>
    </row>
    <row r="33" customFormat="false" ht="12.8" hidden="false" customHeight="false" outlineLevel="0" collapsed="false">
      <c r="A33" s="3" t="n">
        <v>1</v>
      </c>
      <c r="B33" s="3" t="n">
        <v>8</v>
      </c>
      <c r="C33" s="3" t="n">
        <v>383</v>
      </c>
      <c r="D33" s="3" t="n">
        <v>170</v>
      </c>
      <c r="E33" s="3" t="n">
        <v>3563</v>
      </c>
      <c r="F33" s="3" t="n">
        <v>10</v>
      </c>
      <c r="G33" s="3" t="n">
        <v>-0.395955690970615</v>
      </c>
    </row>
    <row r="34" customFormat="false" ht="12.8" hidden="false" customHeight="false" outlineLevel="0" collapsed="false">
      <c r="A34" s="3" t="n">
        <v>1</v>
      </c>
      <c r="B34" s="3" t="n">
        <v>4</v>
      </c>
      <c r="C34" s="3" t="n">
        <v>91</v>
      </c>
      <c r="D34" s="3" t="n">
        <v>70</v>
      </c>
      <c r="E34" s="3" t="n">
        <v>1955</v>
      </c>
      <c r="F34" s="3" t="n">
        <v>20.5</v>
      </c>
      <c r="G34" s="3" t="n">
        <v>4.37579783493812</v>
      </c>
    </row>
    <row r="35" customFormat="false" ht="12.8" hidden="false" customHeight="false" outlineLevel="0" collapsed="false">
      <c r="A35" s="3" t="n">
        <v>1</v>
      </c>
      <c r="B35" s="3" t="n">
        <v>6</v>
      </c>
      <c r="C35" s="3" t="n">
        <v>225</v>
      </c>
      <c r="D35" s="3" t="n">
        <v>110</v>
      </c>
      <c r="E35" s="3" t="n">
        <v>3620</v>
      </c>
      <c r="F35" s="3" t="n">
        <v>18.7</v>
      </c>
      <c r="G35" s="3" t="n">
        <v>2.18812857419972</v>
      </c>
    </row>
    <row r="36" customFormat="false" ht="12.8" hidden="false" customHeight="false" outlineLevel="0" collapsed="false">
      <c r="A36" s="3" t="n">
        <v>1</v>
      </c>
      <c r="B36" s="3" t="n">
        <v>4</v>
      </c>
      <c r="C36" s="3" t="n">
        <v>91</v>
      </c>
      <c r="D36" s="3" t="n">
        <v>68</v>
      </c>
      <c r="E36" s="3" t="n">
        <v>1970</v>
      </c>
      <c r="F36" s="3" t="n">
        <v>17.6</v>
      </c>
      <c r="G36" s="3" t="n">
        <v>1.27854203964539</v>
      </c>
    </row>
    <row r="37" customFormat="false" ht="12.8" hidden="false" customHeight="false" outlineLevel="0" collapsed="false">
      <c r="A37" s="3" t="n">
        <v>1</v>
      </c>
      <c r="B37" s="3" t="n">
        <v>4</v>
      </c>
      <c r="C37" s="3" t="n">
        <v>111</v>
      </c>
      <c r="D37" s="3" t="n">
        <v>80</v>
      </c>
      <c r="E37" s="3" t="n">
        <v>2155</v>
      </c>
      <c r="F37" s="3" t="n">
        <v>14.8</v>
      </c>
      <c r="G37" s="3" t="n">
        <v>-0.997434500800608</v>
      </c>
    </row>
    <row r="38" customFormat="false" ht="12.8" hidden="false" customHeight="false" outlineLevel="0" collapsed="false">
      <c r="A38" s="3" t="n">
        <v>1</v>
      </c>
      <c r="B38" s="3" t="n">
        <v>4</v>
      </c>
      <c r="C38" s="3" t="n">
        <v>140</v>
      </c>
      <c r="D38" s="3" t="n">
        <v>86</v>
      </c>
      <c r="E38" s="3" t="n">
        <v>2790</v>
      </c>
      <c r="F38" s="3" t="n">
        <v>15.6</v>
      </c>
      <c r="G38" s="3" t="n">
        <v>-1.34899133760063</v>
      </c>
    </row>
    <row r="39" customFormat="false" ht="12.8" hidden="false" customHeight="false" outlineLevel="0" collapsed="false">
      <c r="A39" s="3" t="n">
        <v>1</v>
      </c>
      <c r="B39" s="3" t="n">
        <v>4</v>
      </c>
      <c r="C39" s="3" t="n">
        <v>98</v>
      </c>
      <c r="D39" s="3" t="n">
        <v>68</v>
      </c>
      <c r="E39" s="3" t="n">
        <v>2155</v>
      </c>
      <c r="F39" s="3" t="n">
        <v>16.5</v>
      </c>
      <c r="G39" s="3" t="n">
        <v>-0.300639498376189</v>
      </c>
    </row>
    <row r="40" customFormat="false" ht="12.8" hidden="false" customHeight="false" outlineLevel="0" collapsed="false">
      <c r="A40" s="3" t="n">
        <v>1</v>
      </c>
      <c r="B40" s="3" t="n">
        <v>4</v>
      </c>
      <c r="C40" s="3" t="n">
        <v>98</v>
      </c>
      <c r="D40" s="3" t="n">
        <v>70</v>
      </c>
      <c r="E40" s="3" t="n">
        <v>2120</v>
      </c>
      <c r="F40" s="3" t="n">
        <v>15.5</v>
      </c>
      <c r="G40" s="3" t="n">
        <v>-1.04741692477343</v>
      </c>
    </row>
    <row r="41" customFormat="false" ht="12.8" hidden="false" customHeight="false" outlineLevel="0" collapsed="false">
      <c r="A41" s="3" t="n">
        <v>1</v>
      </c>
      <c r="B41" s="3" t="n">
        <v>4</v>
      </c>
      <c r="C41" s="3" t="n">
        <v>85</v>
      </c>
      <c r="D41" s="3" t="n">
        <v>70</v>
      </c>
      <c r="E41" s="3" t="n">
        <v>2070</v>
      </c>
      <c r="F41" s="3" t="n">
        <v>18.6</v>
      </c>
      <c r="G41" s="3" t="n">
        <v>2.12097929278731</v>
      </c>
    </row>
    <row r="42" customFormat="false" ht="12.8" hidden="false" customHeight="false" outlineLevel="0" collapsed="false">
      <c r="A42" s="3" t="n">
        <v>1</v>
      </c>
      <c r="B42" s="3" t="n">
        <v>4</v>
      </c>
      <c r="C42" s="3" t="n">
        <v>97</v>
      </c>
      <c r="D42" s="3" t="n">
        <v>78</v>
      </c>
      <c r="E42" s="3" t="n">
        <v>2300</v>
      </c>
      <c r="F42" s="3" t="n">
        <v>14.5</v>
      </c>
      <c r="G42" s="3" t="n">
        <v>-1.93549667780087</v>
      </c>
    </row>
    <row r="43" customFormat="false" ht="12.8" hidden="false" customHeight="false" outlineLevel="0" collapsed="false">
      <c r="A43" s="3" t="n">
        <v>1</v>
      </c>
      <c r="B43" s="3" t="n">
        <v>8</v>
      </c>
      <c r="C43" s="3" t="n">
        <v>350</v>
      </c>
      <c r="D43" s="3" t="n">
        <v>180</v>
      </c>
      <c r="E43" s="3" t="n">
        <v>4499</v>
      </c>
      <c r="F43" s="3" t="n">
        <v>12.5</v>
      </c>
      <c r="G43" s="3" t="n">
        <v>0.0796500241463072</v>
      </c>
    </row>
    <row r="44" customFormat="false" ht="12.8" hidden="false" customHeight="false" outlineLevel="0" collapsed="false">
      <c r="A44" s="3" t="n">
        <v>1</v>
      </c>
      <c r="B44" s="3" t="n">
        <v>4</v>
      </c>
      <c r="C44" s="3" t="n">
        <v>140</v>
      </c>
      <c r="D44" s="3" t="n">
        <v>88</v>
      </c>
      <c r="E44" s="3" t="n">
        <v>2890</v>
      </c>
      <c r="F44" s="3" t="n">
        <v>17.3</v>
      </c>
      <c r="G44" s="3" t="n">
        <v>0.226455482409445</v>
      </c>
      <c r="J44" s="7" t="s">
        <v>65</v>
      </c>
      <c r="K44" s="7"/>
      <c r="L44" s="7"/>
    </row>
    <row r="45" customFormat="false" ht="12.8" hidden="false" customHeight="false" outlineLevel="0" collapsed="false">
      <c r="A45" s="3" t="n">
        <v>1</v>
      </c>
      <c r="B45" s="3" t="n">
        <v>8</v>
      </c>
      <c r="C45" s="3" t="n">
        <v>400</v>
      </c>
      <c r="D45" s="3" t="n">
        <v>190</v>
      </c>
      <c r="E45" s="3" t="n">
        <v>4422</v>
      </c>
      <c r="F45" s="3" t="n">
        <v>12.5</v>
      </c>
      <c r="G45" s="3" t="n">
        <v>1.34660540234222</v>
      </c>
      <c r="J45" s="15" t="s">
        <v>3</v>
      </c>
      <c r="K45" s="15" t="s">
        <v>44</v>
      </c>
      <c r="L45" s="15" t="s">
        <v>1</v>
      </c>
      <c r="M45" s="15" t="s">
        <v>5</v>
      </c>
    </row>
    <row r="46" customFormat="false" ht="12.8" hidden="false" customHeight="false" outlineLevel="0" collapsed="false">
      <c r="A46" s="3" t="n">
        <v>1</v>
      </c>
      <c r="B46" s="3" t="n">
        <v>6</v>
      </c>
      <c r="C46" s="3" t="n">
        <v>258</v>
      </c>
      <c r="D46" s="3" t="n">
        <v>110</v>
      </c>
      <c r="E46" s="3" t="n">
        <v>3730</v>
      </c>
      <c r="F46" s="3" t="n">
        <v>19</v>
      </c>
      <c r="G46" s="3" t="n">
        <v>2.3618639112694</v>
      </c>
      <c r="I46" s="15" t="s">
        <v>12</v>
      </c>
      <c r="J46" s="13" t="n">
        <f aca="false" t="array" ref="J46:M50">LINEST(F2:F231,C2:E231,1,1)</f>
        <v>0.00273661824994175</v>
      </c>
      <c r="K46" s="13" t="n">
        <v>-0.0768090060733127</v>
      </c>
      <c r="L46" s="13" t="n">
        <v>-0.00866994902737022</v>
      </c>
      <c r="M46" s="13" t="n">
        <v>16.9853128033374</v>
      </c>
    </row>
    <row r="47" customFormat="false" ht="12.8" hidden="false" customHeight="false" outlineLevel="0" collapsed="false">
      <c r="A47" s="3" t="n">
        <v>1</v>
      </c>
      <c r="B47" s="3" t="n">
        <v>6</v>
      </c>
      <c r="C47" s="3" t="n">
        <v>146</v>
      </c>
      <c r="D47" s="3" t="n">
        <v>97</v>
      </c>
      <c r="E47" s="3" t="n">
        <v>2815</v>
      </c>
      <c r="F47" s="3" t="n">
        <v>14.5</v>
      </c>
      <c r="G47" s="3" t="n">
        <v>-1.20315918772702</v>
      </c>
      <c r="I47" s="15" t="s">
        <v>45</v>
      </c>
      <c r="J47" s="13" t="n">
        <v>0.000352855295356045</v>
      </c>
      <c r="K47" s="13" t="n">
        <v>0.00679878387909824</v>
      </c>
      <c r="L47" s="13" t="n">
        <v>0.00344687214722452</v>
      </c>
      <c r="M47" s="13" t="n">
        <v>0.617400529836524</v>
      </c>
    </row>
    <row r="48" customFormat="false" ht="12.8" hidden="false" customHeight="false" outlineLevel="0" collapsed="false">
      <c r="A48" s="3" t="n">
        <v>1</v>
      </c>
      <c r="B48" s="3" t="n">
        <v>8</v>
      </c>
      <c r="C48" s="3" t="n">
        <v>351</v>
      </c>
      <c r="D48" s="3" t="n">
        <v>142</v>
      </c>
      <c r="E48" s="3" t="n">
        <v>4054</v>
      </c>
      <c r="F48" s="3" t="n">
        <v>14.3</v>
      </c>
      <c r="G48" s="3" t="n">
        <v>0.180078916378477</v>
      </c>
      <c r="I48" s="15" t="s">
        <v>22</v>
      </c>
      <c r="J48" s="13" t="n">
        <v>0.601021294860333</v>
      </c>
      <c r="K48" s="13" t="n">
        <v>1.67952310696352</v>
      </c>
      <c r="L48" s="20" t="e">
        <v>#N/A</v>
      </c>
      <c r="M48" s="20" t="e">
        <v>#N/A</v>
      </c>
      <c r="N48" s="15" t="s">
        <v>46</v>
      </c>
    </row>
    <row r="49" customFormat="false" ht="12.8" hidden="false" customHeight="false" outlineLevel="0" collapsed="false">
      <c r="A49" s="3" t="n">
        <v>1</v>
      </c>
      <c r="B49" s="3" t="n">
        <v>4</v>
      </c>
      <c r="C49" s="3" t="n">
        <v>112</v>
      </c>
      <c r="D49" s="3" t="n">
        <v>88</v>
      </c>
      <c r="E49" s="3" t="n">
        <v>2640</v>
      </c>
      <c r="F49" s="3" t="n">
        <v>18.6</v>
      </c>
      <c r="G49" s="3" t="n">
        <v>2.07199556590008</v>
      </c>
      <c r="I49" s="15" t="s">
        <v>47</v>
      </c>
      <c r="J49" s="13" t="n">
        <v>113.482090554922</v>
      </c>
      <c r="K49" s="13" t="n">
        <v>226</v>
      </c>
      <c r="L49" s="20" t="e">
        <v>#N/A</v>
      </c>
      <c r="M49" s="20" t="e">
        <v>#N/A</v>
      </c>
      <c r="N49" s="15" t="s">
        <v>48</v>
      </c>
    </row>
    <row r="50" customFormat="false" ht="12.8" hidden="false" customHeight="false" outlineLevel="0" collapsed="false">
      <c r="A50" s="3" t="n">
        <v>1</v>
      </c>
      <c r="B50" s="3" t="n">
        <v>4</v>
      </c>
      <c r="C50" s="3" t="n">
        <v>98</v>
      </c>
      <c r="D50" s="3" t="n">
        <v>60</v>
      </c>
      <c r="E50" s="3" t="n">
        <v>2164</v>
      </c>
      <c r="F50" s="3" t="n">
        <v>22.1</v>
      </c>
      <c r="G50" s="3" t="n">
        <v>4.65305260514347</v>
      </c>
      <c r="I50" s="15" t="s">
        <v>49</v>
      </c>
      <c r="J50" s="13" t="n">
        <v>960.330116880293</v>
      </c>
      <c r="K50" s="13" t="n">
        <v>637.500317902316</v>
      </c>
      <c r="L50" s="20" t="e">
        <v>#N/A</v>
      </c>
      <c r="M50" s="20" t="e">
        <v>#N/A</v>
      </c>
      <c r="N50" s="15" t="s">
        <v>50</v>
      </c>
    </row>
    <row r="51" customFormat="false" ht="12.8" hidden="false" customHeight="false" outlineLevel="0" collapsed="false">
      <c r="A51" s="3" t="n">
        <v>1</v>
      </c>
      <c r="B51" s="3" t="n">
        <v>4</v>
      </c>
      <c r="C51" s="3" t="n">
        <v>119</v>
      </c>
      <c r="D51" s="3" t="n">
        <v>92</v>
      </c>
      <c r="E51" s="3" t="n">
        <v>2434</v>
      </c>
      <c r="F51" s="3" t="n">
        <v>15</v>
      </c>
      <c r="G51" s="3" t="n">
        <v>-0.602474033040039</v>
      </c>
      <c r="I51" s="25"/>
      <c r="J51" s="26"/>
      <c r="K51" s="26"/>
      <c r="L51" s="20"/>
      <c r="M51" s="20"/>
      <c r="N51" s="25"/>
    </row>
    <row r="52" customFormat="false" ht="12.8" hidden="false" customHeight="false" outlineLevel="0" collapsed="false">
      <c r="A52" s="3" t="n">
        <v>1</v>
      </c>
      <c r="B52" s="3" t="n">
        <v>4</v>
      </c>
      <c r="C52" s="3" t="n">
        <v>122</v>
      </c>
      <c r="D52" s="3" t="n">
        <v>88</v>
      </c>
      <c r="E52" s="3" t="n">
        <v>2500</v>
      </c>
      <c r="F52" s="3" t="n">
        <v>15.1</v>
      </c>
      <c r="G52" s="3" t="n">
        <v>-0.981221041149473</v>
      </c>
      <c r="I52" s="16" t="s">
        <v>25</v>
      </c>
      <c r="J52" s="8" t="n">
        <f aca="false">1-(K50/K49)/(J50/3)</f>
        <v>0.991188036851365</v>
      </c>
      <c r="K52" s="26"/>
      <c r="L52" s="20"/>
      <c r="M52" s="20"/>
      <c r="N52" s="25"/>
    </row>
    <row r="53" customFormat="false" ht="12.8" hidden="false" customHeight="false" outlineLevel="0" collapsed="false">
      <c r="A53" s="3" t="n">
        <v>1</v>
      </c>
      <c r="B53" s="3" t="n">
        <v>6</v>
      </c>
      <c r="C53" s="3" t="n">
        <v>250</v>
      </c>
      <c r="D53" s="3" t="n">
        <v>105</v>
      </c>
      <c r="E53" s="3" t="n">
        <v>3353</v>
      </c>
      <c r="F53" s="3" t="n">
        <v>14.5</v>
      </c>
      <c r="G53" s="3" t="n">
        <v>-1.51537685231131</v>
      </c>
    </row>
    <row r="54" customFormat="false" ht="12.8" hidden="false" customHeight="false" outlineLevel="0" collapsed="false">
      <c r="A54" s="3" t="n">
        <v>1</v>
      </c>
      <c r="B54" s="3" t="n">
        <v>8</v>
      </c>
      <c r="C54" s="3" t="n">
        <v>318</v>
      </c>
      <c r="D54" s="3" t="n">
        <v>150</v>
      </c>
      <c r="E54" s="3" t="n">
        <v>3399</v>
      </c>
      <c r="F54" s="3" t="n">
        <v>11</v>
      </c>
      <c r="G54" s="3" t="n">
        <v>-0.847438865502117</v>
      </c>
      <c r="J54" s="15" t="s">
        <v>3</v>
      </c>
      <c r="K54" s="15" t="s">
        <v>44</v>
      </c>
      <c r="L54" s="27" t="s">
        <v>1</v>
      </c>
    </row>
    <row r="55" customFormat="false" ht="12.8" hidden="false" customHeight="false" outlineLevel="0" collapsed="false">
      <c r="A55" s="3" t="n">
        <v>1</v>
      </c>
      <c r="B55" s="3" t="n">
        <v>8</v>
      </c>
      <c r="C55" s="3" t="n">
        <v>351</v>
      </c>
      <c r="D55" s="3" t="n">
        <v>153</v>
      </c>
      <c r="E55" s="3" t="n">
        <v>4129</v>
      </c>
      <c r="F55" s="3" t="n">
        <v>13</v>
      </c>
      <c r="G55" s="3" t="n">
        <v>-0.475752588702978</v>
      </c>
      <c r="I55" s="15" t="s">
        <v>52</v>
      </c>
      <c r="J55" s="13" t="n">
        <f aca="false">J46/J47</f>
        <v>7.75563888641771</v>
      </c>
      <c r="K55" s="28" t="n">
        <f aca="false">K46/K47</f>
        <v>-11.2974625225917</v>
      </c>
      <c r="L55" s="13" t="n">
        <f aca="false">L46/L47</f>
        <v>-2.51530914320435</v>
      </c>
      <c r="N55" s="17" t="s">
        <v>53</v>
      </c>
    </row>
    <row r="56" customFormat="false" ht="12.8" hidden="false" customHeight="false" outlineLevel="0" collapsed="false">
      <c r="A56" s="3" t="n">
        <v>1</v>
      </c>
      <c r="B56" s="3" t="n">
        <v>6</v>
      </c>
      <c r="C56" s="3" t="n">
        <v>232</v>
      </c>
      <c r="D56" s="3" t="n">
        <v>100</v>
      </c>
      <c r="E56" s="3" t="n">
        <v>2901</v>
      </c>
      <c r="F56" s="3" t="n">
        <v>16</v>
      </c>
      <c r="G56" s="3" t="n">
        <v>0.762241857990343</v>
      </c>
      <c r="I56" s="15" t="s">
        <v>54</v>
      </c>
      <c r="J56" s="13" t="n">
        <f aca="false">ABS(J55)</f>
        <v>7.75563888641771</v>
      </c>
      <c r="K56" s="13" t="n">
        <f aca="false">ABS(K55)</f>
        <v>11.2974625225917</v>
      </c>
      <c r="L56" s="29" t="n">
        <f aca="false">ABS(L55)</f>
        <v>2.51530914320435</v>
      </c>
      <c r="N56" s="17" t="s">
        <v>55</v>
      </c>
    </row>
    <row r="57" customFormat="false" ht="12.8" hidden="false" customHeight="false" outlineLevel="0" collapsed="false">
      <c r="A57" s="3" t="n">
        <v>1</v>
      </c>
      <c r="B57" s="3" t="n">
        <v>8</v>
      </c>
      <c r="C57" s="3" t="n">
        <v>351</v>
      </c>
      <c r="D57" s="3" t="n">
        <v>148</v>
      </c>
      <c r="E57" s="3" t="n">
        <v>4657</v>
      </c>
      <c r="F57" s="3" t="n">
        <v>13.5</v>
      </c>
      <c r="G57" s="3" t="n">
        <v>-1.84147731498823</v>
      </c>
      <c r="I57" s="15" t="s">
        <v>56</v>
      </c>
      <c r="J57" s="13" t="n">
        <f aca="false">_xlfn.T.INV.2T(0.05,$K$49)</f>
        <v>1.97051624268316</v>
      </c>
      <c r="K57" s="13" t="n">
        <f aca="false">_xlfn.T.INV.2T(0.05,$K$49)</f>
        <v>1.97051624268316</v>
      </c>
      <c r="L57" s="13" t="n">
        <f aca="false">_xlfn.T.INV.2T(0.05,$K$49)</f>
        <v>1.97051624268316</v>
      </c>
    </row>
    <row r="58" customFormat="false" ht="12.8" hidden="false" customHeight="false" outlineLevel="0" collapsed="false">
      <c r="A58" s="3" t="n">
        <v>1</v>
      </c>
      <c r="B58" s="3" t="n">
        <v>8</v>
      </c>
      <c r="C58" s="3" t="n">
        <v>350</v>
      </c>
      <c r="D58" s="3" t="n">
        <v>165</v>
      </c>
      <c r="E58" s="3" t="n">
        <v>4209</v>
      </c>
      <c r="F58" s="3" t="n">
        <v>12</v>
      </c>
      <c r="G58" s="3" t="n">
        <v>-0.773437027059863</v>
      </c>
      <c r="I58" s="15" t="s">
        <v>57</v>
      </c>
      <c r="J58" s="13" t="n">
        <f aca="false">_xlfn.T.DIST.2T(J56,$K$49)</f>
        <v>2.98792521685163E-013</v>
      </c>
      <c r="K58" s="13" t="n">
        <f aca="false">_xlfn.T.DIST.2T(K56,$K$49)</f>
        <v>9.3374113711125E-024</v>
      </c>
      <c r="L58" s="13" t="n">
        <f aca="false">_xlfn.T.DIST.2T(L56,$K$49)</f>
        <v>0.0125881878896722</v>
      </c>
    </row>
    <row r="59" customFormat="false" ht="12.8" hidden="false" customHeight="false" outlineLevel="0" collapsed="false">
      <c r="A59" s="3" t="n">
        <v>1</v>
      </c>
      <c r="B59" s="3" t="n">
        <v>6</v>
      </c>
      <c r="C59" s="3" t="n">
        <v>225</v>
      </c>
      <c r="D59" s="3" t="n">
        <v>100</v>
      </c>
      <c r="E59" s="3" t="n">
        <v>3630</v>
      </c>
      <c r="F59" s="3" t="n">
        <v>17.7</v>
      </c>
      <c r="G59" s="3" t="n">
        <v>0.383741627243658</v>
      </c>
    </row>
    <row r="60" customFormat="false" ht="12.8" hidden="false" customHeight="false" outlineLevel="0" collapsed="false">
      <c r="A60" s="3" t="n">
        <v>1</v>
      </c>
      <c r="B60" s="3" t="n">
        <v>8</v>
      </c>
      <c r="C60" s="3" t="n">
        <v>305</v>
      </c>
      <c r="D60" s="3" t="n">
        <v>130</v>
      </c>
      <c r="E60" s="3" t="n">
        <v>3840</v>
      </c>
      <c r="F60" s="3" t="n">
        <v>15.4</v>
      </c>
      <c r="G60" s="3" t="n">
        <v>0.694165828945359</v>
      </c>
      <c r="I60" s="15" t="s">
        <v>58</v>
      </c>
      <c r="J60" s="22" t="s">
        <v>59</v>
      </c>
      <c r="K60" s="22" t="s">
        <v>59</v>
      </c>
      <c r="L60" s="22" t="s">
        <v>59</v>
      </c>
    </row>
    <row r="61" customFormat="false" ht="12.8" hidden="false" customHeight="false" outlineLevel="0" collapsed="false">
      <c r="A61" s="3" t="n">
        <v>1</v>
      </c>
      <c r="B61" s="3" t="n">
        <v>4</v>
      </c>
      <c r="C61" s="3" t="n">
        <v>113</v>
      </c>
      <c r="D61" s="3" t="n">
        <v>95</v>
      </c>
      <c r="E61" s="3" t="n">
        <v>2228</v>
      </c>
      <c r="F61" s="3" t="n">
        <v>14</v>
      </c>
      <c r="G61" s="3" t="n">
        <v>-0.826104715974592</v>
      </c>
    </row>
    <row r="62" customFormat="false" ht="12.8" hidden="false" customHeight="false" outlineLevel="0" collapsed="false">
      <c r="A62" s="3" t="n">
        <v>1</v>
      </c>
      <c r="B62" s="3" t="n">
        <v>4</v>
      </c>
      <c r="C62" s="3" t="n">
        <v>97</v>
      </c>
      <c r="D62" s="3" t="n">
        <v>88</v>
      </c>
      <c r="E62" s="3" t="n">
        <v>2130</v>
      </c>
      <c r="F62" s="3" t="n">
        <v>14.5</v>
      </c>
      <c r="G62" s="3" t="n">
        <v>-0.683375504364593</v>
      </c>
      <c r="J62" s="15" t="s">
        <v>3</v>
      </c>
      <c r="K62" s="15" t="s">
        <v>44</v>
      </c>
      <c r="L62" s="15" t="s">
        <v>1</v>
      </c>
    </row>
    <row r="63" customFormat="false" ht="12.8" hidden="false" customHeight="false" outlineLevel="0" collapsed="false">
      <c r="A63" s="3" t="n">
        <v>1</v>
      </c>
      <c r="B63" s="3" t="n">
        <v>4</v>
      </c>
      <c r="C63" s="3" t="n">
        <v>85</v>
      </c>
      <c r="D63" s="3" t="n">
        <v>65</v>
      </c>
      <c r="E63" s="3" t="n">
        <v>1975</v>
      </c>
      <c r="F63" s="3" t="n">
        <v>19.4</v>
      </c>
      <c r="G63" s="3" t="n">
        <v>2.79861971085942</v>
      </c>
      <c r="I63" s="15" t="s">
        <v>62</v>
      </c>
      <c r="J63" s="13" t="n">
        <f aca="false">J46-J57*J47</f>
        <v>0.0020413111591259</v>
      </c>
      <c r="K63" s="13" t="n">
        <f aca="false">K46-K57*K47</f>
        <v>-0.0902061201375682</v>
      </c>
      <c r="L63" s="13" t="n">
        <f aca="false">L46-L57*L47</f>
        <v>-0.0154620665799283</v>
      </c>
    </row>
    <row r="64" customFormat="false" ht="12.8" hidden="false" customHeight="false" outlineLevel="0" collapsed="false">
      <c r="A64" s="3" t="n">
        <v>1</v>
      </c>
      <c r="B64" s="3" t="n">
        <v>8</v>
      </c>
      <c r="C64" s="3" t="n">
        <v>429</v>
      </c>
      <c r="D64" s="3" t="n">
        <v>208</v>
      </c>
      <c r="E64" s="3" t="n">
        <v>4633</v>
      </c>
      <c r="F64" s="3" t="n">
        <v>11</v>
      </c>
      <c r="G64" s="3" t="n">
        <v>0.813228535076036</v>
      </c>
      <c r="I64" s="15" t="s">
        <v>63</v>
      </c>
      <c r="J64" s="13" t="n">
        <f aca="false">J46+J57*J47</f>
        <v>0.00343192534075761</v>
      </c>
      <c r="K64" s="13" t="n">
        <f aca="false">K46+K57*K47</f>
        <v>-0.0634118920090572</v>
      </c>
      <c r="L64" s="13" t="n">
        <f aca="false">L46+L57*L47</f>
        <v>-0.00187783147481215</v>
      </c>
    </row>
    <row r="65" customFormat="false" ht="12.8" hidden="false" customHeight="false" outlineLevel="0" collapsed="false">
      <c r="A65" s="3" t="n">
        <v>1</v>
      </c>
      <c r="B65" s="3" t="n">
        <v>8</v>
      </c>
      <c r="C65" s="3" t="n">
        <v>351</v>
      </c>
      <c r="D65" s="3" t="n">
        <v>149</v>
      </c>
      <c r="E65" s="3" t="n">
        <v>4335</v>
      </c>
      <c r="F65" s="3" t="n">
        <v>14.5</v>
      </c>
      <c r="G65" s="3" t="n">
        <v>0.137228171583319</v>
      </c>
    </row>
    <row r="66" customFormat="false" ht="12.8" hidden="false" customHeight="false" outlineLevel="0" collapsed="false">
      <c r="A66" s="3" t="n">
        <v>1</v>
      </c>
      <c r="B66" s="3" t="n">
        <v>6</v>
      </c>
      <c r="C66" s="3" t="n">
        <v>200</v>
      </c>
      <c r="D66" s="3" t="n">
        <v>85</v>
      </c>
      <c r="E66" s="3" t="n">
        <v>2990</v>
      </c>
      <c r="F66" s="3" t="n">
        <v>18.2</v>
      </c>
      <c r="G66" s="3" t="n">
        <v>1.37253333451234</v>
      </c>
    </row>
    <row r="67" customFormat="false" ht="12.8" hidden="false" customHeight="false" outlineLevel="0" collapsed="false">
      <c r="A67" s="3" t="n">
        <v>1</v>
      </c>
      <c r="B67" s="3" t="n">
        <v>8</v>
      </c>
      <c r="C67" s="3" t="n">
        <v>318</v>
      </c>
      <c r="D67" s="3" t="n">
        <v>135</v>
      </c>
      <c r="E67" s="3" t="n">
        <v>3830</v>
      </c>
      <c r="F67" s="3" t="n">
        <v>15.2</v>
      </c>
      <c r="G67" s="3" t="n">
        <v>0.981871725215221</v>
      </c>
    </row>
    <row r="68" customFormat="false" ht="12.8" hidden="false" customHeight="false" outlineLevel="0" collapsed="false">
      <c r="A68" s="3" t="n">
        <v>1</v>
      </c>
      <c r="B68" s="3" t="n">
        <v>8</v>
      </c>
      <c r="C68" s="3" t="n">
        <v>305</v>
      </c>
      <c r="D68" s="3" t="n">
        <v>140</v>
      </c>
      <c r="E68" s="3" t="n">
        <v>4215</v>
      </c>
      <c r="F68" s="3" t="n">
        <v>13</v>
      </c>
      <c r="G68" s="3" t="n">
        <v>-1.97880770656662</v>
      </c>
    </row>
    <row r="69" customFormat="false" ht="12.8" hidden="false" customHeight="false" outlineLevel="0" collapsed="false">
      <c r="A69" s="3" t="n">
        <v>1</v>
      </c>
      <c r="B69" s="3" t="n">
        <v>8</v>
      </c>
      <c r="C69" s="3" t="n">
        <v>304</v>
      </c>
      <c r="D69" s="3" t="n">
        <v>150</v>
      </c>
      <c r="E69" s="3" t="n">
        <v>3672</v>
      </c>
      <c r="F69" s="3" t="n">
        <v>11.5</v>
      </c>
      <c r="G69" s="3" t="n">
        <v>-1.18840771212635</v>
      </c>
    </row>
    <row r="70" customFormat="false" ht="12.8" hidden="false" customHeight="false" outlineLevel="0" collapsed="false">
      <c r="A70" s="3" t="n">
        <v>1</v>
      </c>
      <c r="B70" s="3" t="n">
        <v>4</v>
      </c>
      <c r="C70" s="3" t="n">
        <v>98</v>
      </c>
      <c r="D70" s="3" t="n">
        <v>80</v>
      </c>
      <c r="E70" s="3" t="n">
        <v>2164</v>
      </c>
      <c r="F70" s="3" t="n">
        <v>15</v>
      </c>
      <c r="G70" s="3" t="n">
        <v>-0.894140279254449</v>
      </c>
    </row>
    <row r="71" customFormat="false" ht="12.8" hidden="false" customHeight="false" outlineLevel="0" collapsed="false">
      <c r="A71" s="3" t="n">
        <v>1</v>
      </c>
      <c r="B71" s="3" t="n">
        <v>6</v>
      </c>
      <c r="C71" s="3" t="n">
        <v>262</v>
      </c>
      <c r="D71" s="3" t="n">
        <v>85</v>
      </c>
      <c r="E71" s="3" t="n">
        <v>3015</v>
      </c>
      <c r="F71" s="3" t="n">
        <v>17</v>
      </c>
      <c r="G71" s="3" t="n">
        <v>0.443673719262375</v>
      </c>
    </row>
    <row r="72" customFormat="false" ht="12.8" hidden="false" customHeight="false" outlineLevel="0" collapsed="false">
      <c r="A72" s="3" t="n">
        <v>1</v>
      </c>
      <c r="B72" s="3" t="n">
        <v>6</v>
      </c>
      <c r="C72" s="3" t="n">
        <v>146</v>
      </c>
      <c r="D72" s="3" t="n">
        <v>120</v>
      </c>
      <c r="E72" s="3" t="n">
        <v>2930</v>
      </c>
      <c r="F72" s="3" t="n">
        <v>13.8</v>
      </c>
      <c r="G72" s="3" t="n">
        <v>-0.439239980067278</v>
      </c>
    </row>
    <row r="73" customFormat="false" ht="12.8" hidden="false" customHeight="false" outlineLevel="0" collapsed="false">
      <c r="A73" s="3" t="n">
        <v>1</v>
      </c>
      <c r="B73" s="3" t="n">
        <v>4</v>
      </c>
      <c r="C73" s="3" t="n">
        <v>114</v>
      </c>
      <c r="D73" s="3" t="n">
        <v>91</v>
      </c>
      <c r="E73" s="3" t="n">
        <v>2582</v>
      </c>
      <c r="F73" s="3" t="n">
        <v>14</v>
      </c>
      <c r="G73" s="3" t="n">
        <v>-2.12177652070447</v>
      </c>
    </row>
    <row r="74" customFormat="false" ht="12.8" hidden="false" customHeight="false" outlineLevel="0" collapsed="false">
      <c r="A74" s="3" t="n">
        <v>1</v>
      </c>
      <c r="B74" s="3" t="n">
        <v>4</v>
      </c>
      <c r="C74" s="3" t="n">
        <v>135</v>
      </c>
      <c r="D74" s="3" t="n">
        <v>84</v>
      </c>
      <c r="E74" s="3" t="n">
        <v>2490</v>
      </c>
      <c r="F74" s="3" t="n">
        <v>15.7</v>
      </c>
      <c r="G74" s="3" t="n">
        <v>-0.59227834690055</v>
      </c>
    </row>
    <row r="75" customFormat="false" ht="12.8" hidden="false" customHeight="false" outlineLevel="0" collapsed="false">
      <c r="A75" s="3" t="n">
        <v>1</v>
      </c>
      <c r="B75" s="3" t="n">
        <v>8</v>
      </c>
      <c r="C75" s="3" t="n">
        <v>350</v>
      </c>
      <c r="D75" s="3" t="n">
        <v>155</v>
      </c>
      <c r="E75" s="3" t="n">
        <v>4502</v>
      </c>
      <c r="F75" s="3" t="n">
        <v>13.5</v>
      </c>
      <c r="G75" s="3" t="n">
        <v>-0.86975388710281</v>
      </c>
    </row>
    <row r="76" customFormat="false" ht="12.8" hidden="false" customHeight="false" outlineLevel="0" collapsed="false">
      <c r="A76" s="3" t="n">
        <v>1</v>
      </c>
      <c r="B76" s="3" t="n">
        <v>4</v>
      </c>
      <c r="C76" s="3" t="n">
        <v>85</v>
      </c>
      <c r="D76" s="3" t="n">
        <v>65</v>
      </c>
      <c r="E76" s="3" t="n">
        <v>2020</v>
      </c>
      <c r="F76" s="3" t="n">
        <v>19.2</v>
      </c>
      <c r="G76" s="3" t="n">
        <v>2.47269445966186</v>
      </c>
    </row>
    <row r="77" customFormat="false" ht="12.8" hidden="false" customHeight="false" outlineLevel="0" collapsed="false">
      <c r="A77" s="3" t="n">
        <v>1</v>
      </c>
      <c r="B77" s="3" t="n">
        <v>6</v>
      </c>
      <c r="C77" s="3" t="n">
        <v>231</v>
      </c>
      <c r="D77" s="3" t="n">
        <v>165</v>
      </c>
      <c r="E77" s="3" t="n">
        <v>3445</v>
      </c>
      <c r="F77" s="3" t="n">
        <v>13.4</v>
      </c>
      <c r="G77" s="3" t="n">
        <v>1.68106701918635</v>
      </c>
    </row>
    <row r="78" customFormat="false" ht="12.8" hidden="false" customHeight="false" outlineLevel="0" collapsed="false">
      <c r="A78" s="3" t="n">
        <v>1</v>
      </c>
      <c r="B78" s="3" t="n">
        <v>4</v>
      </c>
      <c r="C78" s="3" t="n">
        <v>115</v>
      </c>
      <c r="D78" s="3" t="n">
        <v>95</v>
      </c>
      <c r="E78" s="3" t="n">
        <v>2694</v>
      </c>
      <c r="F78" s="3" t="n">
        <v>15</v>
      </c>
      <c r="G78" s="3" t="n">
        <v>-1.11912746164219</v>
      </c>
    </row>
    <row r="79" customFormat="false" ht="12.8" hidden="false" customHeight="false" outlineLevel="0" collapsed="false">
      <c r="A79" s="3" t="n">
        <v>1</v>
      </c>
      <c r="B79" s="3" t="n">
        <v>6</v>
      </c>
      <c r="C79" s="3" t="n">
        <v>250</v>
      </c>
      <c r="D79" s="3" t="n">
        <v>100</v>
      </c>
      <c r="E79" s="3" t="n">
        <v>3282</v>
      </c>
      <c r="F79" s="3" t="n">
        <v>15</v>
      </c>
      <c r="G79" s="3" t="n">
        <v>-1.20489656821123</v>
      </c>
    </row>
    <row r="80" customFormat="false" ht="12.8" hidden="false" customHeight="false" outlineLevel="0" collapsed="false">
      <c r="A80" s="3" t="n">
        <v>1</v>
      </c>
      <c r="B80" s="3" t="n">
        <v>8</v>
      </c>
      <c r="C80" s="3" t="n">
        <v>440</v>
      </c>
      <c r="D80" s="3" t="n">
        <v>215</v>
      </c>
      <c r="E80" s="3" t="n">
        <v>4312</v>
      </c>
      <c r="F80" s="3" t="n">
        <v>8.5</v>
      </c>
      <c r="G80" s="3" t="n">
        <v>-0.18450464332901</v>
      </c>
    </row>
    <row r="81" customFormat="false" ht="12.8" hidden="false" customHeight="false" outlineLevel="0" collapsed="false">
      <c r="A81" s="3" t="n">
        <v>1</v>
      </c>
      <c r="B81" s="3" t="n">
        <v>4</v>
      </c>
      <c r="C81" s="3" t="n">
        <v>91</v>
      </c>
      <c r="D81" s="3" t="n">
        <v>53</v>
      </c>
      <c r="E81" s="3" t="n">
        <v>1795</v>
      </c>
      <c r="F81" s="3" t="n">
        <v>17.5</v>
      </c>
      <c r="G81" s="3" t="n">
        <v>0.503646013156565</v>
      </c>
    </row>
    <row r="82" customFormat="false" ht="12.8" hidden="false" customHeight="false" outlineLevel="0" collapsed="false">
      <c r="A82" s="3" t="n">
        <v>1</v>
      </c>
      <c r="B82" s="3" t="n">
        <v>8</v>
      </c>
      <c r="C82" s="3" t="n">
        <v>351</v>
      </c>
      <c r="D82" s="3" t="n">
        <v>152</v>
      </c>
      <c r="E82" s="3" t="n">
        <v>4215</v>
      </c>
      <c r="F82" s="3" t="n">
        <v>12.8</v>
      </c>
      <c r="G82" s="3" t="n">
        <v>-0.994050091216201</v>
      </c>
    </row>
    <row r="83" customFormat="false" ht="12.8" hidden="false" customHeight="false" outlineLevel="0" collapsed="false">
      <c r="A83" s="3" t="n">
        <v>1</v>
      </c>
      <c r="B83" s="3" t="n">
        <v>4</v>
      </c>
      <c r="C83" s="3" t="n">
        <v>98</v>
      </c>
      <c r="D83" s="3" t="n">
        <v>83</v>
      </c>
      <c r="E83" s="3" t="n">
        <v>2075</v>
      </c>
      <c r="F83" s="3" t="n">
        <v>15.9</v>
      </c>
      <c r="G83" s="3" t="n">
        <v>0.487832951565487</v>
      </c>
    </row>
    <row r="84" customFormat="false" ht="12.8" hidden="false" customHeight="false" outlineLevel="0" collapsed="false">
      <c r="A84" s="3" t="n">
        <v>1</v>
      </c>
      <c r="B84" s="3" t="n">
        <v>8</v>
      </c>
      <c r="C84" s="3" t="n">
        <v>350</v>
      </c>
      <c r="D84" s="3" t="n">
        <v>150</v>
      </c>
      <c r="E84" s="3" t="n">
        <v>4699</v>
      </c>
      <c r="F84" s="3" t="n">
        <v>14.5</v>
      </c>
      <c r="G84" s="3" t="n">
        <v>-0.809228432357106</v>
      </c>
    </row>
    <row r="85" customFormat="false" ht="12.8" hidden="false" customHeight="false" outlineLevel="0" collapsed="false">
      <c r="A85" s="3" t="n">
        <v>1</v>
      </c>
      <c r="B85" s="3" t="n">
        <v>4</v>
      </c>
      <c r="C85" s="3" t="n">
        <v>122</v>
      </c>
      <c r="D85" s="3" t="n">
        <v>86</v>
      </c>
      <c r="E85" s="3" t="n">
        <v>2226</v>
      </c>
      <c r="F85" s="3" t="n">
        <v>16.5</v>
      </c>
      <c r="G85" s="3" t="n">
        <v>1.0302431101377</v>
      </c>
    </row>
    <row r="86" customFormat="false" ht="12.8" hidden="false" customHeight="false" outlineLevel="0" collapsed="false">
      <c r="A86" s="3" t="n">
        <v>1</v>
      </c>
      <c r="B86" s="3" t="n">
        <v>4</v>
      </c>
      <c r="C86" s="3" t="n">
        <v>121</v>
      </c>
      <c r="D86" s="3" t="n">
        <v>115</v>
      </c>
      <c r="E86" s="3" t="n">
        <v>2671</v>
      </c>
      <c r="F86" s="3" t="n">
        <v>13.5</v>
      </c>
      <c r="G86" s="3" t="n">
        <v>-0.968948984115412</v>
      </c>
    </row>
    <row r="87" customFormat="false" ht="12.8" hidden="false" customHeight="false" outlineLevel="0" collapsed="false">
      <c r="A87" s="3" t="n">
        <v>1</v>
      </c>
      <c r="B87" s="3" t="n">
        <v>8</v>
      </c>
      <c r="C87" s="3" t="n">
        <v>350</v>
      </c>
      <c r="D87" s="3" t="n">
        <v>145</v>
      </c>
      <c r="E87" s="3" t="n">
        <v>4082</v>
      </c>
      <c r="F87" s="3" t="n">
        <v>13</v>
      </c>
      <c r="G87" s="3" t="n">
        <v>-0.970855100393273</v>
      </c>
    </row>
    <row r="88" customFormat="false" ht="12.8" hidden="false" customHeight="false" outlineLevel="0" collapsed="false">
      <c r="A88" s="3" t="n">
        <v>1</v>
      </c>
      <c r="B88" s="3" t="n">
        <v>6</v>
      </c>
      <c r="C88" s="3" t="n">
        <v>258</v>
      </c>
      <c r="D88" s="3" t="n">
        <v>110</v>
      </c>
      <c r="E88" s="3" t="n">
        <v>3632</v>
      </c>
      <c r="F88" s="3" t="n">
        <v>18</v>
      </c>
      <c r="G88" s="3" t="n">
        <v>1.63610112498853</v>
      </c>
    </row>
    <row r="89" customFormat="false" ht="12.8" hidden="false" customHeight="false" outlineLevel="0" collapsed="false">
      <c r="A89" s="3" t="n">
        <v>1</v>
      </c>
      <c r="B89" s="3" t="n">
        <v>6</v>
      </c>
      <c r="C89" s="3" t="n">
        <v>200</v>
      </c>
      <c r="D89" s="3" t="n">
        <v>81</v>
      </c>
      <c r="E89" s="3" t="n">
        <v>3012</v>
      </c>
      <c r="F89" s="3" t="n">
        <v>17.6</v>
      </c>
      <c r="G89" s="3" t="n">
        <v>0.400408455250897</v>
      </c>
    </row>
    <row r="90" customFormat="false" ht="12.8" hidden="false" customHeight="false" outlineLevel="0" collapsed="false">
      <c r="A90" s="3" t="n">
        <v>1</v>
      </c>
      <c r="B90" s="3" t="n">
        <v>8</v>
      </c>
      <c r="C90" s="3" t="n">
        <v>350</v>
      </c>
      <c r="D90" s="3" t="n">
        <v>165</v>
      </c>
      <c r="E90" s="3" t="n">
        <v>3693</v>
      </c>
      <c r="F90" s="3" t="n">
        <v>11.5</v>
      </c>
      <c r="G90" s="3" t="n">
        <v>0.170505853338849</v>
      </c>
    </row>
    <row r="91" customFormat="false" ht="12.8" hidden="false" customHeight="false" outlineLevel="0" collapsed="false">
      <c r="A91" s="3" t="n">
        <v>1</v>
      </c>
      <c r="B91" s="3" t="n">
        <v>6</v>
      </c>
      <c r="C91" s="3" t="n">
        <v>231</v>
      </c>
      <c r="D91" s="3" t="n">
        <v>105</v>
      </c>
      <c r="E91" s="3" t="n">
        <v>3425</v>
      </c>
      <c r="F91" s="3" t="n">
        <v>16.9</v>
      </c>
      <c r="G91" s="3" t="n">
        <v>0.578612450690113</v>
      </c>
    </row>
    <row r="92" customFormat="false" ht="12.8" hidden="false" customHeight="false" outlineLevel="0" collapsed="false">
      <c r="A92" s="3" t="n">
        <v>1</v>
      </c>
      <c r="B92" s="3" t="n">
        <v>4</v>
      </c>
      <c r="C92" s="3" t="n">
        <v>120</v>
      </c>
      <c r="D92" s="3" t="n">
        <v>97</v>
      </c>
      <c r="E92" s="3" t="n">
        <v>2506</v>
      </c>
      <c r="F92" s="3" t="n">
        <v>14.5</v>
      </c>
      <c r="G92" s="3" t="n">
        <v>-0.91025106157759</v>
      </c>
    </row>
    <row r="93" customFormat="false" ht="12.8" hidden="false" customHeight="false" outlineLevel="0" collapsed="false">
      <c r="A93" s="3" t="n">
        <v>1</v>
      </c>
      <c r="B93" s="3" t="n">
        <v>6</v>
      </c>
      <c r="C93" s="3" t="n">
        <v>181</v>
      </c>
      <c r="D93" s="3" t="n">
        <v>110</v>
      </c>
      <c r="E93" s="3" t="n">
        <v>2945</v>
      </c>
      <c r="F93" s="3" t="n">
        <v>16.4</v>
      </c>
      <c r="G93" s="3" t="n">
        <v>1.53493718513004</v>
      </c>
    </row>
    <row r="94" customFormat="false" ht="12.8" hidden="false" customHeight="false" outlineLevel="0" collapsed="false">
      <c r="A94" s="3" t="n">
        <v>1</v>
      </c>
      <c r="B94" s="3" t="n">
        <v>4</v>
      </c>
      <c r="C94" s="3" t="n">
        <v>122</v>
      </c>
      <c r="D94" s="3" t="n">
        <v>86</v>
      </c>
      <c r="E94" s="3" t="n">
        <v>2220</v>
      </c>
      <c r="F94" s="3" t="n">
        <v>14</v>
      </c>
      <c r="G94" s="3" t="n">
        <v>-1.45296685636929</v>
      </c>
    </row>
    <row r="95" customFormat="false" ht="12.8" hidden="false" customHeight="false" outlineLevel="0" collapsed="false">
      <c r="A95" s="3" t="n">
        <v>1</v>
      </c>
      <c r="B95" s="3" t="n">
        <v>6</v>
      </c>
      <c r="C95" s="3" t="n">
        <v>232</v>
      </c>
      <c r="D95" s="3" t="n">
        <v>100</v>
      </c>
      <c r="E95" s="3" t="n">
        <v>3288</v>
      </c>
      <c r="F95" s="3" t="n">
        <v>15.5</v>
      </c>
      <c r="G95" s="3" t="n">
        <v>-0.820715302308692</v>
      </c>
    </row>
    <row r="96" customFormat="false" ht="12.8" hidden="false" customHeight="false" outlineLevel="0" collapsed="false">
      <c r="A96" s="3" t="n">
        <v>1</v>
      </c>
      <c r="B96" s="3" t="n">
        <v>8</v>
      </c>
      <c r="C96" s="3" t="n">
        <v>318</v>
      </c>
      <c r="D96" s="3" t="n">
        <v>140</v>
      </c>
      <c r="E96" s="3" t="n">
        <v>3735</v>
      </c>
      <c r="F96" s="3" t="n">
        <v>13.2</v>
      </c>
      <c r="G96" s="3" t="n">
        <v>-0.364084298911628</v>
      </c>
    </row>
    <row r="97" customFormat="false" ht="12.8" hidden="false" customHeight="false" outlineLevel="0" collapsed="false">
      <c r="A97" s="3" t="n">
        <v>1</v>
      </c>
      <c r="B97" s="3" t="n">
        <v>4</v>
      </c>
      <c r="C97" s="3" t="n">
        <v>151</v>
      </c>
      <c r="D97" s="3" t="n">
        <v>90</v>
      </c>
      <c r="E97" s="3" t="n">
        <v>2556</v>
      </c>
      <c r="F97" s="3" t="n">
        <v>13.2</v>
      </c>
      <c r="G97" s="3" t="n">
        <v>-2.72310106899461</v>
      </c>
    </row>
    <row r="98" customFormat="false" ht="12.8" hidden="false" customHeight="false" outlineLevel="0" collapsed="false">
      <c r="A98" s="3" t="n">
        <v>1</v>
      </c>
      <c r="B98" s="3" t="n">
        <v>4</v>
      </c>
      <c r="C98" s="3" t="n">
        <v>89</v>
      </c>
      <c r="D98" s="3" t="n">
        <v>71</v>
      </c>
      <c r="E98" s="3" t="n">
        <v>1990</v>
      </c>
      <c r="F98" s="3" t="n">
        <v>14.9</v>
      </c>
      <c r="G98" s="3" t="n">
        <v>-1.25550686028038</v>
      </c>
    </row>
    <row r="99" customFormat="false" ht="12.8" hidden="false" customHeight="false" outlineLevel="0" collapsed="false">
      <c r="A99" s="3" t="n">
        <v>1</v>
      </c>
      <c r="B99" s="3" t="n">
        <v>4</v>
      </c>
      <c r="C99" s="3" t="n">
        <v>91</v>
      </c>
      <c r="D99" s="3" t="n">
        <v>67</v>
      </c>
      <c r="E99" s="3" t="n">
        <v>1850</v>
      </c>
      <c r="F99" s="3" t="n">
        <v>13.8</v>
      </c>
      <c r="G99" s="3" t="n">
        <v>-2.26329764627455</v>
      </c>
    </row>
    <row r="100" customFormat="false" ht="12.8" hidden="false" customHeight="false" outlineLevel="0" collapsed="false">
      <c r="A100" s="3" t="n">
        <v>1</v>
      </c>
      <c r="B100" s="3" t="n">
        <v>8</v>
      </c>
      <c r="C100" s="3" t="n">
        <v>318</v>
      </c>
      <c r="D100" s="3" t="n">
        <v>150</v>
      </c>
      <c r="E100" s="3" t="n">
        <v>4096</v>
      </c>
      <c r="F100" s="3" t="n">
        <v>13</v>
      </c>
      <c r="G100" s="3" t="n">
        <v>-0.79788108960658</v>
      </c>
    </row>
    <row r="101" customFormat="false" ht="12.8" hidden="false" customHeight="false" outlineLevel="0" collapsed="false">
      <c r="A101" s="3" t="n">
        <v>1</v>
      </c>
      <c r="B101" s="3" t="n">
        <v>4</v>
      </c>
      <c r="C101" s="3" t="n">
        <v>85</v>
      </c>
      <c r="D101" s="3" t="n">
        <v>65</v>
      </c>
      <c r="E101" s="3" t="n">
        <v>2110</v>
      </c>
      <c r="F101" s="3" t="n">
        <v>19.2</v>
      </c>
      <c r="G101" s="3" t="n">
        <v>2.22084395726673</v>
      </c>
    </row>
    <row r="102" customFormat="false" ht="12.8" hidden="false" customHeight="false" outlineLevel="0" collapsed="false">
      <c r="A102" s="3" t="n">
        <v>1</v>
      </c>
      <c r="B102" s="3" t="n">
        <v>4</v>
      </c>
      <c r="C102" s="3" t="n">
        <v>141</v>
      </c>
      <c r="D102" s="3" t="n">
        <v>80</v>
      </c>
      <c r="E102" s="3" t="n">
        <v>3230</v>
      </c>
      <c r="F102" s="3" t="n">
        <v>20.4</v>
      </c>
      <c r="G102" s="3" t="n">
        <v>1.75939899937616</v>
      </c>
    </row>
    <row r="103" customFormat="false" ht="12.8" hidden="false" customHeight="false" outlineLevel="0" collapsed="false">
      <c r="A103" s="3" t="n">
        <v>1</v>
      </c>
      <c r="B103" s="3" t="n">
        <v>4</v>
      </c>
      <c r="C103" s="3" t="n">
        <v>97.5</v>
      </c>
      <c r="D103" s="3" t="n">
        <v>80</v>
      </c>
      <c r="E103" s="3" t="n">
        <v>2126</v>
      </c>
      <c r="F103" s="3" t="n">
        <v>17</v>
      </c>
      <c r="G103" s="3" t="n">
        <v>1.20944580229559</v>
      </c>
    </row>
    <row r="104" customFormat="false" ht="12.8" hidden="false" customHeight="false" outlineLevel="0" collapsed="false">
      <c r="A104" s="3" t="n">
        <v>1</v>
      </c>
      <c r="B104" s="3" t="n">
        <v>4</v>
      </c>
      <c r="C104" s="3" t="n">
        <v>105</v>
      </c>
      <c r="D104" s="3" t="n">
        <v>74</v>
      </c>
      <c r="E104" s="3" t="n">
        <v>1980</v>
      </c>
      <c r="F104" s="3" t="n">
        <v>15.3</v>
      </c>
      <c r="G104" s="3" t="n">
        <v>-0.506576892136645</v>
      </c>
    </row>
    <row r="105" customFormat="false" ht="12.8" hidden="false" customHeight="false" outlineLevel="0" collapsed="false">
      <c r="A105" s="3" t="n">
        <v>1</v>
      </c>
      <c r="B105" s="3" t="n">
        <v>4</v>
      </c>
      <c r="C105" s="3" t="n">
        <v>98</v>
      </c>
      <c r="D105" s="3" t="n">
        <v>65</v>
      </c>
      <c r="E105" s="3" t="n">
        <v>2045</v>
      </c>
      <c r="F105" s="3" t="n">
        <v>16.2</v>
      </c>
      <c r="G105" s="3" t="n">
        <v>-0.525743285011352</v>
      </c>
    </row>
    <row r="106" customFormat="false" ht="12.8" hidden="false" customHeight="false" outlineLevel="0" collapsed="false">
      <c r="A106" s="3" t="n">
        <v>1</v>
      </c>
      <c r="B106" s="3" t="n">
        <v>4</v>
      </c>
      <c r="C106" s="3" t="n">
        <v>81</v>
      </c>
      <c r="D106" s="3" t="n">
        <v>60</v>
      </c>
      <c r="E106" s="3" t="n">
        <v>1760</v>
      </c>
      <c r="F106" s="3" t="n">
        <v>16.1</v>
      </c>
      <c r="G106" s="3" t="n">
        <v>-0.309945579120406</v>
      </c>
    </row>
    <row r="107" customFormat="false" ht="12.8" hidden="false" customHeight="false" outlineLevel="0" collapsed="false">
      <c r="A107" s="3" t="n">
        <v>1</v>
      </c>
      <c r="B107" s="3" t="n">
        <v>8</v>
      </c>
      <c r="C107" s="3" t="n">
        <v>305</v>
      </c>
      <c r="D107" s="3" t="n">
        <v>145</v>
      </c>
      <c r="E107" s="3" t="n">
        <v>3425</v>
      </c>
      <c r="F107" s="3" t="n">
        <v>13.2</v>
      </c>
      <c r="G107" s="3" t="n">
        <v>0.820081815579997</v>
      </c>
    </row>
    <row r="108" customFormat="false" ht="12.8" hidden="false" customHeight="false" outlineLevel="0" collapsed="false">
      <c r="A108" s="3" t="n">
        <v>1</v>
      </c>
      <c r="B108" s="3" t="n">
        <v>8</v>
      </c>
      <c r="C108" s="3" t="n">
        <v>455</v>
      </c>
      <c r="D108" s="3" t="n">
        <v>225</v>
      </c>
      <c r="E108" s="3" t="n">
        <v>3086</v>
      </c>
      <c r="F108" s="3" t="n">
        <v>10</v>
      </c>
      <c r="G108" s="3" t="n">
        <v>5.6051863420471</v>
      </c>
    </row>
    <row r="109" customFormat="false" ht="12.8" hidden="false" customHeight="false" outlineLevel="0" collapsed="false">
      <c r="A109" s="3" t="n">
        <v>1</v>
      </c>
      <c r="B109" s="3" t="n">
        <v>4</v>
      </c>
      <c r="C109" s="3" t="n">
        <v>97</v>
      </c>
      <c r="D109" s="3" t="n">
        <v>60</v>
      </c>
      <c r="E109" s="3" t="n">
        <v>1834</v>
      </c>
      <c r="F109" s="3" t="n">
        <v>19</v>
      </c>
      <c r="G109" s="3" t="n">
        <v>2.47100285278089</v>
      </c>
    </row>
    <row r="110" customFormat="false" ht="12.8" hidden="false" customHeight="false" outlineLevel="0" collapsed="false">
      <c r="A110" s="3" t="n">
        <v>1</v>
      </c>
      <c r="B110" s="3" t="n">
        <v>6</v>
      </c>
      <c r="C110" s="3" t="n">
        <v>168</v>
      </c>
      <c r="D110" s="3" t="n">
        <v>120</v>
      </c>
      <c r="E110" s="3" t="n">
        <v>3820</v>
      </c>
      <c r="F110" s="3" t="n">
        <v>16.7</v>
      </c>
      <c r="G110" s="3" t="n">
        <v>0.0912734636530459</v>
      </c>
    </row>
    <row r="111" customFormat="false" ht="12.8" hidden="false" customHeight="false" outlineLevel="0" collapsed="false">
      <c r="A111" s="3" t="n">
        <v>1</v>
      </c>
      <c r="B111" s="3" t="n">
        <v>8</v>
      </c>
      <c r="C111" s="3" t="n">
        <v>302</v>
      </c>
      <c r="D111" s="3" t="n">
        <v>129</v>
      </c>
      <c r="E111" s="3" t="n">
        <v>3169</v>
      </c>
      <c r="F111" s="3" t="n">
        <v>12</v>
      </c>
      <c r="G111" s="3" t="n">
        <v>-0.922293897967396</v>
      </c>
    </row>
    <row r="112" customFormat="false" ht="12.8" hidden="false" customHeight="false" outlineLevel="0" collapsed="false">
      <c r="A112" s="3" t="n">
        <v>1</v>
      </c>
      <c r="B112" s="3" t="n">
        <v>4</v>
      </c>
      <c r="C112" s="3" t="n">
        <v>144</v>
      </c>
      <c r="D112" s="3" t="n">
        <v>96</v>
      </c>
      <c r="E112" s="3" t="n">
        <v>2665</v>
      </c>
      <c r="F112" s="3" t="n">
        <v>13.9</v>
      </c>
      <c r="G112" s="3" t="n">
        <v>-1.90078903744981</v>
      </c>
    </row>
    <row r="113" customFormat="false" ht="12.8" hidden="false" customHeight="false" outlineLevel="0" collapsed="false">
      <c r="A113" s="3" t="n">
        <v>1</v>
      </c>
      <c r="B113" s="3" t="n">
        <v>6</v>
      </c>
      <c r="C113" s="3" t="n">
        <v>225</v>
      </c>
      <c r="D113" s="3" t="n">
        <v>100</v>
      </c>
      <c r="E113" s="3" t="n">
        <v>3430</v>
      </c>
      <c r="F113" s="3" t="n">
        <v>17.2</v>
      </c>
      <c r="G113" s="3" t="n">
        <v>0.443409410343932</v>
      </c>
    </row>
    <row r="114" customFormat="false" ht="12.8" hidden="false" customHeight="false" outlineLevel="0" collapsed="false">
      <c r="A114" s="3" t="n">
        <v>1</v>
      </c>
      <c r="B114" s="3" t="n">
        <v>4</v>
      </c>
      <c r="C114" s="3" t="n">
        <v>97</v>
      </c>
      <c r="D114" s="3" t="n">
        <v>75</v>
      </c>
      <c r="E114" s="3" t="n">
        <v>2155</v>
      </c>
      <c r="F114" s="3" t="n">
        <v>16.4</v>
      </c>
      <c r="G114" s="3" t="n">
        <v>0.137341397606516</v>
      </c>
    </row>
    <row r="115" customFormat="false" ht="12.8" hidden="false" customHeight="false" outlineLevel="0" collapsed="false">
      <c r="A115" s="3" t="n">
        <v>1</v>
      </c>
      <c r="B115" s="3" t="n">
        <v>8</v>
      </c>
      <c r="C115" s="3" t="n">
        <v>350</v>
      </c>
      <c r="D115" s="3" t="n">
        <v>180</v>
      </c>
      <c r="E115" s="3" t="n">
        <v>3664</v>
      </c>
      <c r="F115" s="3" t="n">
        <v>11</v>
      </c>
      <c r="G115" s="3" t="n">
        <v>0.916263018589959</v>
      </c>
    </row>
    <row r="116" customFormat="false" ht="12.8" hidden="false" customHeight="false" outlineLevel="0" collapsed="false">
      <c r="A116" s="3" t="n">
        <v>1</v>
      </c>
      <c r="B116" s="3" t="n">
        <v>4</v>
      </c>
      <c r="C116" s="3" t="n">
        <v>86</v>
      </c>
      <c r="D116" s="3" t="n">
        <v>65</v>
      </c>
      <c r="E116" s="3" t="n">
        <v>1975</v>
      </c>
      <c r="F116" s="3" t="n">
        <v>15.2</v>
      </c>
      <c r="G116" s="3" t="n">
        <v>-1.39587869466256</v>
      </c>
    </row>
    <row r="117" customFormat="false" ht="12.8" hidden="false" customHeight="false" outlineLevel="0" collapsed="false">
      <c r="A117" s="3" t="n">
        <v>1</v>
      </c>
      <c r="B117" s="3" t="n">
        <v>8</v>
      </c>
      <c r="C117" s="3" t="n">
        <v>400</v>
      </c>
      <c r="D117" s="3" t="n">
        <v>150</v>
      </c>
      <c r="E117" s="3" t="n">
        <v>4464</v>
      </c>
      <c r="F117" s="3" t="n">
        <v>12</v>
      </c>
      <c r="G117" s="3" t="n">
        <v>-2.37653906331302</v>
      </c>
    </row>
    <row r="118" customFormat="false" ht="12.8" hidden="false" customHeight="false" outlineLevel="0" collapsed="false">
      <c r="A118" s="3" t="n">
        <v>1</v>
      </c>
      <c r="B118" s="3" t="n">
        <v>6</v>
      </c>
      <c r="C118" s="3" t="n">
        <v>250</v>
      </c>
      <c r="D118" s="3" t="n">
        <v>88</v>
      </c>
      <c r="E118" s="3" t="n">
        <v>3021</v>
      </c>
      <c r="F118" s="3" t="n">
        <v>16.5</v>
      </c>
      <c r="G118" s="3" t="n">
        <v>0.0937856193733779</v>
      </c>
    </row>
    <row r="119" customFormat="false" ht="12.8" hidden="false" customHeight="false" outlineLevel="0" collapsed="false">
      <c r="A119" s="3" t="n">
        <v>1</v>
      </c>
      <c r="B119" s="3" t="n">
        <v>8</v>
      </c>
      <c r="C119" s="3" t="n">
        <v>350</v>
      </c>
      <c r="D119" s="3" t="n">
        <v>175</v>
      </c>
      <c r="E119" s="3" t="n">
        <v>4100</v>
      </c>
      <c r="F119" s="3" t="n">
        <v>13</v>
      </c>
      <c r="G119" s="3" t="n">
        <v>1.30798547253083</v>
      </c>
    </row>
    <row r="120" customFormat="false" ht="12.8" hidden="false" customHeight="false" outlineLevel="0" collapsed="false">
      <c r="A120" s="3" t="n">
        <v>1</v>
      </c>
      <c r="B120" s="3" t="n">
        <v>4</v>
      </c>
      <c r="C120" s="3" t="n">
        <v>135</v>
      </c>
      <c r="D120" s="3" t="n">
        <v>84</v>
      </c>
      <c r="E120" s="3" t="n">
        <v>2385</v>
      </c>
      <c r="F120" s="3" t="n">
        <v>12.9</v>
      </c>
      <c r="G120" s="3" t="n">
        <v>-3.0984527607729</v>
      </c>
    </row>
    <row r="121" customFormat="false" ht="12.8" hidden="false" customHeight="false" outlineLevel="0" collapsed="false">
      <c r="A121" s="3" t="n">
        <v>1</v>
      </c>
      <c r="B121" s="3" t="n">
        <v>4</v>
      </c>
      <c r="C121" s="3" t="n">
        <v>121</v>
      </c>
      <c r="D121" s="3" t="n">
        <v>112</v>
      </c>
      <c r="E121" s="3" t="n">
        <v>2933</v>
      </c>
      <c r="F121" s="3" t="n">
        <v>14.5</v>
      </c>
      <c r="G121" s="3" t="n">
        <v>-0.935034847317089</v>
      </c>
    </row>
    <row r="122" customFormat="false" ht="12.8" hidden="false" customHeight="false" outlineLevel="0" collapsed="false">
      <c r="A122" s="3" t="n">
        <v>1</v>
      </c>
      <c r="B122" s="3" t="n">
        <v>6</v>
      </c>
      <c r="C122" s="3" t="n">
        <v>198</v>
      </c>
      <c r="D122" s="3" t="n">
        <v>95</v>
      </c>
      <c r="E122" s="3" t="n">
        <v>2904</v>
      </c>
      <c r="F122" s="3" t="n">
        <v>16</v>
      </c>
      <c r="G122" s="3" t="n">
        <v>0.178590850090458</v>
      </c>
    </row>
    <row r="123" customFormat="false" ht="12.8" hidden="false" customHeight="false" outlineLevel="0" collapsed="false">
      <c r="A123" s="3" t="n">
        <v>1</v>
      </c>
      <c r="B123" s="3" t="n">
        <v>8</v>
      </c>
      <c r="C123" s="3" t="n">
        <v>318</v>
      </c>
      <c r="D123" s="3" t="n">
        <v>150</v>
      </c>
      <c r="E123" s="3" t="n">
        <v>3777</v>
      </c>
      <c r="F123" s="3" t="n">
        <v>12.5</v>
      </c>
      <c r="G123" s="3" t="n">
        <v>-0.405210975561641</v>
      </c>
    </row>
    <row r="124" customFormat="false" ht="12.8" hidden="false" customHeight="false" outlineLevel="0" collapsed="false">
      <c r="A124" s="3" t="n">
        <v>1</v>
      </c>
      <c r="B124" s="3" t="n">
        <v>4</v>
      </c>
      <c r="C124" s="3" t="n">
        <v>90</v>
      </c>
      <c r="D124" s="3" t="n">
        <v>71</v>
      </c>
      <c r="E124" s="3" t="n">
        <v>2223</v>
      </c>
      <c r="F124" s="3" t="n">
        <v>16.5</v>
      </c>
      <c r="G124" s="3" t="n">
        <v>-0.302018233114172</v>
      </c>
    </row>
    <row r="125" customFormat="false" ht="12.8" hidden="false" customHeight="false" outlineLevel="0" collapsed="false">
      <c r="A125" s="3" t="n">
        <v>1</v>
      </c>
      <c r="B125" s="3" t="n">
        <v>6</v>
      </c>
      <c r="C125" s="3" t="n">
        <v>163</v>
      </c>
      <c r="D125" s="3" t="n">
        <v>125</v>
      </c>
      <c r="E125" s="3" t="n">
        <v>3140</v>
      </c>
      <c r="F125" s="3" t="n">
        <v>13.6</v>
      </c>
      <c r="G125" s="3" t="n">
        <v>-0.745162267295619</v>
      </c>
    </row>
    <row r="126" customFormat="false" ht="12.8" hidden="false" customHeight="false" outlineLevel="0" collapsed="false">
      <c r="A126" s="3" t="n">
        <v>1</v>
      </c>
      <c r="B126" s="3" t="n">
        <v>4</v>
      </c>
      <c r="C126" s="3" t="n">
        <v>90</v>
      </c>
      <c r="D126" s="3" t="n">
        <v>48</v>
      </c>
      <c r="E126" s="3" t="n">
        <v>1985</v>
      </c>
      <c r="F126" s="3" t="n">
        <v>21.5</v>
      </c>
      <c r="G126" s="3" t="n">
        <v>3.57825824583276</v>
      </c>
    </row>
    <row r="127" customFormat="false" ht="12.8" hidden="false" customHeight="false" outlineLevel="0" collapsed="false">
      <c r="A127" s="3" t="n">
        <v>1</v>
      </c>
      <c r="B127" s="3" t="n">
        <v>4</v>
      </c>
      <c r="C127" s="3" t="n">
        <v>105</v>
      </c>
      <c r="D127" s="3" t="n">
        <v>75</v>
      </c>
      <c r="E127" s="3" t="n">
        <v>2230</v>
      </c>
      <c r="F127" s="3" t="n">
        <v>14.5</v>
      </c>
      <c r="G127" s="3" t="n">
        <v>-1.92852126523189</v>
      </c>
    </row>
    <row r="128" customFormat="false" ht="12.8" hidden="false" customHeight="false" outlineLevel="0" collapsed="false">
      <c r="A128" s="3" t="n">
        <v>1</v>
      </c>
      <c r="B128" s="3" t="n">
        <v>8</v>
      </c>
      <c r="C128" s="3" t="n">
        <v>304</v>
      </c>
      <c r="D128" s="3" t="n">
        <v>150</v>
      </c>
      <c r="E128" s="3" t="n">
        <v>4257</v>
      </c>
      <c r="F128" s="3" t="n">
        <v>15.5</v>
      </c>
      <c r="G128" s="3" t="n">
        <v>1.17456402230535</v>
      </c>
    </row>
    <row r="129" customFormat="false" ht="12.8" hidden="false" customHeight="false" outlineLevel="0" collapsed="false">
      <c r="A129" s="3" t="n">
        <v>1</v>
      </c>
      <c r="B129" s="3" t="n">
        <v>8</v>
      </c>
      <c r="C129" s="3" t="n">
        <v>318</v>
      </c>
      <c r="D129" s="3" t="n">
        <v>150</v>
      </c>
      <c r="E129" s="3" t="n">
        <v>3940</v>
      </c>
      <c r="F129" s="3" t="n">
        <v>13.2</v>
      </c>
      <c r="G129" s="3" t="n">
        <v>-0.161340218788364</v>
      </c>
    </row>
    <row r="130" customFormat="false" ht="12.8" hidden="false" customHeight="false" outlineLevel="0" collapsed="false">
      <c r="A130" s="3" t="n">
        <v>1</v>
      </c>
      <c r="B130" s="3" t="n">
        <v>6</v>
      </c>
      <c r="C130" s="3" t="n">
        <v>225</v>
      </c>
      <c r="D130" s="3" t="n">
        <v>110</v>
      </c>
      <c r="E130" s="3" t="n">
        <v>3360</v>
      </c>
      <c r="F130" s="3" t="n">
        <v>16.6</v>
      </c>
      <c r="G130" s="3" t="n">
        <v>0.815696692230075</v>
      </c>
    </row>
    <row r="131" customFormat="false" ht="12.8" hidden="false" customHeight="false" outlineLevel="0" collapsed="false">
      <c r="A131" s="3" t="n">
        <v>1</v>
      </c>
      <c r="B131" s="3" t="n">
        <v>6</v>
      </c>
      <c r="C131" s="3" t="n">
        <v>225</v>
      </c>
      <c r="D131" s="3" t="n">
        <v>85</v>
      </c>
      <c r="E131" s="3" t="n">
        <v>3465</v>
      </c>
      <c r="F131" s="3" t="n">
        <v>16.6</v>
      </c>
      <c r="G131" s="3" t="n">
        <v>-1.41913778840018</v>
      </c>
    </row>
    <row r="132" customFormat="false" ht="12.8" hidden="false" customHeight="false" outlineLevel="0" collapsed="false">
      <c r="A132" s="3" t="n">
        <v>1</v>
      </c>
      <c r="B132" s="3" t="n">
        <v>8</v>
      </c>
      <c r="C132" s="3" t="n">
        <v>305</v>
      </c>
      <c r="D132" s="3" t="n">
        <v>145</v>
      </c>
      <c r="E132" s="3" t="n">
        <v>3880</v>
      </c>
      <c r="F132" s="3" t="n">
        <v>12.5</v>
      </c>
      <c r="G132" s="3" t="n">
        <v>-1.15316239097313</v>
      </c>
    </row>
    <row r="133" customFormat="false" ht="12.8" hidden="false" customHeight="false" outlineLevel="0" collapsed="false">
      <c r="A133" s="3" t="n">
        <v>1</v>
      </c>
      <c r="B133" s="3" t="n">
        <v>4</v>
      </c>
      <c r="C133" s="3" t="n">
        <v>121</v>
      </c>
      <c r="D133" s="3" t="n">
        <v>110</v>
      </c>
      <c r="E133" s="3" t="n">
        <v>2600</v>
      </c>
      <c r="F133" s="3" t="n">
        <v>12.8</v>
      </c>
      <c r="G133" s="3" t="n">
        <v>-1.85846870001534</v>
      </c>
    </row>
    <row r="134" customFormat="false" ht="12.8" hidden="false" customHeight="false" outlineLevel="0" collapsed="false">
      <c r="A134" s="3" t="n">
        <v>1</v>
      </c>
      <c r="B134" s="3" t="n">
        <v>8</v>
      </c>
      <c r="C134" s="3" t="n">
        <v>318</v>
      </c>
      <c r="D134" s="3" t="n">
        <v>150</v>
      </c>
      <c r="E134" s="3" t="n">
        <v>3436</v>
      </c>
      <c r="F134" s="3" t="n">
        <v>11</v>
      </c>
      <c r="G134" s="3" t="n">
        <v>-0.950977405375667</v>
      </c>
    </row>
    <row r="135" customFormat="false" ht="12.8" hidden="false" customHeight="false" outlineLevel="0" collapsed="false">
      <c r="A135" s="3" t="n">
        <v>1</v>
      </c>
      <c r="B135" s="3" t="n">
        <v>4</v>
      </c>
      <c r="C135" s="3" t="n">
        <v>120</v>
      </c>
      <c r="D135" s="3" t="n">
        <v>88</v>
      </c>
      <c r="E135" s="3" t="n">
        <v>2160</v>
      </c>
      <c r="F135" s="3" t="n">
        <v>14.5</v>
      </c>
      <c r="G135" s="3" t="n">
        <v>-0.640788998835053</v>
      </c>
    </row>
    <row r="136" customFormat="false" ht="12.8" hidden="false" customHeight="false" outlineLevel="0" collapsed="false">
      <c r="A136" s="3" t="n">
        <v>1</v>
      </c>
      <c r="B136" s="3" t="n">
        <v>4</v>
      </c>
      <c r="C136" s="3" t="n">
        <v>79</v>
      </c>
      <c r="D136" s="3" t="n">
        <v>67</v>
      </c>
      <c r="E136" s="3" t="n">
        <v>1963</v>
      </c>
      <c r="F136" s="3" t="n">
        <v>15.5</v>
      </c>
      <c r="G136" s="3" t="n">
        <v>-0.94552907746251</v>
      </c>
    </row>
    <row r="137" customFormat="false" ht="12.8" hidden="false" customHeight="false" outlineLevel="0" collapsed="false">
      <c r="A137" s="3" t="n">
        <v>1</v>
      </c>
      <c r="B137" s="3" t="n">
        <v>4</v>
      </c>
      <c r="C137" s="3" t="n">
        <v>151</v>
      </c>
      <c r="D137" s="3" t="n">
        <v>84</v>
      </c>
      <c r="E137" s="3" t="n">
        <v>2635</v>
      </c>
      <c r="F137" s="3" t="n">
        <v>16.4</v>
      </c>
      <c r="G137" s="3" t="n">
        <v>-0.210011977999844</v>
      </c>
    </row>
    <row r="138" customFormat="false" ht="12.8" hidden="false" customHeight="false" outlineLevel="0" collapsed="false">
      <c r="A138" s="3" t="n">
        <v>1</v>
      </c>
      <c r="B138" s="3" t="n">
        <v>8</v>
      </c>
      <c r="C138" s="3" t="n">
        <v>304</v>
      </c>
      <c r="D138" s="3" t="n">
        <v>193</v>
      </c>
      <c r="E138" s="3" t="n">
        <v>4732</v>
      </c>
      <c r="F138" s="3" t="n">
        <v>18.5</v>
      </c>
      <c r="G138" s="3" t="n">
        <v>6.18388833598668</v>
      </c>
    </row>
    <row r="139" customFormat="false" ht="12.8" hidden="false" customHeight="false" outlineLevel="0" collapsed="false">
      <c r="A139" s="3" t="n">
        <v>1</v>
      </c>
      <c r="B139" s="3" t="n">
        <v>4</v>
      </c>
      <c r="C139" s="3" t="n">
        <v>121</v>
      </c>
      <c r="D139" s="3" t="n">
        <v>113</v>
      </c>
      <c r="E139" s="3" t="n">
        <v>2234</v>
      </c>
      <c r="F139" s="3" t="n">
        <v>12.5</v>
      </c>
      <c r="G139" s="3" t="n">
        <v>-0.901355589601518</v>
      </c>
    </row>
    <row r="140" customFormat="false" ht="12.8" hidden="false" customHeight="false" outlineLevel="0" collapsed="false">
      <c r="A140" s="3" t="n">
        <v>1</v>
      </c>
      <c r="B140" s="3" t="n">
        <v>4</v>
      </c>
      <c r="C140" s="3" t="n">
        <v>90</v>
      </c>
      <c r="D140" s="3" t="n">
        <v>75</v>
      </c>
      <c r="E140" s="3" t="n">
        <v>2125</v>
      </c>
      <c r="F140" s="3" t="n">
        <v>14.5</v>
      </c>
      <c r="G140" s="3" t="n">
        <v>-1.71721959627462</v>
      </c>
    </row>
    <row r="141" customFormat="false" ht="12.8" hidden="false" customHeight="false" outlineLevel="0" collapsed="false">
      <c r="A141" s="3" t="n">
        <v>1</v>
      </c>
      <c r="B141" s="3" t="n">
        <v>4</v>
      </c>
      <c r="C141" s="3" t="n">
        <v>83</v>
      </c>
      <c r="D141" s="3" t="n">
        <v>61</v>
      </c>
      <c r="E141" s="3" t="n">
        <v>2003</v>
      </c>
      <c r="F141" s="3" t="n">
        <v>19</v>
      </c>
      <c r="G141" s="3" t="n">
        <v>1.99870160914891</v>
      </c>
    </row>
    <row r="142" customFormat="false" ht="12.8" hidden="false" customHeight="false" outlineLevel="0" collapsed="false">
      <c r="A142" s="3" t="n">
        <v>1</v>
      </c>
      <c r="B142" s="3" t="n">
        <v>4</v>
      </c>
      <c r="C142" s="3" t="n">
        <v>140</v>
      </c>
      <c r="D142" s="3" t="n">
        <v>72</v>
      </c>
      <c r="E142" s="3" t="n">
        <v>2401</v>
      </c>
      <c r="F142" s="3" t="n">
        <v>19.5</v>
      </c>
      <c r="G142" s="3" t="n">
        <v>2.55259751960795</v>
      </c>
    </row>
    <row r="143" customFormat="false" ht="12.8" hidden="false" customHeight="false" outlineLevel="0" collapsed="false">
      <c r="A143" s="3" t="n">
        <v>1</v>
      </c>
      <c r="B143" s="3" t="n">
        <v>8</v>
      </c>
      <c r="C143" s="3" t="n">
        <v>340</v>
      </c>
      <c r="D143" s="3" t="n">
        <v>160</v>
      </c>
      <c r="E143" s="3" t="n">
        <v>3609</v>
      </c>
      <c r="F143" s="3" t="n">
        <v>8</v>
      </c>
      <c r="G143" s="3" t="n">
        <v>-3.53765140143981</v>
      </c>
    </row>
    <row r="144" customFormat="false" ht="12.8" hidden="false" customHeight="false" outlineLevel="0" collapsed="false">
      <c r="A144" s="3" t="n">
        <v>1</v>
      </c>
      <c r="B144" s="3" t="n">
        <v>4</v>
      </c>
      <c r="C144" s="3" t="n">
        <v>97</v>
      </c>
      <c r="D144" s="3" t="n">
        <v>46</v>
      </c>
      <c r="E144" s="3" t="n">
        <v>1835</v>
      </c>
      <c r="F144" s="3" t="n">
        <v>20.5</v>
      </c>
      <c r="G144" s="3" t="n">
        <v>2.88123953294393</v>
      </c>
    </row>
    <row r="145" customFormat="false" ht="12.8" hidden="false" customHeight="false" outlineLevel="0" collapsed="false">
      <c r="A145" s="3" t="n">
        <v>1</v>
      </c>
      <c r="B145" s="3" t="n">
        <v>6</v>
      </c>
      <c r="C145" s="3" t="n">
        <v>163</v>
      </c>
      <c r="D145" s="3" t="n">
        <v>133</v>
      </c>
      <c r="E145" s="3" t="n">
        <v>3410</v>
      </c>
      <c r="F145" s="3" t="n">
        <v>15.8</v>
      </c>
      <c r="G145" s="3" t="n">
        <v>1.32040907175984</v>
      </c>
    </row>
    <row r="146" customFormat="false" ht="12.8" hidden="false" customHeight="false" outlineLevel="0" collapsed="false">
      <c r="A146" s="3" t="n">
        <v>1</v>
      </c>
      <c r="B146" s="3" t="n">
        <v>8</v>
      </c>
      <c r="C146" s="3" t="n">
        <v>400</v>
      </c>
      <c r="D146" s="3" t="n">
        <v>175</v>
      </c>
      <c r="E146" s="3" t="n">
        <v>5140</v>
      </c>
      <c r="F146" s="3" t="n">
        <v>12</v>
      </c>
      <c r="G146" s="3" t="n">
        <v>-2.32720727568934</v>
      </c>
    </row>
    <row r="147" customFormat="false" ht="12.8" hidden="false" customHeight="false" outlineLevel="0" collapsed="false">
      <c r="A147" s="3" t="n">
        <v>1</v>
      </c>
      <c r="B147" s="3" t="n">
        <v>8</v>
      </c>
      <c r="C147" s="3" t="n">
        <v>307</v>
      </c>
      <c r="D147" s="3" t="n">
        <v>130</v>
      </c>
      <c r="E147" s="3" t="n">
        <v>4098</v>
      </c>
      <c r="F147" s="3" t="n">
        <v>14</v>
      </c>
      <c r="G147" s="3" t="n">
        <v>-1.41680242229795</v>
      </c>
    </row>
    <row r="148" customFormat="false" ht="12.8" hidden="false" customHeight="false" outlineLevel="0" collapsed="false">
      <c r="A148" s="3" t="n">
        <v>1</v>
      </c>
      <c r="B148" s="3" t="n">
        <v>6</v>
      </c>
      <c r="C148" s="3" t="n">
        <v>232</v>
      </c>
      <c r="D148" s="3" t="n">
        <v>90</v>
      </c>
      <c r="E148" s="3" t="n">
        <v>3210</v>
      </c>
      <c r="F148" s="3" t="n">
        <v>17.2</v>
      </c>
      <c r="G148" s="3" t="n">
        <v>0.321151575299371</v>
      </c>
    </row>
    <row r="149" customFormat="false" ht="12.8" hidden="false" customHeight="false" outlineLevel="0" collapsed="false">
      <c r="A149" s="3" t="n">
        <v>1</v>
      </c>
      <c r="B149" s="3" t="n">
        <v>4</v>
      </c>
      <c r="C149" s="3" t="n">
        <v>140</v>
      </c>
      <c r="D149" s="3" t="n">
        <v>83</v>
      </c>
      <c r="E149" s="3" t="n">
        <v>2639</v>
      </c>
      <c r="F149" s="3" t="n">
        <v>17</v>
      </c>
      <c r="G149" s="3" t="n">
        <v>0.240636771299769</v>
      </c>
    </row>
    <row r="150" customFormat="false" ht="12.8" hidden="false" customHeight="false" outlineLevel="0" collapsed="false">
      <c r="A150" s="3" t="n">
        <v>1</v>
      </c>
      <c r="B150" s="3" t="n">
        <v>4</v>
      </c>
      <c r="C150" s="3" t="n">
        <v>140</v>
      </c>
      <c r="D150" s="3" t="n">
        <v>89</v>
      </c>
      <c r="E150" s="3" t="n">
        <v>2755</v>
      </c>
      <c r="F150" s="3" t="n">
        <v>15.8</v>
      </c>
      <c r="G150" s="3" t="n">
        <v>-0.818128408217763</v>
      </c>
    </row>
    <row r="151" customFormat="false" ht="12.8" hidden="false" customHeight="false" outlineLevel="0" collapsed="false">
      <c r="A151" s="3" t="n">
        <v>1</v>
      </c>
      <c r="B151" s="3" t="n">
        <v>4</v>
      </c>
      <c r="C151" s="3" t="n">
        <v>97</v>
      </c>
      <c r="D151" s="3" t="n">
        <v>67</v>
      </c>
      <c r="E151" s="3" t="n">
        <v>1985</v>
      </c>
      <c r="F151" s="3" t="n">
        <v>16.4</v>
      </c>
      <c r="G151" s="3" t="n">
        <v>-0.00806383299908475</v>
      </c>
    </row>
    <row r="152" customFormat="false" ht="12.8" hidden="false" customHeight="false" outlineLevel="0" collapsed="false">
      <c r="A152" s="3" t="n">
        <v>1</v>
      </c>
      <c r="B152" s="3" t="n">
        <v>4</v>
      </c>
      <c r="C152" s="3" t="n">
        <v>88</v>
      </c>
      <c r="D152" s="3" t="n">
        <v>76</v>
      </c>
      <c r="E152" s="3" t="n">
        <v>2065</v>
      </c>
      <c r="F152" s="3" t="n">
        <v>14.5</v>
      </c>
      <c r="G152" s="3" t="n">
        <v>-1.48268209452048</v>
      </c>
    </row>
    <row r="153" customFormat="false" ht="12.8" hidden="false" customHeight="false" outlineLevel="0" collapsed="false">
      <c r="A153" s="3" t="n">
        <v>1</v>
      </c>
      <c r="B153" s="3" t="n">
        <v>6</v>
      </c>
      <c r="C153" s="3" t="n">
        <v>232</v>
      </c>
      <c r="D153" s="3" t="n">
        <v>100</v>
      </c>
      <c r="E153" s="3" t="n">
        <v>2914</v>
      </c>
      <c r="F153" s="3" t="n">
        <v>16</v>
      </c>
      <c r="G153" s="3" t="n">
        <v>0.725863452088824</v>
      </c>
    </row>
    <row r="154" customFormat="false" ht="12.8" hidden="false" customHeight="false" outlineLevel="0" collapsed="false">
      <c r="A154" s="3" t="n">
        <v>1</v>
      </c>
      <c r="B154" s="3" t="n">
        <v>6</v>
      </c>
      <c r="C154" s="3" t="n">
        <v>231</v>
      </c>
      <c r="D154" s="3" t="n">
        <v>110</v>
      </c>
      <c r="E154" s="3" t="n">
        <v>3907</v>
      </c>
      <c r="F154" s="3" t="n">
        <v>21</v>
      </c>
      <c r="G154" s="3" t="n">
        <v>3.71801487231897</v>
      </c>
    </row>
    <row r="155" customFormat="false" ht="12.8" hidden="false" customHeight="false" outlineLevel="0" collapsed="false">
      <c r="A155" s="3" t="n">
        <v>1</v>
      </c>
      <c r="B155" s="3" t="n">
        <v>8</v>
      </c>
      <c r="C155" s="3" t="n">
        <v>429</v>
      </c>
      <c r="D155" s="3" t="n">
        <v>198</v>
      </c>
      <c r="E155" s="3" t="n">
        <v>4341</v>
      </c>
      <c r="F155" s="3" t="n">
        <v>10</v>
      </c>
      <c r="G155" s="3" t="n">
        <v>-0.146060059398605</v>
      </c>
    </row>
    <row r="156" customFormat="false" ht="12.8" hidden="false" customHeight="false" outlineLevel="0" collapsed="false">
      <c r="A156" s="3" t="n">
        <v>1</v>
      </c>
      <c r="B156" s="3" t="n">
        <v>4</v>
      </c>
      <c r="C156" s="3" t="n">
        <v>140</v>
      </c>
      <c r="D156" s="3" t="n">
        <v>88</v>
      </c>
      <c r="E156" s="3" t="n">
        <v>2870</v>
      </c>
      <c r="F156" s="3" t="n">
        <v>18.1</v>
      </c>
      <c r="G156" s="3" t="n">
        <v>1.08242226071947</v>
      </c>
    </row>
    <row r="157" customFormat="false" ht="12.8" hidden="false" customHeight="false" outlineLevel="0" collapsed="false">
      <c r="A157" s="3" t="n">
        <v>1</v>
      </c>
      <c r="B157" s="3" t="n">
        <v>8</v>
      </c>
      <c r="C157" s="3" t="n">
        <v>318</v>
      </c>
      <c r="D157" s="3" t="n">
        <v>140</v>
      </c>
      <c r="E157" s="3" t="n">
        <v>4080</v>
      </c>
      <c r="F157" s="3" t="n">
        <v>13.7</v>
      </c>
      <c r="G157" s="3" t="n">
        <v>-0.829511224759603</v>
      </c>
    </row>
    <row r="158" customFormat="false" ht="12.8" hidden="false" customHeight="false" outlineLevel="0" collapsed="false">
      <c r="A158" s="3" t="n">
        <v>1</v>
      </c>
      <c r="B158" s="3" t="n">
        <v>4</v>
      </c>
      <c r="C158" s="3" t="n">
        <v>112</v>
      </c>
      <c r="D158" s="3" t="n">
        <v>88</v>
      </c>
      <c r="E158" s="3" t="n">
        <v>2395</v>
      </c>
      <c r="F158" s="3" t="n">
        <v>18</v>
      </c>
      <c r="G158" s="3" t="n">
        <v>2.15758860019792</v>
      </c>
    </row>
    <row r="159" customFormat="false" ht="12.8" hidden="false" customHeight="false" outlineLevel="0" collapsed="false">
      <c r="A159" s="3" t="n">
        <v>1</v>
      </c>
      <c r="B159" s="3" t="n">
        <v>4</v>
      </c>
      <c r="C159" s="3" t="n">
        <v>121</v>
      </c>
      <c r="D159" s="3" t="n">
        <v>76</v>
      </c>
      <c r="E159" s="3" t="n">
        <v>2511</v>
      </c>
      <c r="F159" s="3" t="n">
        <v>18</v>
      </c>
      <c r="G159" s="3" t="n">
        <v>0.950811366940734</v>
      </c>
    </row>
    <row r="160" customFormat="false" ht="12.8" hidden="false" customHeight="false" outlineLevel="0" collapsed="false">
      <c r="A160" s="3" t="n">
        <v>1</v>
      </c>
      <c r="B160" s="3" t="n">
        <v>8</v>
      </c>
      <c r="C160" s="3" t="n">
        <v>350</v>
      </c>
      <c r="D160" s="3" t="n">
        <v>165</v>
      </c>
      <c r="E160" s="3" t="n">
        <v>4274</v>
      </c>
      <c r="F160" s="3" t="n">
        <v>12</v>
      </c>
      <c r="G160" s="3" t="n">
        <v>-0.95532905656745</v>
      </c>
    </row>
    <row r="161" customFormat="false" ht="12.8" hidden="false" customHeight="false" outlineLevel="0" collapsed="false">
      <c r="A161" s="3" t="n">
        <v>1</v>
      </c>
      <c r="B161" s="3" t="n">
        <v>4</v>
      </c>
      <c r="C161" s="3" t="n">
        <v>121</v>
      </c>
      <c r="D161" s="3" t="n">
        <v>110</v>
      </c>
      <c r="E161" s="3" t="n">
        <v>2660</v>
      </c>
      <c r="F161" s="3" t="n">
        <v>14</v>
      </c>
      <c r="G161" s="3" t="n">
        <v>-0.82636903494542</v>
      </c>
    </row>
    <row r="162" customFormat="false" ht="12.8" hidden="false" customHeight="false" outlineLevel="0" collapsed="false">
      <c r="A162" s="3" t="n">
        <v>1</v>
      </c>
      <c r="B162" s="3" t="n">
        <v>8</v>
      </c>
      <c r="C162" s="3" t="n">
        <v>400</v>
      </c>
      <c r="D162" s="3" t="n">
        <v>170</v>
      </c>
      <c r="E162" s="3" t="n">
        <v>4668</v>
      </c>
      <c r="F162" s="3" t="n">
        <v>11.5</v>
      </c>
      <c r="G162" s="3" t="n">
        <v>-1.89459308647321</v>
      </c>
    </row>
    <row r="163" customFormat="false" ht="12.8" hidden="false" customHeight="false" outlineLevel="0" collapsed="false">
      <c r="A163" s="3" t="n">
        <v>1</v>
      </c>
      <c r="B163" s="3" t="n">
        <v>4</v>
      </c>
      <c r="C163" s="3" t="n">
        <v>113</v>
      </c>
      <c r="D163" s="3" t="n">
        <v>95</v>
      </c>
      <c r="E163" s="3" t="n">
        <v>2372</v>
      </c>
      <c r="F163" s="3" t="n">
        <v>15</v>
      </c>
      <c r="G163" s="3" t="n">
        <v>-0.229065519806792</v>
      </c>
    </row>
    <row r="164" customFormat="false" ht="12.8" hidden="false" customHeight="false" outlineLevel="0" collapsed="false">
      <c r="A164" s="3" t="n">
        <v>1</v>
      </c>
      <c r="B164" s="3" t="n">
        <v>8</v>
      </c>
      <c r="C164" s="3" t="n">
        <v>302</v>
      </c>
      <c r="D164" s="3" t="n">
        <v>140</v>
      </c>
      <c r="E164" s="3" t="n">
        <v>3449</v>
      </c>
      <c r="F164" s="3" t="n">
        <v>10.5</v>
      </c>
      <c r="G164" s="3" t="n">
        <v>-2.35178488072663</v>
      </c>
    </row>
    <row r="165" customFormat="false" ht="12.8" hidden="false" customHeight="false" outlineLevel="0" collapsed="false">
      <c r="A165" s="3" t="n">
        <v>1</v>
      </c>
      <c r="B165" s="3" t="n">
        <v>4</v>
      </c>
      <c r="C165" s="3" t="n">
        <v>108</v>
      </c>
      <c r="D165" s="3" t="n">
        <v>75</v>
      </c>
      <c r="E165" s="3" t="n">
        <v>2265</v>
      </c>
      <c r="F165" s="3" t="n">
        <v>15.2</v>
      </c>
      <c r="G165" s="3" t="n">
        <v>-1.30995834384036</v>
      </c>
    </row>
    <row r="166" customFormat="false" ht="12.8" hidden="false" customHeight="false" outlineLevel="0" collapsed="false">
      <c r="A166" s="3" t="n">
        <v>1</v>
      </c>
      <c r="B166" s="3" t="n">
        <v>8</v>
      </c>
      <c r="C166" s="3" t="n">
        <v>350</v>
      </c>
      <c r="D166" s="3" t="n">
        <v>180</v>
      </c>
      <c r="E166" s="3" t="n">
        <v>4380</v>
      </c>
      <c r="F166" s="3" t="n">
        <v>12.1</v>
      </c>
      <c r="G166" s="3" t="n">
        <v>0.0126523550909692</v>
      </c>
    </row>
    <row r="167" customFormat="false" ht="12.8" hidden="false" customHeight="false" outlineLevel="0" collapsed="false">
      <c r="A167" s="3" t="n">
        <v>1</v>
      </c>
      <c r="B167" s="3" t="n">
        <v>4</v>
      </c>
      <c r="C167" s="3" t="n">
        <v>135</v>
      </c>
      <c r="D167" s="3" t="n">
        <v>84</v>
      </c>
      <c r="E167" s="3" t="n">
        <v>2295</v>
      </c>
      <c r="F167" s="3" t="n">
        <v>11.6</v>
      </c>
      <c r="G167" s="3" t="n">
        <v>-4.14660225837778</v>
      </c>
    </row>
    <row r="168" customFormat="false" ht="12.8" hidden="false" customHeight="false" outlineLevel="0" collapsed="false">
      <c r="A168" s="3" t="n">
        <v>1</v>
      </c>
      <c r="B168" s="3" t="n">
        <v>4</v>
      </c>
      <c r="C168" s="3" t="n">
        <v>107</v>
      </c>
      <c r="D168" s="3" t="n">
        <v>75</v>
      </c>
      <c r="E168" s="3" t="n">
        <v>2205</v>
      </c>
      <c r="F168" s="3" t="n">
        <v>14.5</v>
      </c>
      <c r="G168" s="3" t="n">
        <v>-1.8475596033883</v>
      </c>
    </row>
    <row r="169" customFormat="false" ht="12.8" hidden="false" customHeight="false" outlineLevel="0" collapsed="false">
      <c r="A169" s="3" t="n">
        <v>1</v>
      </c>
      <c r="B169" s="3" t="n">
        <v>4</v>
      </c>
      <c r="C169" s="3" t="n">
        <v>119</v>
      </c>
      <c r="D169" s="3" t="n">
        <v>97</v>
      </c>
      <c r="E169" s="3" t="n">
        <v>2300</v>
      </c>
      <c r="F169" s="3" t="n">
        <v>14.7</v>
      </c>
      <c r="G169" s="3" t="n">
        <v>-0.139294839462332</v>
      </c>
    </row>
    <row r="170" customFormat="false" ht="12.8" hidden="false" customHeight="false" outlineLevel="0" collapsed="false">
      <c r="A170" s="3" t="n">
        <v>1</v>
      </c>
      <c r="B170" s="3" t="n">
        <v>8</v>
      </c>
      <c r="C170" s="3" t="n">
        <v>302</v>
      </c>
      <c r="D170" s="3" t="n">
        <v>137</v>
      </c>
      <c r="E170" s="3" t="n">
        <v>4042</v>
      </c>
      <c r="F170" s="3" t="n">
        <v>14.5</v>
      </c>
      <c r="G170" s="3" t="n">
        <v>-0.244120924959265</v>
      </c>
    </row>
    <row r="171" customFormat="false" ht="12.8" hidden="false" customHeight="false" outlineLevel="0" collapsed="false">
      <c r="A171" s="3" t="n">
        <v>1</v>
      </c>
      <c r="B171" s="3" t="n">
        <v>4</v>
      </c>
      <c r="C171" s="3" t="n">
        <v>101</v>
      </c>
      <c r="D171" s="3" t="n">
        <v>83</v>
      </c>
      <c r="E171" s="3" t="n">
        <v>2202</v>
      </c>
      <c r="F171" s="3" t="n">
        <v>15.3</v>
      </c>
      <c r="G171" s="3" t="n">
        <v>-0.451051307269111</v>
      </c>
    </row>
    <row r="172" customFormat="false" ht="12.8" hidden="false" customHeight="false" outlineLevel="0" collapsed="false">
      <c r="A172" s="3" t="n">
        <v>1</v>
      </c>
      <c r="B172" s="3" t="n">
        <v>4</v>
      </c>
      <c r="C172" s="3" t="n">
        <v>141</v>
      </c>
      <c r="D172" s="3" t="n">
        <v>71</v>
      </c>
      <c r="E172" s="3" t="n">
        <v>3190</v>
      </c>
      <c r="F172" s="3" t="n">
        <v>24.8</v>
      </c>
      <c r="G172" s="3" t="n">
        <v>5.57256935397528</v>
      </c>
    </row>
    <row r="173" customFormat="false" ht="12.8" hidden="false" customHeight="false" outlineLevel="0" collapsed="false">
      <c r="A173" s="3" t="n">
        <v>1</v>
      </c>
      <c r="B173" s="3" t="n">
        <v>4</v>
      </c>
      <c r="C173" s="3" t="n">
        <v>105</v>
      </c>
      <c r="D173" s="3" t="n">
        <v>63</v>
      </c>
      <c r="E173" s="3" t="n">
        <v>2125</v>
      </c>
      <c r="F173" s="3" t="n">
        <v>14.7</v>
      </c>
      <c r="G173" s="3" t="n">
        <v>-2.36637994846549</v>
      </c>
    </row>
    <row r="174" customFormat="false" ht="12.8" hidden="false" customHeight="false" outlineLevel="0" collapsed="false">
      <c r="A174" s="3" t="n">
        <v>1</v>
      </c>
      <c r="B174" s="3" t="n">
        <v>8</v>
      </c>
      <c r="C174" s="3" t="n">
        <v>304</v>
      </c>
      <c r="D174" s="3" t="n">
        <v>120</v>
      </c>
      <c r="E174" s="3" t="n">
        <v>3962</v>
      </c>
      <c r="F174" s="3" t="n">
        <v>13.9</v>
      </c>
      <c r="G174" s="3" t="n">
        <v>-1.92913667102488</v>
      </c>
    </row>
    <row r="175" customFormat="false" ht="12.8" hidden="false" customHeight="false" outlineLevel="0" collapsed="false">
      <c r="A175" s="3" t="n">
        <v>1</v>
      </c>
      <c r="B175" s="3" t="n">
        <v>8</v>
      </c>
      <c r="C175" s="3" t="n">
        <v>302</v>
      </c>
      <c r="D175" s="3" t="n">
        <v>139</v>
      </c>
      <c r="E175" s="3" t="n">
        <v>3570</v>
      </c>
      <c r="F175" s="3" t="n">
        <v>12.8</v>
      </c>
      <c r="G175" s="3" t="n">
        <v>-0.468024245282404</v>
      </c>
    </row>
    <row r="176" customFormat="false" ht="12.8" hidden="false" customHeight="false" outlineLevel="0" collapsed="false">
      <c r="A176" s="3" t="n">
        <v>1</v>
      </c>
      <c r="B176" s="3" t="n">
        <v>4</v>
      </c>
      <c r="C176" s="3" t="n">
        <v>105</v>
      </c>
      <c r="D176" s="3" t="n">
        <v>74</v>
      </c>
      <c r="E176" s="3" t="n">
        <v>2190</v>
      </c>
      <c r="F176" s="3" t="n">
        <v>14.2</v>
      </c>
      <c r="G176" s="3" t="n">
        <v>-2.19422806439194</v>
      </c>
    </row>
    <row r="177" customFormat="false" ht="12.8" hidden="false" customHeight="false" outlineLevel="0" collapsed="false">
      <c r="A177" s="3" t="n">
        <v>1</v>
      </c>
      <c r="B177" s="3" t="n">
        <v>8</v>
      </c>
      <c r="C177" s="3" t="n">
        <v>262</v>
      </c>
      <c r="D177" s="3" t="n">
        <v>110</v>
      </c>
      <c r="E177" s="3" t="n">
        <v>3221</v>
      </c>
      <c r="F177" s="3" t="n">
        <v>13.5</v>
      </c>
      <c r="G177" s="3" t="n">
        <v>-1.26303806051646</v>
      </c>
    </row>
    <row r="178" customFormat="false" ht="12.8" hidden="false" customHeight="false" outlineLevel="0" collapsed="false">
      <c r="A178" s="3" t="n">
        <v>1</v>
      </c>
      <c r="B178" s="3" t="n">
        <v>4</v>
      </c>
      <c r="C178" s="3" t="n">
        <v>105</v>
      </c>
      <c r="D178" s="3" t="n">
        <v>70</v>
      </c>
      <c r="E178" s="3" t="n">
        <v>2150</v>
      </c>
      <c r="F178" s="3" t="n">
        <v>14.9</v>
      </c>
      <c r="G178" s="3" t="n">
        <v>-1.6928559308923</v>
      </c>
    </row>
    <row r="179" customFormat="false" ht="12.8" hidden="false" customHeight="false" outlineLevel="0" collapsed="false">
      <c r="A179" s="3" t="n">
        <v>1</v>
      </c>
      <c r="B179" s="3" t="n">
        <v>4</v>
      </c>
      <c r="C179" s="3" t="n">
        <v>134</v>
      </c>
      <c r="D179" s="3" t="n">
        <v>96</v>
      </c>
      <c r="E179" s="3" t="n">
        <v>2702</v>
      </c>
      <c r="F179" s="3" t="n">
        <v>13.5</v>
      </c>
      <c r="G179" s="3" t="n">
        <v>-2.45934352210361</v>
      </c>
    </row>
    <row r="180" customFormat="false" ht="12.8" hidden="false" customHeight="false" outlineLevel="0" collapsed="false">
      <c r="A180" s="3" t="n">
        <v>1</v>
      </c>
      <c r="B180" s="3" t="n">
        <v>6</v>
      </c>
      <c r="C180" s="3" t="n">
        <v>225</v>
      </c>
      <c r="D180" s="3" t="n">
        <v>105</v>
      </c>
      <c r="E180" s="3" t="n">
        <v>3121</v>
      </c>
      <c r="F180" s="3" t="n">
        <v>16.5</v>
      </c>
      <c r="G180" s="3" t="n">
        <v>0.996297914134383</v>
      </c>
    </row>
    <row r="181" customFormat="false" ht="12.8" hidden="false" customHeight="false" outlineLevel="0" collapsed="false">
      <c r="A181" s="3" t="n">
        <v>1</v>
      </c>
      <c r="B181" s="3" t="n">
        <v>8</v>
      </c>
      <c r="C181" s="3" t="n">
        <v>400</v>
      </c>
      <c r="D181" s="3" t="n">
        <v>230</v>
      </c>
      <c r="E181" s="3" t="n">
        <v>4278</v>
      </c>
      <c r="F181" s="3" t="n">
        <v>9.5</v>
      </c>
      <c r="G181" s="3" t="n">
        <v>1.85518043737859</v>
      </c>
    </row>
    <row r="182" customFormat="false" ht="12.8" hidden="false" customHeight="false" outlineLevel="0" collapsed="false">
      <c r="A182" s="3" t="n">
        <v>1</v>
      </c>
      <c r="B182" s="3" t="n">
        <v>4</v>
      </c>
      <c r="C182" s="3" t="n">
        <v>134</v>
      </c>
      <c r="D182" s="3" t="n">
        <v>90</v>
      </c>
      <c r="E182" s="3" t="n">
        <v>2711</v>
      </c>
      <c r="F182" s="3" t="n">
        <v>15.5</v>
      </c>
      <c r="G182" s="3" t="n">
        <v>-0.950370707023751</v>
      </c>
    </row>
    <row r="183" customFormat="false" ht="12.8" hidden="false" customHeight="false" outlineLevel="0" collapsed="false">
      <c r="A183" s="3" t="n">
        <v>1</v>
      </c>
      <c r="B183" s="3" t="n">
        <v>6</v>
      </c>
      <c r="C183" s="3" t="n">
        <v>231</v>
      </c>
      <c r="D183" s="3" t="n">
        <v>110</v>
      </c>
      <c r="E183" s="3" t="n">
        <v>3415</v>
      </c>
      <c r="F183" s="3" t="n">
        <v>15.8</v>
      </c>
      <c r="G183" s="3" t="n">
        <v>-0.105202381254349</v>
      </c>
    </row>
    <row r="184" customFormat="false" ht="12.8" hidden="false" customHeight="false" outlineLevel="0" collapsed="false">
      <c r="A184" s="3" t="n">
        <v>1</v>
      </c>
      <c r="B184" s="3" t="n">
        <v>6</v>
      </c>
      <c r="C184" s="3" t="n">
        <v>200</v>
      </c>
      <c r="D184" s="3" t="n">
        <v>85</v>
      </c>
      <c r="E184" s="3" t="n">
        <v>3070</v>
      </c>
      <c r="F184" s="3" t="n">
        <v>16.7</v>
      </c>
      <c r="G184" s="3" t="n">
        <v>-0.351333778727767</v>
      </c>
    </row>
    <row r="185" customFormat="false" ht="12.8" hidden="false" customHeight="false" outlineLevel="0" collapsed="false">
      <c r="A185" s="3" t="n">
        <v>1</v>
      </c>
      <c r="B185" s="3" t="n">
        <v>4</v>
      </c>
      <c r="C185" s="3" t="n">
        <v>91</v>
      </c>
      <c r="D185" s="3" t="n">
        <v>67</v>
      </c>
      <c r="E185" s="3" t="n">
        <v>1965</v>
      </c>
      <c r="F185" s="3" t="n">
        <v>15.7</v>
      </c>
      <c r="G185" s="3" t="n">
        <v>-0.68510662155721</v>
      </c>
    </row>
    <row r="186" customFormat="false" ht="12.8" hidden="false" customHeight="false" outlineLevel="0" collapsed="false">
      <c r="A186" s="3" t="n">
        <v>1</v>
      </c>
      <c r="B186" s="3" t="n">
        <v>6</v>
      </c>
      <c r="C186" s="3" t="n">
        <v>225</v>
      </c>
      <c r="D186" s="3" t="n">
        <v>95</v>
      </c>
      <c r="E186" s="3" t="n">
        <v>3264</v>
      </c>
      <c r="F186" s="3" t="n">
        <v>16</v>
      </c>
      <c r="G186" s="3" t="n">
        <v>-0.680268108583359</v>
      </c>
    </row>
    <row r="187" customFormat="false" ht="12.8" hidden="false" customHeight="false" outlineLevel="0" collapsed="false">
      <c r="A187" s="3" t="n">
        <v>1</v>
      </c>
      <c r="B187" s="3" t="n">
        <v>6</v>
      </c>
      <c r="C187" s="3" t="n">
        <v>199</v>
      </c>
      <c r="D187" s="3" t="n">
        <v>97</v>
      </c>
      <c r="E187" s="3" t="n">
        <v>2774</v>
      </c>
      <c r="F187" s="3" t="n">
        <v>15.5</v>
      </c>
      <c r="G187" s="3" t="n">
        <v>0.203157215143872</v>
      </c>
    </row>
    <row r="188" customFormat="false" ht="12.8" hidden="false" customHeight="false" outlineLevel="0" collapsed="false">
      <c r="A188" s="3" t="n">
        <v>1</v>
      </c>
      <c r="B188" s="3" t="n">
        <v>8</v>
      </c>
      <c r="C188" s="3" t="n">
        <v>400</v>
      </c>
      <c r="D188" s="3" t="n">
        <v>180</v>
      </c>
      <c r="E188" s="3" t="n">
        <v>4220</v>
      </c>
      <c r="F188" s="3" t="n">
        <v>11.1</v>
      </c>
      <c r="G188" s="3" t="n">
        <v>-0.264533694527548</v>
      </c>
    </row>
    <row r="189" customFormat="false" ht="12.8" hidden="false" customHeight="false" outlineLevel="0" collapsed="false">
      <c r="A189" s="3" t="n">
        <v>1</v>
      </c>
      <c r="B189" s="3" t="n">
        <v>8</v>
      </c>
      <c r="C189" s="3" t="n">
        <v>307</v>
      </c>
      <c r="D189" s="3" t="n">
        <v>200</v>
      </c>
      <c r="E189" s="3" t="n">
        <v>4376</v>
      </c>
      <c r="F189" s="3" t="n">
        <v>15</v>
      </c>
      <c r="G189" s="3" t="n">
        <v>4.24008426379998</v>
      </c>
    </row>
    <row r="190" customFormat="false" ht="12.8" hidden="false" customHeight="false" outlineLevel="0" collapsed="false">
      <c r="A190" s="3" t="n">
        <v>1</v>
      </c>
      <c r="B190" s="3" t="n">
        <v>6</v>
      </c>
      <c r="C190" s="3" t="n">
        <v>225</v>
      </c>
      <c r="D190" s="3" t="n">
        <v>95</v>
      </c>
      <c r="E190" s="3" t="n">
        <v>3785</v>
      </c>
      <c r="F190" s="3" t="n">
        <v>19</v>
      </c>
      <c r="G190" s="3" t="n">
        <v>0.861797316440423</v>
      </c>
    </row>
    <row r="191" customFormat="false" ht="12.8" hidden="false" customHeight="false" outlineLevel="0" collapsed="false">
      <c r="A191" s="3" t="n">
        <v>1</v>
      </c>
      <c r="B191" s="3" t="n">
        <v>4</v>
      </c>
      <c r="C191" s="3" t="n">
        <v>151</v>
      </c>
      <c r="D191" s="3" t="n">
        <v>90</v>
      </c>
      <c r="E191" s="3" t="n">
        <v>2735</v>
      </c>
      <c r="F191" s="3" t="n">
        <v>18</v>
      </c>
      <c r="G191" s="3" t="n">
        <v>1.57599626513064</v>
      </c>
    </row>
    <row r="192" customFormat="false" ht="12.8" hidden="false" customHeight="false" outlineLevel="0" collapsed="false">
      <c r="A192" s="3" t="n">
        <v>1</v>
      </c>
      <c r="B192" s="3" t="n">
        <v>6</v>
      </c>
      <c r="C192" s="3" t="n">
        <v>198</v>
      </c>
      <c r="D192" s="3" t="n">
        <v>95</v>
      </c>
      <c r="E192" s="3" t="n">
        <v>3102</v>
      </c>
      <c r="F192" s="3" t="n">
        <v>16.5</v>
      </c>
      <c r="G192" s="3" t="n">
        <v>0.124519744821185</v>
      </c>
    </row>
    <row r="193" customFormat="false" ht="12.8" hidden="false" customHeight="false" outlineLevel="0" collapsed="false">
      <c r="A193" s="3" t="n">
        <v>1</v>
      </c>
      <c r="B193" s="3" t="n">
        <v>4</v>
      </c>
      <c r="C193" s="3" t="n">
        <v>97</v>
      </c>
      <c r="D193" s="3" t="n">
        <v>78</v>
      </c>
      <c r="E193" s="3" t="n">
        <v>2188</v>
      </c>
      <c r="F193" s="3" t="n">
        <v>15.8</v>
      </c>
      <c r="G193" s="3" t="n">
        <v>-0.322082719264717</v>
      </c>
    </row>
    <row r="194" customFormat="false" ht="12.8" hidden="false" customHeight="false" outlineLevel="0" collapsed="false">
      <c r="A194" s="3" t="n">
        <v>1</v>
      </c>
      <c r="B194" s="3" t="n">
        <v>8</v>
      </c>
      <c r="C194" s="3" t="n">
        <v>455</v>
      </c>
      <c r="D194" s="3" t="n">
        <v>225</v>
      </c>
      <c r="E194" s="3" t="n">
        <v>4951</v>
      </c>
      <c r="F194" s="3" t="n">
        <v>11</v>
      </c>
      <c r="G194" s="3" t="n">
        <v>1.38628426463703</v>
      </c>
    </row>
    <row r="195" customFormat="false" ht="12.8" hidden="false" customHeight="false" outlineLevel="0" collapsed="false">
      <c r="A195" s="3" t="n">
        <v>1</v>
      </c>
      <c r="B195" s="3" t="n">
        <v>4</v>
      </c>
      <c r="C195" s="3" t="n">
        <v>108</v>
      </c>
      <c r="D195" s="3" t="n">
        <v>94</v>
      </c>
      <c r="E195" s="3" t="n">
        <v>2379</v>
      </c>
      <c r="F195" s="3" t="n">
        <v>16.5</v>
      </c>
      <c r="G195" s="3" t="n">
        <v>1.14619777961447</v>
      </c>
    </row>
    <row r="196" customFormat="false" ht="12.8" hidden="false" customHeight="false" outlineLevel="0" collapsed="false">
      <c r="A196" s="3" t="n">
        <v>1</v>
      </c>
      <c r="B196" s="3" t="n">
        <v>4</v>
      </c>
      <c r="C196" s="3" t="n">
        <v>140</v>
      </c>
      <c r="D196" s="3" t="n">
        <v>72</v>
      </c>
      <c r="E196" s="3" t="n">
        <v>2408</v>
      </c>
      <c r="F196" s="3" t="n">
        <v>19</v>
      </c>
      <c r="G196" s="3" t="n">
        <v>2.03300914719944</v>
      </c>
    </row>
    <row r="197" customFormat="false" ht="12.8" hidden="false" customHeight="false" outlineLevel="0" collapsed="false">
      <c r="A197" s="3" t="n">
        <v>1</v>
      </c>
      <c r="B197" s="3" t="n">
        <v>6</v>
      </c>
      <c r="C197" s="3" t="n">
        <v>250</v>
      </c>
      <c r="D197" s="3" t="n">
        <v>72</v>
      </c>
      <c r="E197" s="3" t="n">
        <v>3158</v>
      </c>
      <c r="F197" s="3" t="n">
        <v>19.5</v>
      </c>
      <c r="G197" s="3" t="n">
        <v>1.46816749546802</v>
      </c>
    </row>
    <row r="198" customFormat="false" ht="12.8" hidden="false" customHeight="false" outlineLevel="0" collapsed="false">
      <c r="A198" s="3" t="n">
        <v>1</v>
      </c>
      <c r="B198" s="3" t="n">
        <v>4</v>
      </c>
      <c r="C198" s="3" t="n">
        <v>85</v>
      </c>
      <c r="D198" s="3" t="n">
        <v>52</v>
      </c>
      <c r="E198" s="3" t="n">
        <v>2035</v>
      </c>
      <c r="F198" s="3" t="n">
        <v>22.2</v>
      </c>
      <c r="G198" s="3" t="n">
        <v>4.42139475078798</v>
      </c>
    </row>
    <row r="199" customFormat="false" ht="12.8" hidden="false" customHeight="false" outlineLevel="0" collapsed="false">
      <c r="A199" s="3" t="n">
        <v>1</v>
      </c>
      <c r="B199" s="3" t="n">
        <v>4</v>
      </c>
      <c r="C199" s="3" t="n">
        <v>151</v>
      </c>
      <c r="D199" s="3" t="n">
        <v>90</v>
      </c>
      <c r="E199" s="3" t="n">
        <v>3003</v>
      </c>
      <c r="F199" s="3" t="n">
        <v>20.1</v>
      </c>
      <c r="G199" s="3" t="n">
        <v>2.92604143577628</v>
      </c>
    </row>
    <row r="200" customFormat="false" ht="12.8" hidden="false" customHeight="false" outlineLevel="0" collapsed="false">
      <c r="A200" s="3" t="n">
        <v>1</v>
      </c>
      <c r="B200" s="3" t="n">
        <v>8</v>
      </c>
      <c r="C200" s="3" t="n">
        <v>350</v>
      </c>
      <c r="D200" s="3" t="n">
        <v>170</v>
      </c>
      <c r="E200" s="3" t="n">
        <v>4165</v>
      </c>
      <c r="F200" s="3" t="n">
        <v>11.4</v>
      </c>
      <c r="G200" s="3" t="n">
        <v>-0.862108335877279</v>
      </c>
    </row>
    <row r="201" customFormat="false" ht="12.8" hidden="false" customHeight="false" outlineLevel="0" collapsed="false">
      <c r="A201" s="3" t="n">
        <v>1</v>
      </c>
      <c r="B201" s="3" t="n">
        <v>8</v>
      </c>
      <c r="C201" s="3" t="n">
        <v>302</v>
      </c>
      <c r="D201" s="3" t="n">
        <v>140</v>
      </c>
      <c r="E201" s="3" t="n">
        <v>4141</v>
      </c>
      <c r="F201" s="3" t="n">
        <v>14</v>
      </c>
      <c r="G201" s="3" t="n">
        <v>-0.788235410253591</v>
      </c>
    </row>
    <row r="202" customFormat="false" ht="12.8" hidden="false" customHeight="false" outlineLevel="0" collapsed="false">
      <c r="A202" s="3" t="n">
        <v>1</v>
      </c>
      <c r="B202" s="3" t="n">
        <v>4</v>
      </c>
      <c r="C202" s="3" t="n">
        <v>85</v>
      </c>
      <c r="D202" s="3" t="n">
        <v>70</v>
      </c>
      <c r="E202" s="3" t="n">
        <v>1990</v>
      </c>
      <c r="F202" s="3" t="n">
        <v>17</v>
      </c>
      <c r="G202" s="3" t="n">
        <v>0.744846406027417</v>
      </c>
    </row>
    <row r="203" customFormat="false" ht="12.8" hidden="false" customHeight="false" outlineLevel="0" collapsed="false">
      <c r="A203" s="3" t="n">
        <v>1</v>
      </c>
      <c r="B203" s="3" t="n">
        <v>5</v>
      </c>
      <c r="C203" s="3" t="n">
        <v>121</v>
      </c>
      <c r="D203" s="3" t="n">
        <v>67</v>
      </c>
      <c r="E203" s="3" t="n">
        <v>2950</v>
      </c>
      <c r="F203" s="3" t="n">
        <v>19.9</v>
      </c>
      <c r="G203" s="3" t="n">
        <v>1.13794595217061</v>
      </c>
    </row>
    <row r="204" customFormat="false" ht="12.8" hidden="false" customHeight="false" outlineLevel="0" collapsed="false">
      <c r="A204" s="3" t="n">
        <v>1</v>
      </c>
      <c r="B204" s="3" t="n">
        <v>8</v>
      </c>
      <c r="C204" s="3" t="n">
        <v>318</v>
      </c>
      <c r="D204" s="3" t="n">
        <v>150</v>
      </c>
      <c r="E204" s="3" t="n">
        <v>4135</v>
      </c>
      <c r="F204" s="3" t="n">
        <v>13.5</v>
      </c>
      <c r="G204" s="3" t="n">
        <v>-0.407016307311132</v>
      </c>
    </row>
    <row r="205" customFormat="false" ht="12.8" hidden="false" customHeight="false" outlineLevel="0" collapsed="false">
      <c r="A205" s="3" t="n">
        <v>1</v>
      </c>
      <c r="B205" s="3" t="n">
        <v>4</v>
      </c>
      <c r="C205" s="3" t="n">
        <v>98</v>
      </c>
      <c r="D205" s="3" t="n">
        <v>76</v>
      </c>
      <c r="E205" s="3" t="n">
        <v>2144</v>
      </c>
      <c r="F205" s="3" t="n">
        <v>14.7</v>
      </c>
      <c r="G205" s="3" t="n">
        <v>-1.44873492406484</v>
      </c>
    </row>
    <row r="206" customFormat="false" ht="12.8" hidden="false" customHeight="false" outlineLevel="0" collapsed="false">
      <c r="A206" s="3" t="n">
        <v>1</v>
      </c>
      <c r="B206" s="3" t="n">
        <v>8</v>
      </c>
      <c r="C206" s="3" t="n">
        <v>351</v>
      </c>
      <c r="D206" s="3" t="n">
        <v>158</v>
      </c>
      <c r="E206" s="3" t="n">
        <v>4363</v>
      </c>
      <c r="F206" s="3" t="n">
        <v>13</v>
      </c>
      <c r="G206" s="3" t="n">
        <v>-0.74236211602978</v>
      </c>
    </row>
    <row r="207" customFormat="false" ht="12.8" hidden="false" customHeight="false" outlineLevel="0" collapsed="false">
      <c r="A207" s="3" t="n">
        <v>1</v>
      </c>
      <c r="B207" s="3" t="n">
        <v>6</v>
      </c>
      <c r="C207" s="3" t="n">
        <v>250</v>
      </c>
      <c r="D207" s="3" t="n">
        <v>100</v>
      </c>
      <c r="E207" s="3" t="n">
        <v>3781</v>
      </c>
      <c r="F207" s="3" t="n">
        <v>17</v>
      </c>
      <c r="G207" s="3" t="n">
        <v>-0.60126768704642</v>
      </c>
    </row>
    <row r="208" customFormat="false" ht="12.8" hidden="false" customHeight="false" outlineLevel="0" collapsed="false">
      <c r="A208" s="3" t="n">
        <v>1</v>
      </c>
      <c r="B208" s="3" t="n">
        <v>4</v>
      </c>
      <c r="C208" s="3" t="n">
        <v>151</v>
      </c>
      <c r="D208" s="3" t="n">
        <v>90</v>
      </c>
      <c r="E208" s="3" t="n">
        <v>2950</v>
      </c>
      <c r="F208" s="3" t="n">
        <v>17.3</v>
      </c>
      <c r="G208" s="3" t="n">
        <v>0.274353398297848</v>
      </c>
    </row>
    <row r="209" customFormat="false" ht="12.8" hidden="false" customHeight="false" outlineLevel="0" collapsed="false">
      <c r="A209" s="3" t="n">
        <v>1</v>
      </c>
      <c r="B209" s="3" t="n">
        <v>4</v>
      </c>
      <c r="C209" s="3" t="n">
        <v>98</v>
      </c>
      <c r="D209" s="3" t="n">
        <v>66</v>
      </c>
      <c r="E209" s="3" t="n">
        <v>1800</v>
      </c>
      <c r="F209" s="3" t="n">
        <v>14.4</v>
      </c>
      <c r="G209" s="3" t="n">
        <v>-1.56250989493341</v>
      </c>
    </row>
    <row r="210" customFormat="false" ht="12.8" hidden="false" customHeight="false" outlineLevel="0" collapsed="false">
      <c r="A210" s="3" t="n">
        <v>1</v>
      </c>
      <c r="B210" s="3" t="n">
        <v>4</v>
      </c>
      <c r="C210" s="3" t="n">
        <v>151</v>
      </c>
      <c r="D210" s="3" t="n">
        <v>90</v>
      </c>
      <c r="E210" s="3" t="n">
        <v>2670</v>
      </c>
      <c r="F210" s="3" t="n">
        <v>16</v>
      </c>
      <c r="G210" s="3" t="n">
        <v>-0.242111705361765</v>
      </c>
    </row>
    <row r="211" customFormat="false" ht="12.8" hidden="false" customHeight="false" outlineLevel="0" collapsed="false">
      <c r="A211" s="3" t="n">
        <v>1</v>
      </c>
      <c r="B211" s="3" t="n">
        <v>4</v>
      </c>
      <c r="C211" s="3" t="n">
        <v>151</v>
      </c>
      <c r="D211" s="3" t="n">
        <v>85</v>
      </c>
      <c r="E211" s="3" t="n">
        <v>2855</v>
      </c>
      <c r="F211" s="3" t="n">
        <v>17.6</v>
      </c>
      <c r="G211" s="3" t="n">
        <v>0.451993816369956</v>
      </c>
    </row>
    <row r="212" customFormat="false" ht="12.8" hidden="false" customHeight="false" outlineLevel="0" collapsed="false">
      <c r="A212" s="3" t="n">
        <v>1</v>
      </c>
      <c r="B212" s="3" t="n">
        <v>4</v>
      </c>
      <c r="C212" s="3" t="n">
        <v>156</v>
      </c>
      <c r="D212" s="3" t="n">
        <v>105</v>
      </c>
      <c r="E212" s="3" t="n">
        <v>2800</v>
      </c>
      <c r="F212" s="3" t="n">
        <v>14.4</v>
      </c>
      <c r="G212" s="3" t="n">
        <v>-1.01378245528525</v>
      </c>
    </row>
    <row r="213" customFormat="false" ht="12.8" hidden="false" customHeight="false" outlineLevel="0" collapsed="false">
      <c r="A213" s="3" t="n">
        <v>1</v>
      </c>
      <c r="B213" s="3" t="n">
        <v>4</v>
      </c>
      <c r="C213" s="3" t="n">
        <v>89</v>
      </c>
      <c r="D213" s="3" t="n">
        <v>62</v>
      </c>
      <c r="E213" s="3" t="n">
        <v>2050</v>
      </c>
      <c r="F213" s="3" t="n">
        <v>17.3</v>
      </c>
      <c r="G213" s="3" t="n">
        <v>0.277829602768602</v>
      </c>
    </row>
    <row r="214" customFormat="false" ht="12.8" hidden="false" customHeight="false" outlineLevel="0" collapsed="false">
      <c r="A214" s="3" t="n">
        <v>1</v>
      </c>
      <c r="B214" s="3" t="n">
        <v>6</v>
      </c>
      <c r="C214" s="3" t="n">
        <v>200</v>
      </c>
      <c r="D214" s="3" t="n">
        <v>85</v>
      </c>
      <c r="E214" s="3" t="n">
        <v>2965</v>
      </c>
      <c r="F214" s="3" t="n">
        <v>15.8</v>
      </c>
      <c r="G214" s="3" t="n">
        <v>-0.95750819260012</v>
      </c>
    </row>
    <row r="215" customFormat="false" ht="12.8" hidden="false" customHeight="false" outlineLevel="0" collapsed="false">
      <c r="A215" s="3" t="n">
        <v>1</v>
      </c>
      <c r="B215" s="3" t="n">
        <v>8</v>
      </c>
      <c r="C215" s="3" t="n">
        <v>400</v>
      </c>
      <c r="D215" s="3" t="n">
        <v>170</v>
      </c>
      <c r="E215" s="3" t="n">
        <v>4746</v>
      </c>
      <c r="F215" s="3" t="n">
        <v>12</v>
      </c>
      <c r="G215" s="3" t="n">
        <v>-1.61286352188232</v>
      </c>
    </row>
    <row r="216" customFormat="false" ht="12.8" hidden="false" customHeight="false" outlineLevel="0" collapsed="false">
      <c r="A216" s="3" t="n">
        <v>1</v>
      </c>
      <c r="B216" s="3" t="n">
        <v>4</v>
      </c>
      <c r="C216" s="3" t="n">
        <v>116</v>
      </c>
      <c r="D216" s="3" t="n">
        <v>90</v>
      </c>
      <c r="E216" s="3" t="n">
        <v>2123</v>
      </c>
      <c r="F216" s="3" t="n">
        <v>14</v>
      </c>
      <c r="G216" s="3" t="n">
        <v>-0.903976125313394</v>
      </c>
    </row>
    <row r="217" customFormat="false" ht="12.8" hidden="false" customHeight="false" outlineLevel="0" collapsed="false">
      <c r="A217" s="3" t="n">
        <v>1</v>
      </c>
      <c r="B217" s="3" t="n">
        <v>5</v>
      </c>
      <c r="C217" s="3" t="n">
        <v>131</v>
      </c>
      <c r="D217" s="3" t="n">
        <v>103</v>
      </c>
      <c r="E217" s="3" t="n">
        <v>2830</v>
      </c>
      <c r="F217" s="3" t="n">
        <v>15.9</v>
      </c>
      <c r="G217" s="3" t="n">
        <v>0.323815374894785</v>
      </c>
    </row>
    <row r="218" customFormat="false" ht="12.8" hidden="false" customHeight="false" outlineLevel="0" collapsed="false">
      <c r="A218" s="3" t="n">
        <v>1</v>
      </c>
      <c r="B218" s="3" t="n">
        <v>4</v>
      </c>
      <c r="C218" s="3" t="n">
        <v>71</v>
      </c>
      <c r="D218" s="3" t="n">
        <v>65</v>
      </c>
      <c r="E218" s="3" t="n">
        <v>1773</v>
      </c>
      <c r="F218" s="3" t="n">
        <v>19</v>
      </c>
      <c r="G218" s="3" t="n">
        <v>2.88686184909835</v>
      </c>
    </row>
    <row r="219" customFormat="false" ht="12.8" hidden="false" customHeight="false" outlineLevel="0" collapsed="false">
      <c r="A219" s="3" t="n">
        <v>1</v>
      </c>
      <c r="B219" s="3" t="n">
        <v>4</v>
      </c>
      <c r="C219" s="3" t="n">
        <v>119</v>
      </c>
      <c r="D219" s="3" t="n">
        <v>100</v>
      </c>
      <c r="E219" s="3" t="n">
        <v>2615</v>
      </c>
      <c r="F219" s="3" t="n">
        <v>14.8</v>
      </c>
      <c r="G219" s="3" t="n">
        <v>-0.687850530504953</v>
      </c>
    </row>
    <row r="220" customFormat="false" ht="12.8" hidden="false" customHeight="false" outlineLevel="0" collapsed="false">
      <c r="A220" s="3" t="n">
        <v>1</v>
      </c>
      <c r="B220" s="3" t="n">
        <v>8</v>
      </c>
      <c r="C220" s="3" t="n">
        <v>350</v>
      </c>
      <c r="D220" s="3" t="n">
        <v>145</v>
      </c>
      <c r="E220" s="3" t="n">
        <v>4440</v>
      </c>
      <c r="F220" s="3" t="n">
        <v>14</v>
      </c>
      <c r="G220" s="3" t="n">
        <v>-0.972660432142767</v>
      </c>
    </row>
    <row r="221" customFormat="false" ht="12.8" hidden="false" customHeight="false" outlineLevel="0" collapsed="false">
      <c r="A221" s="3" t="n">
        <v>1</v>
      </c>
      <c r="B221" s="3" t="n">
        <v>4</v>
      </c>
      <c r="C221" s="3" t="n">
        <v>105</v>
      </c>
      <c r="D221" s="3" t="n">
        <v>63</v>
      </c>
      <c r="E221" s="3" t="n">
        <v>2215</v>
      </c>
      <c r="F221" s="3" t="n">
        <v>14.9</v>
      </c>
      <c r="G221" s="3" t="n">
        <v>-2.41823045086062</v>
      </c>
    </row>
    <row r="222" customFormat="false" ht="12.8" hidden="false" customHeight="false" outlineLevel="0" collapsed="false">
      <c r="A222" s="3" t="n">
        <v>1</v>
      </c>
      <c r="B222" s="3" t="n">
        <v>6</v>
      </c>
      <c r="C222" s="3" t="n">
        <v>225</v>
      </c>
      <c r="D222" s="3" t="n">
        <v>100</v>
      </c>
      <c r="E222" s="3" t="n">
        <v>3651</v>
      </c>
      <c r="F222" s="3" t="n">
        <v>17.7</v>
      </c>
      <c r="G222" s="3" t="n">
        <v>0.324976510018129</v>
      </c>
    </row>
    <row r="223" customFormat="false" ht="12.8" hidden="false" customHeight="false" outlineLevel="0" collapsed="false">
      <c r="A223" s="3" t="n">
        <v>1</v>
      </c>
      <c r="B223" s="3" t="n">
        <v>6</v>
      </c>
      <c r="C223" s="3" t="n">
        <v>232</v>
      </c>
      <c r="D223" s="3" t="n">
        <v>100</v>
      </c>
      <c r="E223" s="3" t="n">
        <v>2789</v>
      </c>
      <c r="F223" s="3" t="n">
        <v>15</v>
      </c>
      <c r="G223" s="3" t="n">
        <v>0.0756558165264956</v>
      </c>
    </row>
    <row r="224" customFormat="false" ht="12.8" hidden="false" customHeight="false" outlineLevel="0" collapsed="false">
      <c r="A224" s="3" t="n">
        <v>1</v>
      </c>
      <c r="B224" s="3" t="n">
        <v>8</v>
      </c>
      <c r="C224" s="3" t="n">
        <v>455</v>
      </c>
      <c r="D224" s="3" t="n">
        <v>225</v>
      </c>
      <c r="E224" s="3" t="n">
        <v>4425</v>
      </c>
      <c r="F224" s="3" t="n">
        <v>10</v>
      </c>
      <c r="G224" s="3" t="n">
        <v>1.85821053419076</v>
      </c>
    </row>
    <row r="225" customFormat="false" ht="12.8" hidden="false" customHeight="false" outlineLevel="0" collapsed="false">
      <c r="A225" s="3" t="n">
        <v>1</v>
      </c>
      <c r="B225" s="3" t="n">
        <v>6</v>
      </c>
      <c r="C225" s="3" t="n">
        <v>173</v>
      </c>
      <c r="D225" s="3" t="n">
        <v>115</v>
      </c>
      <c r="E225" s="3" t="n">
        <v>2595</v>
      </c>
      <c r="F225" s="3" t="n">
        <v>11.3</v>
      </c>
      <c r="G225" s="3" t="n">
        <v>-2.24145517136816</v>
      </c>
    </row>
    <row r="226" customFormat="false" ht="12.8" hidden="false" customHeight="false" outlineLevel="0" collapsed="false">
      <c r="A226" s="3" t="n">
        <v>1</v>
      </c>
      <c r="B226" s="3" t="n">
        <v>4</v>
      </c>
      <c r="C226" s="3" t="n">
        <v>130</v>
      </c>
      <c r="D226" s="3" t="n">
        <v>102</v>
      </c>
      <c r="E226" s="3" t="n">
        <v>3150</v>
      </c>
      <c r="F226" s="3" t="n">
        <v>15.7</v>
      </c>
      <c r="G226" s="3" t="n">
        <v>-1.06916359947971</v>
      </c>
    </row>
    <row r="227" customFormat="false" ht="12.8" hidden="false" customHeight="false" outlineLevel="0" collapsed="false">
      <c r="A227" s="3" t="n">
        <v>1</v>
      </c>
      <c r="B227" s="3" t="n">
        <v>4</v>
      </c>
      <c r="C227" s="3" t="n">
        <v>135</v>
      </c>
      <c r="D227" s="3" t="n">
        <v>84</v>
      </c>
      <c r="E227" s="3" t="n">
        <v>2525</v>
      </c>
      <c r="F227" s="3" t="n">
        <v>16</v>
      </c>
      <c r="G227" s="3" t="n">
        <v>-0.390220208943095</v>
      </c>
    </row>
    <row r="228" customFormat="false" ht="12.8" hidden="false" customHeight="false" outlineLevel="0" collapsed="false">
      <c r="A228" s="3" t="n">
        <v>1</v>
      </c>
      <c r="B228" s="3" t="n">
        <v>4</v>
      </c>
      <c r="C228" s="3" t="n">
        <v>122</v>
      </c>
      <c r="D228" s="3" t="n">
        <v>80</v>
      </c>
      <c r="E228" s="3" t="n">
        <v>2451</v>
      </c>
      <c r="F228" s="3" t="n">
        <v>16.5</v>
      </c>
      <c r="G228" s="3" t="n">
        <v>-0.0652252805307398</v>
      </c>
    </row>
    <row r="229" customFormat="false" ht="12.8" hidden="false" customHeight="false" outlineLevel="0" collapsed="false">
      <c r="A229" s="3" t="n">
        <v>1</v>
      </c>
      <c r="B229" s="3" t="n">
        <v>4</v>
      </c>
      <c r="C229" s="3" t="n">
        <v>86</v>
      </c>
      <c r="D229" s="3" t="n">
        <v>64</v>
      </c>
      <c r="E229" s="3" t="n">
        <v>1875</v>
      </c>
      <c r="F229" s="3" t="n">
        <v>16.4</v>
      </c>
      <c r="G229" s="3" t="n">
        <v>0.00631484110747493</v>
      </c>
    </row>
    <row r="230" customFormat="false" ht="12.8" hidden="false" customHeight="false" outlineLevel="0" collapsed="false">
      <c r="A230" s="3" t="n">
        <v>1</v>
      </c>
      <c r="B230" s="3" t="n">
        <v>3</v>
      </c>
      <c r="C230" s="3" t="n">
        <v>70</v>
      </c>
      <c r="D230" s="3" t="n">
        <v>97</v>
      </c>
      <c r="E230" s="3" t="n">
        <v>2330</v>
      </c>
      <c r="F230" s="3" t="n">
        <v>13.5</v>
      </c>
      <c r="G230" s="3" t="n">
        <v>-1.90719170750653</v>
      </c>
    </row>
    <row r="231" customFormat="false" ht="12.8" hidden="false" customHeight="false" outlineLevel="0" collapsed="false">
      <c r="A231" s="3" t="n">
        <v>1</v>
      </c>
      <c r="B231" s="3" t="n">
        <v>4</v>
      </c>
      <c r="C231" s="3" t="n">
        <v>89</v>
      </c>
      <c r="D231" s="3" t="n">
        <v>62</v>
      </c>
      <c r="E231" s="3" t="n">
        <v>1845</v>
      </c>
      <c r="F231" s="3" t="n">
        <v>15.3</v>
      </c>
      <c r="G231" s="3" t="n">
        <v>-1.14851091955362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8" activeCellId="0" sqref="D28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3" width="12.43"/>
    <col collapsed="false" customWidth="true" hidden="false" outlineLevel="0" max="2" min="2" style="3" width="15.14"/>
    <col collapsed="false" customWidth="true" hidden="false" outlineLevel="0" max="3" min="3" style="3" width="22.85"/>
    <col collapsed="false" customWidth="true" hidden="false" outlineLevel="0" max="4" min="4" style="3" width="16.42"/>
    <col collapsed="false" customWidth="true" hidden="false" outlineLevel="0" max="5" min="5" style="3" width="12.71"/>
    <col collapsed="false" customWidth="true" hidden="false" outlineLevel="0" max="6" min="6" style="3" width="14.01"/>
    <col collapsed="false" customWidth="true" hidden="false" outlineLevel="0" max="7" min="7" style="3" width="13.57"/>
    <col collapsed="false" customWidth="true" hidden="false" outlineLevel="0" max="8" min="8" style="3" width="12.71"/>
    <col collapsed="false" customWidth="true" hidden="false" outlineLevel="0" max="9" min="9" style="3" width="15.42"/>
    <col collapsed="false" customWidth="false" hidden="false" outlineLevel="0" max="10" min="10" style="3" width="11.43"/>
    <col collapsed="false" customWidth="true" hidden="false" outlineLevel="0" max="11" min="11" style="3" width="11.57"/>
    <col collapsed="false" customWidth="true" hidden="false" outlineLevel="0" max="13" min="12" style="3" width="10.71"/>
    <col collapsed="false" customWidth="true" hidden="false" outlineLevel="0" max="14" min="14" style="3" width="11.57"/>
    <col collapsed="false" customWidth="false" hidden="false" outlineLevel="0" max="1024" min="15" style="3" width="11.43"/>
  </cols>
  <sheetData>
    <row r="1" customFormat="false" ht="12.75" hidden="false" customHeight="false" outlineLevel="0" collapsed="false">
      <c r="A1" s="30" t="s">
        <v>66</v>
      </c>
      <c r="B1" s="31" t="s">
        <v>5</v>
      </c>
      <c r="C1" s="5" t="s">
        <v>1</v>
      </c>
      <c r="D1" s="5" t="s">
        <v>2</v>
      </c>
      <c r="E1" s="5" t="s">
        <v>3</v>
      </c>
      <c r="F1" s="32"/>
      <c r="G1" s="32"/>
      <c r="H1" s="32"/>
      <c r="I1" s="32"/>
      <c r="J1" s="32"/>
      <c r="K1" s="4" t="s">
        <v>5</v>
      </c>
      <c r="L1" s="5" t="s">
        <v>1</v>
      </c>
      <c r="M1" s="5" t="s">
        <v>2</v>
      </c>
      <c r="N1" s="5" t="s">
        <v>3</v>
      </c>
    </row>
    <row r="2" customFormat="false" ht="12.75" hidden="false" customHeight="false" outlineLevel="0" collapsed="false">
      <c r="A2" s="20" t="n">
        <v>1</v>
      </c>
      <c r="B2" s="3" t="n">
        <v>1</v>
      </c>
      <c r="C2" s="3" t="n">
        <v>79</v>
      </c>
      <c r="D2" s="3" t="n">
        <v>58</v>
      </c>
      <c r="E2" s="3" t="n">
        <v>1825</v>
      </c>
      <c r="K2" s="3" t="n">
        <v>1</v>
      </c>
      <c r="L2" s="3" t="n">
        <v>302</v>
      </c>
      <c r="M2" s="3" t="n">
        <v>140</v>
      </c>
      <c r="N2" s="3" t="n">
        <v>4638</v>
      </c>
    </row>
    <row r="3" customFormat="false" ht="12.75" hidden="false" customHeight="false" outlineLevel="0" collapsed="false">
      <c r="K3" s="3" t="n">
        <v>1</v>
      </c>
      <c r="L3" s="3" t="n">
        <v>79</v>
      </c>
      <c r="M3" s="3" t="n">
        <v>67</v>
      </c>
      <c r="N3" s="3" t="n">
        <v>2000</v>
      </c>
    </row>
    <row r="4" customFormat="false" ht="12.75" hidden="false" customHeight="false" outlineLevel="0" collapsed="false">
      <c r="F4" s="15" t="s">
        <v>3</v>
      </c>
      <c r="G4" s="15" t="s">
        <v>44</v>
      </c>
      <c r="H4" s="15" t="s">
        <v>1</v>
      </c>
      <c r="I4" s="15" t="s">
        <v>5</v>
      </c>
      <c r="K4" s="3" t="n">
        <v>1</v>
      </c>
      <c r="L4" s="3" t="n">
        <v>98</v>
      </c>
      <c r="M4" s="3" t="n">
        <v>68</v>
      </c>
      <c r="N4" s="3" t="n">
        <v>2135</v>
      </c>
    </row>
    <row r="5" customFormat="false" ht="12.75" hidden="false" customHeight="false" outlineLevel="0" collapsed="false">
      <c r="E5" s="15" t="s">
        <v>12</v>
      </c>
      <c r="F5" s="13" t="n">
        <v>0.00273661824994175</v>
      </c>
      <c r="G5" s="13" t="n">
        <v>-0.0768090060733127</v>
      </c>
      <c r="H5" s="13" t="n">
        <v>-0.00866994902737022</v>
      </c>
      <c r="I5" s="13" t="n">
        <v>16.9853128033374</v>
      </c>
      <c r="K5" s="3" t="n">
        <v>1</v>
      </c>
      <c r="L5" s="3" t="n">
        <v>116</v>
      </c>
      <c r="M5" s="3" t="n">
        <v>81</v>
      </c>
      <c r="N5" s="3" t="n">
        <v>2220</v>
      </c>
    </row>
    <row r="6" customFormat="false" ht="12.75" hidden="false" customHeight="false" outlineLevel="0" collapsed="false">
      <c r="E6" s="15" t="s">
        <v>45</v>
      </c>
      <c r="F6" s="13" t="n">
        <v>0.000352855295356045</v>
      </c>
      <c r="G6" s="13" t="n">
        <v>0.00679878387909824</v>
      </c>
      <c r="H6" s="13" t="n">
        <v>0.00344687214722452</v>
      </c>
      <c r="I6" s="13" t="n">
        <v>0.617400529836524</v>
      </c>
      <c r="K6" s="3" t="n">
        <v>1</v>
      </c>
      <c r="L6" s="3" t="n">
        <v>120</v>
      </c>
      <c r="M6" s="3" t="n">
        <v>97</v>
      </c>
      <c r="N6" s="3" t="n">
        <v>2489</v>
      </c>
    </row>
    <row r="7" customFormat="false" ht="12.75" hidden="false" customHeight="false" outlineLevel="0" collapsed="false">
      <c r="B7" s="7" t="s">
        <v>67</v>
      </c>
      <c r="C7" s="7"/>
      <c r="E7" s="15" t="s">
        <v>22</v>
      </c>
      <c r="F7" s="13" t="n">
        <v>0.601021294860333</v>
      </c>
      <c r="G7" s="16" t="n">
        <v>1.67952310696352</v>
      </c>
      <c r="H7" s="3" t="e">
        <f aca="false">#N/A</f>
        <v>#N/A</v>
      </c>
      <c r="I7" s="3" t="e">
        <f aca="false">#N/A</f>
        <v>#N/A</v>
      </c>
      <c r="K7" s="3" t="n">
        <v>1</v>
      </c>
      <c r="L7" s="3" t="n">
        <v>302</v>
      </c>
      <c r="M7" s="3" t="n">
        <v>140</v>
      </c>
      <c r="N7" s="3" t="n">
        <v>4294</v>
      </c>
    </row>
    <row r="8" customFormat="false" ht="12.75" hidden="false" customHeight="false" outlineLevel="0" collapsed="false">
      <c r="B8" s="15" t="s">
        <v>4</v>
      </c>
      <c r="C8" s="13" t="n">
        <f aca="false">I5+H5*C2+G5*D2+F5*E2</f>
        <v>16.8397927840667</v>
      </c>
      <c r="E8" s="15" t="s">
        <v>47</v>
      </c>
      <c r="F8" s="13" t="n">
        <v>113.482090554922</v>
      </c>
      <c r="G8" s="13" t="n">
        <v>226</v>
      </c>
      <c r="H8" s="3" t="e">
        <f aca="false">#N/A</f>
        <v>#N/A</v>
      </c>
      <c r="I8" s="3" t="e">
        <f aca="false">#N/A</f>
        <v>#N/A</v>
      </c>
      <c r="K8" s="3" t="n">
        <v>1</v>
      </c>
      <c r="L8" s="3" t="n">
        <v>120</v>
      </c>
      <c r="M8" s="3" t="n">
        <v>79</v>
      </c>
      <c r="N8" s="3" t="n">
        <v>2625</v>
      </c>
    </row>
    <row r="9" customFormat="false" ht="12.75" hidden="false" customHeight="false" outlineLevel="0" collapsed="false">
      <c r="E9" s="15" t="s">
        <v>49</v>
      </c>
      <c r="F9" s="13" t="n">
        <v>960.330116880293</v>
      </c>
      <c r="G9" s="13" t="n">
        <v>637.500317902316</v>
      </c>
      <c r="H9" s="3" t="e">
        <f aca="false">#N/A</f>
        <v>#N/A</v>
      </c>
      <c r="I9" s="3" t="e">
        <f aca="false">#N/A</f>
        <v>#N/A</v>
      </c>
      <c r="K9" s="3" t="n">
        <v>1</v>
      </c>
      <c r="L9" s="3" t="n">
        <v>120</v>
      </c>
      <c r="M9" s="3" t="n">
        <v>88</v>
      </c>
      <c r="N9" s="3" t="n">
        <v>2957</v>
      </c>
    </row>
    <row r="10" customFormat="false" ht="12.75" hidden="false" customHeight="false" outlineLevel="0" collapsed="false">
      <c r="K10" s="3" t="n">
        <v>1</v>
      </c>
      <c r="L10" s="3" t="n">
        <v>258</v>
      </c>
      <c r="M10" s="3" t="n">
        <v>95</v>
      </c>
      <c r="N10" s="3" t="n">
        <v>3193</v>
      </c>
    </row>
    <row r="11" customFormat="false" ht="12.75" hidden="false" customHeight="false" outlineLevel="0" collapsed="false">
      <c r="B11" s="7" t="s">
        <v>68</v>
      </c>
      <c r="C11" s="7"/>
      <c r="F11" s="3" t="s">
        <v>69</v>
      </c>
      <c r="K11" s="3" t="n">
        <v>1</v>
      </c>
      <c r="L11" s="3" t="n">
        <v>121</v>
      </c>
      <c r="M11" s="3" t="n">
        <v>80</v>
      </c>
      <c r="N11" s="3" t="n">
        <v>2670</v>
      </c>
    </row>
    <row r="12" customFormat="false" ht="12.75" hidden="false" customHeight="false" outlineLevel="0" collapsed="false">
      <c r="C12" s="15" t="s">
        <v>4</v>
      </c>
      <c r="F12" s="3" t="n">
        <f aca="false" t="array" ref="F12:I15">MMULT(TRANSPOSE(K2:N231),K2:N231)</f>
        <v>230</v>
      </c>
      <c r="G12" s="3" t="n">
        <v>45968.5</v>
      </c>
      <c r="H12" s="3" t="n">
        <v>24582</v>
      </c>
      <c r="I12" s="3" t="n">
        <v>695399</v>
      </c>
      <c r="K12" s="3" t="n">
        <v>1</v>
      </c>
      <c r="L12" s="3" t="n">
        <v>85</v>
      </c>
      <c r="M12" s="3" t="n">
        <v>70</v>
      </c>
      <c r="N12" s="3" t="n">
        <v>1945</v>
      </c>
    </row>
    <row r="13" customFormat="false" ht="12.75" hidden="false" customHeight="false" outlineLevel="0" collapsed="false">
      <c r="B13" s="15" t="s">
        <v>62</v>
      </c>
      <c r="C13" s="13" t="n">
        <f aca="false">C8-G28*F26</f>
        <v>13.5064332522048</v>
      </c>
      <c r="F13" s="3" t="n">
        <v>45968.5</v>
      </c>
      <c r="G13" s="3" t="n">
        <v>11724167.25</v>
      </c>
      <c r="H13" s="3" t="n">
        <v>5763855</v>
      </c>
      <c r="I13" s="3" t="n">
        <v>158092622</v>
      </c>
      <c r="K13" s="3" t="n">
        <v>1</v>
      </c>
      <c r="L13" s="3" t="n">
        <v>200</v>
      </c>
      <c r="M13" s="3" t="n">
        <v>88</v>
      </c>
      <c r="N13" s="3" t="n">
        <v>3060</v>
      </c>
    </row>
    <row r="14" customFormat="false" ht="12.75" hidden="false" customHeight="false" outlineLevel="0" collapsed="false">
      <c r="B14" s="15" t="s">
        <v>63</v>
      </c>
      <c r="C14" s="13" t="n">
        <f aca="false">C8+G28*F26</f>
        <v>20.1731523159286</v>
      </c>
      <c r="F14" s="3" t="n">
        <v>24582</v>
      </c>
      <c r="G14" s="3" t="n">
        <v>5763855</v>
      </c>
      <c r="H14" s="3" t="n">
        <v>2974612</v>
      </c>
      <c r="I14" s="3" t="n">
        <v>80879078</v>
      </c>
      <c r="K14" s="3" t="n">
        <v>1</v>
      </c>
      <c r="L14" s="3" t="n">
        <v>171</v>
      </c>
      <c r="M14" s="3" t="n">
        <v>97</v>
      </c>
      <c r="N14" s="3" t="n">
        <v>2984</v>
      </c>
    </row>
    <row r="15" customFormat="false" ht="12.75" hidden="false" customHeight="false" outlineLevel="0" collapsed="false">
      <c r="F15" s="3" t="n">
        <v>695399</v>
      </c>
      <c r="G15" s="20" t="n">
        <v>158092622</v>
      </c>
      <c r="H15" s="3" t="n">
        <v>80879078</v>
      </c>
      <c r="I15" s="3" t="n">
        <v>2269457141</v>
      </c>
      <c r="K15" s="3" t="n">
        <v>1</v>
      </c>
      <c r="L15" s="3" t="n">
        <v>116</v>
      </c>
      <c r="M15" s="3" t="n">
        <v>75</v>
      </c>
      <c r="N15" s="3" t="n">
        <v>2158</v>
      </c>
    </row>
    <row r="16" customFormat="false" ht="12.75" hidden="false" customHeight="false" outlineLevel="0" collapsed="false">
      <c r="F16" s="3" t="s">
        <v>70</v>
      </c>
      <c r="K16" s="3" t="n">
        <v>1</v>
      </c>
      <c r="L16" s="3" t="n">
        <v>173</v>
      </c>
      <c r="M16" s="3" t="n">
        <v>110</v>
      </c>
      <c r="N16" s="3" t="n">
        <v>2725</v>
      </c>
    </row>
    <row r="17" customFormat="false" ht="12.75" hidden="false" customHeight="false" outlineLevel="0" collapsed="false">
      <c r="F17" s="3" t="n">
        <f aca="false" t="array" ref="F17:I20">MINVERSE(F12:I15)</f>
        <v>0.135133190054326</v>
      </c>
      <c r="G17" s="3" t="n">
        <v>0.000560015611029426</v>
      </c>
      <c r="H17" s="3" t="n">
        <v>-0.000493694419152005</v>
      </c>
      <c r="I17" s="3" t="n">
        <v>-6.28239544729092E-005</v>
      </c>
      <c r="K17" s="3" t="n">
        <v>1</v>
      </c>
      <c r="L17" s="3" t="n">
        <v>200</v>
      </c>
      <c r="M17" s="3" t="n">
        <v>95</v>
      </c>
      <c r="N17" s="3" t="n">
        <v>3155</v>
      </c>
    </row>
    <row r="18" customFormat="false" ht="12.75" hidden="false" customHeight="false" outlineLevel="0" collapsed="false">
      <c r="F18" s="3" t="n">
        <v>0.000560015611029426</v>
      </c>
      <c r="G18" s="3" t="n">
        <v>4.21190321328748E-006</v>
      </c>
      <c r="H18" s="3" t="n">
        <v>-4.70592334377873E-006</v>
      </c>
      <c r="I18" s="3" t="n">
        <v>-2.97293288831311E-007</v>
      </c>
      <c r="K18" s="3" t="n">
        <v>1</v>
      </c>
      <c r="L18" s="3" t="n">
        <v>97</v>
      </c>
      <c r="M18" s="3" t="n">
        <v>78</v>
      </c>
      <c r="N18" s="3" t="n">
        <v>1940</v>
      </c>
    </row>
    <row r="19" customFormat="false" ht="12.75" hidden="false" customHeight="false" outlineLevel="0" collapsed="false">
      <c r="F19" s="3" t="n">
        <v>-0.000493694419152005</v>
      </c>
      <c r="G19" s="3" t="n">
        <v>-4.70592334377873E-006</v>
      </c>
      <c r="H19" s="3" t="n">
        <v>1.63866623618528E-005</v>
      </c>
      <c r="I19" s="3" t="n">
        <v>-1.0489370928864E-007</v>
      </c>
      <c r="K19" s="3" t="n">
        <v>1</v>
      </c>
      <c r="L19" s="3" t="n">
        <v>250</v>
      </c>
      <c r="M19" s="3" t="n">
        <v>100</v>
      </c>
      <c r="N19" s="3" t="n">
        <v>3329</v>
      </c>
    </row>
    <row r="20" customFormat="false" ht="12.75" hidden="false" customHeight="false" outlineLevel="0" collapsed="false">
      <c r="F20" s="3" t="n">
        <v>-6.28239544729092E-005</v>
      </c>
      <c r="G20" s="3" t="n">
        <v>-2.97293288831311E-007</v>
      </c>
      <c r="H20" s="3" t="n">
        <v>-1.0489370928864E-007</v>
      </c>
      <c r="I20" s="3" t="n">
        <v>4.41388803235906E-008</v>
      </c>
      <c r="K20" s="3" t="n">
        <v>1</v>
      </c>
      <c r="L20" s="3" t="n">
        <v>122</v>
      </c>
      <c r="M20" s="3" t="n">
        <v>86</v>
      </c>
      <c r="N20" s="3" t="n">
        <v>2395</v>
      </c>
    </row>
    <row r="21" customFormat="false" ht="12.75" hidden="false" customHeight="false" outlineLevel="0" collapsed="false">
      <c r="K21" s="3" t="n">
        <v>1</v>
      </c>
      <c r="L21" s="3" t="n">
        <v>302</v>
      </c>
      <c r="M21" s="3" t="n">
        <v>130</v>
      </c>
      <c r="N21" s="3" t="n">
        <v>3870</v>
      </c>
    </row>
    <row r="22" customFormat="false" ht="12.75" hidden="false" customHeight="false" outlineLevel="0" collapsed="false">
      <c r="F22" s="16" t="s">
        <v>71</v>
      </c>
      <c r="G22" s="8"/>
      <c r="K22" s="3" t="n">
        <v>1</v>
      </c>
      <c r="L22" s="3" t="n">
        <v>260</v>
      </c>
      <c r="M22" s="3" t="n">
        <v>90</v>
      </c>
      <c r="N22" s="3" t="n">
        <v>3420</v>
      </c>
    </row>
    <row r="23" customFormat="false" ht="12.75" hidden="false" customHeight="false" outlineLevel="0" collapsed="false">
      <c r="F23" s="13" t="n">
        <f aca="false" t="array" ref="F23:F23">(G7^2)*(1+MMULT(B2:E2,MMULT(F17:I20,TRANSPOSE(B2:E2))))</f>
        <v>2.86143244442211</v>
      </c>
      <c r="G23" s="20"/>
      <c r="K23" s="3" t="n">
        <v>1</v>
      </c>
      <c r="L23" s="3" t="n">
        <v>318</v>
      </c>
      <c r="M23" s="3" t="n">
        <v>150</v>
      </c>
      <c r="N23" s="3" t="n">
        <v>3755</v>
      </c>
    </row>
    <row r="24" customFormat="false" ht="12.75" hidden="false" customHeight="false" outlineLevel="0" collapsed="false">
      <c r="K24" s="3" t="n">
        <v>1</v>
      </c>
      <c r="L24" s="3" t="n">
        <v>97</v>
      </c>
      <c r="M24" s="3" t="n">
        <v>75</v>
      </c>
      <c r="N24" s="3" t="n">
        <v>2265</v>
      </c>
    </row>
    <row r="25" customFormat="false" ht="12.75" hidden="false" customHeight="false" outlineLevel="0" collapsed="false">
      <c r="F25" s="16" t="s">
        <v>72</v>
      </c>
      <c r="G25" s="8"/>
      <c r="K25" s="3" t="n">
        <v>1</v>
      </c>
      <c r="L25" s="3" t="n">
        <v>122</v>
      </c>
      <c r="M25" s="3" t="n">
        <v>85</v>
      </c>
      <c r="N25" s="3" t="n">
        <v>2310</v>
      </c>
    </row>
    <row r="26" customFormat="false" ht="12.75" hidden="false" customHeight="false" outlineLevel="0" collapsed="false">
      <c r="F26" s="13" t="n">
        <f aca="false">SQRT(F23)</f>
        <v>1.69157691058435</v>
      </c>
      <c r="G26" s="20"/>
      <c r="K26" s="3" t="n">
        <v>1</v>
      </c>
      <c r="L26" s="3" t="n">
        <v>116</v>
      </c>
      <c r="M26" s="3" t="n">
        <v>75</v>
      </c>
      <c r="N26" s="3" t="n">
        <v>2246</v>
      </c>
    </row>
    <row r="27" customFormat="false" ht="12.75" hidden="false" customHeight="false" outlineLevel="0" collapsed="false">
      <c r="K27" s="3" t="n">
        <v>1</v>
      </c>
      <c r="L27" s="3" t="n">
        <v>110</v>
      </c>
      <c r="M27" s="3" t="n">
        <v>87</v>
      </c>
      <c r="N27" s="3" t="n">
        <v>2672</v>
      </c>
    </row>
    <row r="28" customFormat="false" ht="12.75" hidden="false" customHeight="false" outlineLevel="0" collapsed="false">
      <c r="F28" s="15" t="s">
        <v>56</v>
      </c>
      <c r="G28" s="13" t="n">
        <f aca="false">_xlfn.T.INV.2T(0.05,reponse1!$K$1-reponse1!$L$26-1)</f>
        <v>1.97056339029269</v>
      </c>
      <c r="K28" s="3" t="n">
        <v>1</v>
      </c>
      <c r="L28" s="3" t="n">
        <v>250</v>
      </c>
      <c r="M28" s="3" t="n">
        <v>100</v>
      </c>
      <c r="N28" s="3" t="n">
        <v>3278</v>
      </c>
    </row>
    <row r="29" customFormat="false" ht="12.75" hidden="false" customHeight="false" outlineLevel="0" collapsed="false">
      <c r="K29" s="3" t="n">
        <v>1</v>
      </c>
      <c r="L29" s="3" t="n">
        <v>140</v>
      </c>
      <c r="M29" s="3" t="n">
        <v>92</v>
      </c>
      <c r="N29" s="3" t="n">
        <v>2572</v>
      </c>
    </row>
    <row r="30" customFormat="false" ht="12.75" hidden="false" customHeight="false" outlineLevel="0" collapsed="false">
      <c r="K30" s="3" t="n">
        <v>1</v>
      </c>
      <c r="L30" s="3" t="n">
        <v>318</v>
      </c>
      <c r="M30" s="3" t="n">
        <v>145</v>
      </c>
      <c r="N30" s="3" t="n">
        <v>4140</v>
      </c>
    </row>
    <row r="31" customFormat="false" ht="12.75" hidden="false" customHeight="false" outlineLevel="0" collapsed="false">
      <c r="K31" s="3" t="n">
        <v>1</v>
      </c>
      <c r="L31" s="3" t="n">
        <v>351</v>
      </c>
      <c r="M31" s="3" t="n">
        <v>138</v>
      </c>
      <c r="N31" s="3" t="n">
        <v>3955</v>
      </c>
    </row>
    <row r="32" customFormat="false" ht="12.75" hidden="false" customHeight="false" outlineLevel="0" collapsed="false">
      <c r="K32" s="3" t="n">
        <v>1</v>
      </c>
      <c r="L32" s="3" t="n">
        <v>400</v>
      </c>
      <c r="M32" s="3" t="n">
        <v>150</v>
      </c>
      <c r="N32" s="3" t="n">
        <v>4997</v>
      </c>
    </row>
    <row r="33" customFormat="false" ht="12.75" hidden="false" customHeight="false" outlineLevel="0" collapsed="false">
      <c r="K33" s="3" t="n">
        <v>1</v>
      </c>
      <c r="L33" s="3" t="n">
        <v>383</v>
      </c>
      <c r="M33" s="3" t="n">
        <v>170</v>
      </c>
      <c r="N33" s="3" t="n">
        <v>3563</v>
      </c>
    </row>
    <row r="34" customFormat="false" ht="12.75" hidden="false" customHeight="false" outlineLevel="0" collapsed="false">
      <c r="K34" s="3" t="n">
        <v>1</v>
      </c>
      <c r="L34" s="3" t="n">
        <v>91</v>
      </c>
      <c r="M34" s="3" t="n">
        <v>70</v>
      </c>
      <c r="N34" s="3" t="n">
        <v>1955</v>
      </c>
    </row>
    <row r="35" customFormat="false" ht="12.75" hidden="false" customHeight="false" outlineLevel="0" collapsed="false">
      <c r="K35" s="3" t="n">
        <v>1</v>
      </c>
      <c r="L35" s="3" t="n">
        <v>225</v>
      </c>
      <c r="M35" s="3" t="n">
        <v>110</v>
      </c>
      <c r="N35" s="3" t="n">
        <v>3620</v>
      </c>
    </row>
    <row r="36" customFormat="false" ht="12.75" hidden="false" customHeight="false" outlineLevel="0" collapsed="false">
      <c r="K36" s="3" t="n">
        <v>1</v>
      </c>
      <c r="L36" s="3" t="n">
        <v>91</v>
      </c>
      <c r="M36" s="3" t="n">
        <v>68</v>
      </c>
      <c r="N36" s="3" t="n">
        <v>1970</v>
      </c>
    </row>
    <row r="37" customFormat="false" ht="12.75" hidden="false" customHeight="false" outlineLevel="0" collapsed="false">
      <c r="K37" s="3" t="n">
        <v>1</v>
      </c>
      <c r="L37" s="3" t="n">
        <v>111</v>
      </c>
      <c r="M37" s="3" t="n">
        <v>80</v>
      </c>
      <c r="N37" s="3" t="n">
        <v>2155</v>
      </c>
    </row>
    <row r="38" customFormat="false" ht="12.75" hidden="false" customHeight="false" outlineLevel="0" collapsed="false">
      <c r="K38" s="3" t="n">
        <v>1</v>
      </c>
      <c r="L38" s="3" t="n">
        <v>140</v>
      </c>
      <c r="M38" s="3" t="n">
        <v>86</v>
      </c>
      <c r="N38" s="3" t="n">
        <v>2790</v>
      </c>
    </row>
    <row r="39" customFormat="false" ht="12.75" hidden="false" customHeight="false" outlineLevel="0" collapsed="false">
      <c r="K39" s="3" t="n">
        <v>1</v>
      </c>
      <c r="L39" s="3" t="n">
        <v>98</v>
      </c>
      <c r="M39" s="3" t="n">
        <v>68</v>
      </c>
      <c r="N39" s="3" t="n">
        <v>2155</v>
      </c>
    </row>
    <row r="40" customFormat="false" ht="12.75" hidden="false" customHeight="false" outlineLevel="0" collapsed="false">
      <c r="K40" s="3" t="n">
        <v>1</v>
      </c>
      <c r="L40" s="3" t="n">
        <v>98</v>
      </c>
      <c r="M40" s="3" t="n">
        <v>70</v>
      </c>
      <c r="N40" s="3" t="n">
        <v>2120</v>
      </c>
    </row>
    <row r="41" customFormat="false" ht="12.75" hidden="false" customHeight="false" outlineLevel="0" collapsed="false">
      <c r="K41" s="3" t="n">
        <v>1</v>
      </c>
      <c r="L41" s="3" t="n">
        <v>85</v>
      </c>
      <c r="M41" s="3" t="n">
        <v>70</v>
      </c>
      <c r="N41" s="3" t="n">
        <v>2070</v>
      </c>
    </row>
    <row r="42" customFormat="false" ht="12.75" hidden="false" customHeight="false" outlineLevel="0" collapsed="false">
      <c r="K42" s="3" t="n">
        <v>1</v>
      </c>
      <c r="L42" s="3" t="n">
        <v>97</v>
      </c>
      <c r="M42" s="3" t="n">
        <v>78</v>
      </c>
      <c r="N42" s="3" t="n">
        <v>2300</v>
      </c>
    </row>
    <row r="43" customFormat="false" ht="12.75" hidden="false" customHeight="false" outlineLevel="0" collapsed="false">
      <c r="K43" s="3" t="n">
        <v>1</v>
      </c>
      <c r="L43" s="3" t="n">
        <v>350</v>
      </c>
      <c r="M43" s="3" t="n">
        <v>180</v>
      </c>
      <c r="N43" s="3" t="n">
        <v>4499</v>
      </c>
    </row>
    <row r="44" customFormat="false" ht="12.75" hidden="false" customHeight="false" outlineLevel="0" collapsed="false">
      <c r="K44" s="3" t="n">
        <v>1</v>
      </c>
      <c r="L44" s="3" t="n">
        <v>140</v>
      </c>
      <c r="M44" s="3" t="n">
        <v>88</v>
      </c>
      <c r="N44" s="3" t="n">
        <v>2890</v>
      </c>
    </row>
    <row r="45" customFormat="false" ht="12.75" hidden="false" customHeight="false" outlineLevel="0" collapsed="false">
      <c r="K45" s="3" t="n">
        <v>1</v>
      </c>
      <c r="L45" s="3" t="n">
        <v>400</v>
      </c>
      <c r="M45" s="3" t="n">
        <v>190</v>
      </c>
      <c r="N45" s="3" t="n">
        <v>4422</v>
      </c>
    </row>
    <row r="46" customFormat="false" ht="12.75" hidden="false" customHeight="false" outlineLevel="0" collapsed="false">
      <c r="K46" s="3" t="n">
        <v>1</v>
      </c>
      <c r="L46" s="3" t="n">
        <v>258</v>
      </c>
      <c r="M46" s="3" t="n">
        <v>110</v>
      </c>
      <c r="N46" s="3" t="n">
        <v>3730</v>
      </c>
    </row>
    <row r="47" customFormat="false" ht="12.75" hidden="false" customHeight="false" outlineLevel="0" collapsed="false">
      <c r="K47" s="3" t="n">
        <v>1</v>
      </c>
      <c r="L47" s="3" t="n">
        <v>146</v>
      </c>
      <c r="M47" s="3" t="n">
        <v>97</v>
      </c>
      <c r="N47" s="3" t="n">
        <v>2815</v>
      </c>
    </row>
    <row r="48" customFormat="false" ht="12.75" hidden="false" customHeight="false" outlineLevel="0" collapsed="false">
      <c r="K48" s="3" t="n">
        <v>1</v>
      </c>
      <c r="L48" s="3" t="n">
        <v>351</v>
      </c>
      <c r="M48" s="3" t="n">
        <v>142</v>
      </c>
      <c r="N48" s="3" t="n">
        <v>4054</v>
      </c>
    </row>
    <row r="49" customFormat="false" ht="12.75" hidden="false" customHeight="false" outlineLevel="0" collapsed="false">
      <c r="K49" s="3" t="n">
        <v>1</v>
      </c>
      <c r="L49" s="3" t="n">
        <v>112</v>
      </c>
      <c r="M49" s="3" t="n">
        <v>88</v>
      </c>
      <c r="N49" s="3" t="n">
        <v>2640</v>
      </c>
    </row>
    <row r="50" customFormat="false" ht="12.75" hidden="false" customHeight="false" outlineLevel="0" collapsed="false">
      <c r="K50" s="3" t="n">
        <v>1</v>
      </c>
      <c r="L50" s="3" t="n">
        <v>98</v>
      </c>
      <c r="M50" s="3" t="n">
        <v>60</v>
      </c>
      <c r="N50" s="3" t="n">
        <v>2164</v>
      </c>
    </row>
    <row r="51" customFormat="false" ht="12.75" hidden="false" customHeight="false" outlineLevel="0" collapsed="false">
      <c r="K51" s="3" t="n">
        <v>1</v>
      </c>
      <c r="L51" s="3" t="n">
        <v>119</v>
      </c>
      <c r="M51" s="3" t="n">
        <v>92</v>
      </c>
      <c r="N51" s="3" t="n">
        <v>2434</v>
      </c>
    </row>
    <row r="52" customFormat="false" ht="12.75" hidden="false" customHeight="false" outlineLevel="0" collapsed="false">
      <c r="K52" s="3" t="n">
        <v>1</v>
      </c>
      <c r="L52" s="3" t="n">
        <v>122</v>
      </c>
      <c r="M52" s="3" t="n">
        <v>88</v>
      </c>
      <c r="N52" s="3" t="n">
        <v>2500</v>
      </c>
    </row>
    <row r="53" customFormat="false" ht="12.75" hidden="false" customHeight="false" outlineLevel="0" collapsed="false">
      <c r="K53" s="3" t="n">
        <v>1</v>
      </c>
      <c r="L53" s="3" t="n">
        <v>250</v>
      </c>
      <c r="M53" s="3" t="n">
        <v>105</v>
      </c>
      <c r="N53" s="3" t="n">
        <v>3353</v>
      </c>
    </row>
    <row r="54" customFormat="false" ht="12.75" hidden="false" customHeight="false" outlineLevel="0" collapsed="false">
      <c r="K54" s="3" t="n">
        <v>1</v>
      </c>
      <c r="L54" s="3" t="n">
        <v>318</v>
      </c>
      <c r="M54" s="3" t="n">
        <v>150</v>
      </c>
      <c r="N54" s="3" t="n">
        <v>3399</v>
      </c>
    </row>
    <row r="55" customFormat="false" ht="12.75" hidden="false" customHeight="false" outlineLevel="0" collapsed="false">
      <c r="K55" s="3" t="n">
        <v>1</v>
      </c>
      <c r="L55" s="3" t="n">
        <v>351</v>
      </c>
      <c r="M55" s="3" t="n">
        <v>153</v>
      </c>
      <c r="N55" s="3" t="n">
        <v>4129</v>
      </c>
    </row>
    <row r="56" customFormat="false" ht="12.75" hidden="false" customHeight="false" outlineLevel="0" collapsed="false">
      <c r="K56" s="3" t="n">
        <v>1</v>
      </c>
      <c r="L56" s="3" t="n">
        <v>232</v>
      </c>
      <c r="M56" s="3" t="n">
        <v>100</v>
      </c>
      <c r="N56" s="3" t="n">
        <v>2901</v>
      </c>
    </row>
    <row r="57" customFormat="false" ht="12.75" hidden="false" customHeight="false" outlineLevel="0" collapsed="false">
      <c r="K57" s="3" t="n">
        <v>1</v>
      </c>
      <c r="L57" s="3" t="n">
        <v>351</v>
      </c>
      <c r="M57" s="3" t="n">
        <v>148</v>
      </c>
      <c r="N57" s="3" t="n">
        <v>4657</v>
      </c>
    </row>
    <row r="58" customFormat="false" ht="12.75" hidden="false" customHeight="false" outlineLevel="0" collapsed="false">
      <c r="K58" s="3" t="n">
        <v>1</v>
      </c>
      <c r="L58" s="3" t="n">
        <v>350</v>
      </c>
      <c r="M58" s="3" t="n">
        <v>165</v>
      </c>
      <c r="N58" s="3" t="n">
        <v>4209</v>
      </c>
    </row>
    <row r="59" customFormat="false" ht="12.75" hidden="false" customHeight="false" outlineLevel="0" collapsed="false">
      <c r="K59" s="3" t="n">
        <v>1</v>
      </c>
      <c r="L59" s="3" t="n">
        <v>225</v>
      </c>
      <c r="M59" s="3" t="n">
        <v>100</v>
      </c>
      <c r="N59" s="3" t="n">
        <v>3630</v>
      </c>
    </row>
    <row r="60" customFormat="false" ht="12.75" hidden="false" customHeight="false" outlineLevel="0" collapsed="false">
      <c r="K60" s="3" t="n">
        <v>1</v>
      </c>
      <c r="L60" s="3" t="n">
        <v>305</v>
      </c>
      <c r="M60" s="3" t="n">
        <v>130</v>
      </c>
      <c r="N60" s="3" t="n">
        <v>3840</v>
      </c>
    </row>
    <row r="61" customFormat="false" ht="12.75" hidden="false" customHeight="false" outlineLevel="0" collapsed="false">
      <c r="K61" s="3" t="n">
        <v>1</v>
      </c>
      <c r="L61" s="3" t="n">
        <v>113</v>
      </c>
      <c r="M61" s="3" t="n">
        <v>95</v>
      </c>
      <c r="N61" s="3" t="n">
        <v>2228</v>
      </c>
    </row>
    <row r="62" customFormat="false" ht="12.75" hidden="false" customHeight="false" outlineLevel="0" collapsed="false">
      <c r="K62" s="3" t="n">
        <v>1</v>
      </c>
      <c r="L62" s="3" t="n">
        <v>97</v>
      </c>
      <c r="M62" s="3" t="n">
        <v>88</v>
      </c>
      <c r="N62" s="3" t="n">
        <v>2130</v>
      </c>
    </row>
    <row r="63" customFormat="false" ht="12.75" hidden="false" customHeight="false" outlineLevel="0" collapsed="false">
      <c r="K63" s="3" t="n">
        <v>1</v>
      </c>
      <c r="L63" s="3" t="n">
        <v>85</v>
      </c>
      <c r="M63" s="3" t="n">
        <v>65</v>
      </c>
      <c r="N63" s="3" t="n">
        <v>1975</v>
      </c>
    </row>
    <row r="64" customFormat="false" ht="12.75" hidden="false" customHeight="false" outlineLevel="0" collapsed="false">
      <c r="K64" s="3" t="n">
        <v>1</v>
      </c>
      <c r="L64" s="3" t="n">
        <v>429</v>
      </c>
      <c r="M64" s="3" t="n">
        <v>208</v>
      </c>
      <c r="N64" s="3" t="n">
        <v>4633</v>
      </c>
    </row>
    <row r="65" customFormat="false" ht="12.75" hidden="false" customHeight="false" outlineLevel="0" collapsed="false">
      <c r="K65" s="3" t="n">
        <v>1</v>
      </c>
      <c r="L65" s="3" t="n">
        <v>351</v>
      </c>
      <c r="M65" s="3" t="n">
        <v>149</v>
      </c>
      <c r="N65" s="3" t="n">
        <v>4335</v>
      </c>
    </row>
    <row r="66" customFormat="false" ht="12.75" hidden="false" customHeight="false" outlineLevel="0" collapsed="false">
      <c r="K66" s="3" t="n">
        <v>1</v>
      </c>
      <c r="L66" s="3" t="n">
        <v>200</v>
      </c>
      <c r="M66" s="3" t="n">
        <v>85</v>
      </c>
      <c r="N66" s="3" t="n">
        <v>2990</v>
      </c>
    </row>
    <row r="67" customFormat="false" ht="12.75" hidden="false" customHeight="false" outlineLevel="0" collapsed="false">
      <c r="K67" s="3" t="n">
        <v>1</v>
      </c>
      <c r="L67" s="3" t="n">
        <v>318</v>
      </c>
      <c r="M67" s="3" t="n">
        <v>135</v>
      </c>
      <c r="N67" s="3" t="n">
        <v>3830</v>
      </c>
    </row>
    <row r="68" customFormat="false" ht="12.75" hidden="false" customHeight="false" outlineLevel="0" collapsed="false">
      <c r="K68" s="3" t="n">
        <v>1</v>
      </c>
      <c r="L68" s="3" t="n">
        <v>305</v>
      </c>
      <c r="M68" s="3" t="n">
        <v>140</v>
      </c>
      <c r="N68" s="3" t="n">
        <v>4215</v>
      </c>
    </row>
    <row r="69" customFormat="false" ht="12.75" hidden="false" customHeight="false" outlineLevel="0" collapsed="false">
      <c r="K69" s="3" t="n">
        <v>1</v>
      </c>
      <c r="L69" s="3" t="n">
        <v>304</v>
      </c>
      <c r="M69" s="3" t="n">
        <v>150</v>
      </c>
      <c r="N69" s="3" t="n">
        <v>3672</v>
      </c>
    </row>
    <row r="70" customFormat="false" ht="12.75" hidden="false" customHeight="false" outlineLevel="0" collapsed="false">
      <c r="K70" s="3" t="n">
        <v>1</v>
      </c>
      <c r="L70" s="3" t="n">
        <v>98</v>
      </c>
      <c r="M70" s="3" t="n">
        <v>80</v>
      </c>
      <c r="N70" s="3" t="n">
        <v>2164</v>
      </c>
    </row>
    <row r="71" customFormat="false" ht="12.75" hidden="false" customHeight="false" outlineLevel="0" collapsed="false">
      <c r="K71" s="3" t="n">
        <v>1</v>
      </c>
      <c r="L71" s="3" t="n">
        <v>262</v>
      </c>
      <c r="M71" s="3" t="n">
        <v>85</v>
      </c>
      <c r="N71" s="3" t="n">
        <v>3015</v>
      </c>
    </row>
    <row r="72" customFormat="false" ht="12.75" hidden="false" customHeight="false" outlineLevel="0" collapsed="false">
      <c r="K72" s="3" t="n">
        <v>1</v>
      </c>
      <c r="L72" s="3" t="n">
        <v>146</v>
      </c>
      <c r="M72" s="3" t="n">
        <v>120</v>
      </c>
      <c r="N72" s="3" t="n">
        <v>2930</v>
      </c>
    </row>
    <row r="73" customFormat="false" ht="12.75" hidden="false" customHeight="false" outlineLevel="0" collapsed="false">
      <c r="K73" s="3" t="n">
        <v>1</v>
      </c>
      <c r="L73" s="3" t="n">
        <v>114</v>
      </c>
      <c r="M73" s="3" t="n">
        <v>91</v>
      </c>
      <c r="N73" s="3" t="n">
        <v>2582</v>
      </c>
    </row>
    <row r="74" customFormat="false" ht="12.75" hidden="false" customHeight="false" outlineLevel="0" collapsed="false">
      <c r="K74" s="3" t="n">
        <v>1</v>
      </c>
      <c r="L74" s="3" t="n">
        <v>135</v>
      </c>
      <c r="M74" s="3" t="n">
        <v>84</v>
      </c>
      <c r="N74" s="3" t="n">
        <v>2490</v>
      </c>
    </row>
    <row r="75" customFormat="false" ht="12.75" hidden="false" customHeight="false" outlineLevel="0" collapsed="false">
      <c r="K75" s="3" t="n">
        <v>1</v>
      </c>
      <c r="L75" s="3" t="n">
        <v>350</v>
      </c>
      <c r="M75" s="3" t="n">
        <v>155</v>
      </c>
      <c r="N75" s="3" t="n">
        <v>4502</v>
      </c>
    </row>
    <row r="76" customFormat="false" ht="12.75" hidden="false" customHeight="false" outlineLevel="0" collapsed="false">
      <c r="K76" s="3" t="n">
        <v>1</v>
      </c>
      <c r="L76" s="3" t="n">
        <v>85</v>
      </c>
      <c r="M76" s="3" t="n">
        <v>65</v>
      </c>
      <c r="N76" s="3" t="n">
        <v>2020</v>
      </c>
    </row>
    <row r="77" customFormat="false" ht="12.75" hidden="false" customHeight="false" outlineLevel="0" collapsed="false">
      <c r="K77" s="3" t="n">
        <v>1</v>
      </c>
      <c r="L77" s="3" t="n">
        <v>231</v>
      </c>
      <c r="M77" s="3" t="n">
        <v>165</v>
      </c>
      <c r="N77" s="3" t="n">
        <v>3445</v>
      </c>
    </row>
    <row r="78" customFormat="false" ht="12.75" hidden="false" customHeight="false" outlineLevel="0" collapsed="false">
      <c r="K78" s="3" t="n">
        <v>1</v>
      </c>
      <c r="L78" s="3" t="n">
        <v>115</v>
      </c>
      <c r="M78" s="3" t="n">
        <v>95</v>
      </c>
      <c r="N78" s="3" t="n">
        <v>2694</v>
      </c>
    </row>
    <row r="79" customFormat="false" ht="12.75" hidden="false" customHeight="false" outlineLevel="0" collapsed="false">
      <c r="K79" s="3" t="n">
        <v>1</v>
      </c>
      <c r="L79" s="3" t="n">
        <v>250</v>
      </c>
      <c r="M79" s="3" t="n">
        <v>100</v>
      </c>
      <c r="N79" s="3" t="n">
        <v>3282</v>
      </c>
    </row>
    <row r="80" customFormat="false" ht="12.75" hidden="false" customHeight="false" outlineLevel="0" collapsed="false">
      <c r="K80" s="3" t="n">
        <v>1</v>
      </c>
      <c r="L80" s="3" t="n">
        <v>440</v>
      </c>
      <c r="M80" s="3" t="n">
        <v>215</v>
      </c>
      <c r="N80" s="3" t="n">
        <v>4312</v>
      </c>
    </row>
    <row r="81" customFormat="false" ht="12.75" hidden="false" customHeight="false" outlineLevel="0" collapsed="false">
      <c r="K81" s="3" t="n">
        <v>1</v>
      </c>
      <c r="L81" s="3" t="n">
        <v>91</v>
      </c>
      <c r="M81" s="3" t="n">
        <v>53</v>
      </c>
      <c r="N81" s="3" t="n">
        <v>1795</v>
      </c>
    </row>
    <row r="82" customFormat="false" ht="12.75" hidden="false" customHeight="false" outlineLevel="0" collapsed="false">
      <c r="K82" s="3" t="n">
        <v>1</v>
      </c>
      <c r="L82" s="3" t="n">
        <v>351</v>
      </c>
      <c r="M82" s="3" t="n">
        <v>152</v>
      </c>
      <c r="N82" s="3" t="n">
        <v>4215</v>
      </c>
    </row>
    <row r="83" customFormat="false" ht="12.75" hidden="false" customHeight="false" outlineLevel="0" collapsed="false">
      <c r="K83" s="3" t="n">
        <v>1</v>
      </c>
      <c r="L83" s="3" t="n">
        <v>98</v>
      </c>
      <c r="M83" s="3" t="n">
        <v>83</v>
      </c>
      <c r="N83" s="3" t="n">
        <v>2075</v>
      </c>
    </row>
    <row r="84" customFormat="false" ht="12.75" hidden="false" customHeight="false" outlineLevel="0" collapsed="false">
      <c r="K84" s="3" t="n">
        <v>1</v>
      </c>
      <c r="L84" s="3" t="n">
        <v>350</v>
      </c>
      <c r="M84" s="3" t="n">
        <v>150</v>
      </c>
      <c r="N84" s="3" t="n">
        <v>4699</v>
      </c>
    </row>
    <row r="85" customFormat="false" ht="12.75" hidden="false" customHeight="false" outlineLevel="0" collapsed="false">
      <c r="K85" s="3" t="n">
        <v>1</v>
      </c>
      <c r="L85" s="3" t="n">
        <v>122</v>
      </c>
      <c r="M85" s="3" t="n">
        <v>86</v>
      </c>
      <c r="N85" s="3" t="n">
        <v>2226</v>
      </c>
    </row>
    <row r="86" customFormat="false" ht="12.75" hidden="false" customHeight="false" outlineLevel="0" collapsed="false">
      <c r="K86" s="3" t="n">
        <v>1</v>
      </c>
      <c r="L86" s="3" t="n">
        <v>121</v>
      </c>
      <c r="M86" s="3" t="n">
        <v>115</v>
      </c>
      <c r="N86" s="3" t="n">
        <v>2671</v>
      </c>
    </row>
    <row r="87" customFormat="false" ht="12.75" hidden="false" customHeight="false" outlineLevel="0" collapsed="false">
      <c r="K87" s="3" t="n">
        <v>1</v>
      </c>
      <c r="L87" s="3" t="n">
        <v>350</v>
      </c>
      <c r="M87" s="3" t="n">
        <v>145</v>
      </c>
      <c r="N87" s="3" t="n">
        <v>4082</v>
      </c>
    </row>
    <row r="88" customFormat="false" ht="12.75" hidden="false" customHeight="false" outlineLevel="0" collapsed="false">
      <c r="K88" s="3" t="n">
        <v>1</v>
      </c>
      <c r="L88" s="3" t="n">
        <v>258</v>
      </c>
      <c r="M88" s="3" t="n">
        <v>110</v>
      </c>
      <c r="N88" s="3" t="n">
        <v>3632</v>
      </c>
    </row>
    <row r="89" customFormat="false" ht="12.75" hidden="false" customHeight="false" outlineLevel="0" collapsed="false">
      <c r="K89" s="3" t="n">
        <v>1</v>
      </c>
      <c r="L89" s="3" t="n">
        <v>200</v>
      </c>
      <c r="M89" s="3" t="n">
        <v>81</v>
      </c>
      <c r="N89" s="3" t="n">
        <v>3012</v>
      </c>
    </row>
    <row r="90" customFormat="false" ht="12.75" hidden="false" customHeight="false" outlineLevel="0" collapsed="false">
      <c r="K90" s="3" t="n">
        <v>1</v>
      </c>
      <c r="L90" s="3" t="n">
        <v>350</v>
      </c>
      <c r="M90" s="3" t="n">
        <v>165</v>
      </c>
      <c r="N90" s="3" t="n">
        <v>3693</v>
      </c>
    </row>
    <row r="91" customFormat="false" ht="12.75" hidden="false" customHeight="false" outlineLevel="0" collapsed="false">
      <c r="K91" s="3" t="n">
        <v>1</v>
      </c>
      <c r="L91" s="3" t="n">
        <v>231</v>
      </c>
      <c r="M91" s="3" t="n">
        <v>105</v>
      </c>
      <c r="N91" s="3" t="n">
        <v>3425</v>
      </c>
    </row>
    <row r="92" customFormat="false" ht="12.75" hidden="false" customHeight="false" outlineLevel="0" collapsed="false">
      <c r="K92" s="3" t="n">
        <v>1</v>
      </c>
      <c r="L92" s="3" t="n">
        <v>120</v>
      </c>
      <c r="M92" s="3" t="n">
        <v>97</v>
      </c>
      <c r="N92" s="3" t="n">
        <v>2506</v>
      </c>
    </row>
    <row r="93" customFormat="false" ht="12.75" hidden="false" customHeight="false" outlineLevel="0" collapsed="false">
      <c r="K93" s="3" t="n">
        <v>1</v>
      </c>
      <c r="L93" s="3" t="n">
        <v>181</v>
      </c>
      <c r="M93" s="3" t="n">
        <v>110</v>
      </c>
      <c r="N93" s="3" t="n">
        <v>2945</v>
      </c>
    </row>
    <row r="94" customFormat="false" ht="12.75" hidden="false" customHeight="false" outlineLevel="0" collapsed="false">
      <c r="K94" s="3" t="n">
        <v>1</v>
      </c>
      <c r="L94" s="3" t="n">
        <v>122</v>
      </c>
      <c r="M94" s="3" t="n">
        <v>86</v>
      </c>
      <c r="N94" s="3" t="n">
        <v>2220</v>
      </c>
    </row>
    <row r="95" customFormat="false" ht="12.75" hidden="false" customHeight="false" outlineLevel="0" collapsed="false">
      <c r="K95" s="3" t="n">
        <v>1</v>
      </c>
      <c r="L95" s="3" t="n">
        <v>232</v>
      </c>
      <c r="M95" s="3" t="n">
        <v>100</v>
      </c>
      <c r="N95" s="3" t="n">
        <v>3288</v>
      </c>
    </row>
    <row r="96" customFormat="false" ht="12.75" hidden="false" customHeight="false" outlineLevel="0" collapsed="false">
      <c r="K96" s="3" t="n">
        <v>1</v>
      </c>
      <c r="L96" s="3" t="n">
        <v>318</v>
      </c>
      <c r="M96" s="3" t="n">
        <v>140</v>
      </c>
      <c r="N96" s="3" t="n">
        <v>3735</v>
      </c>
    </row>
    <row r="97" customFormat="false" ht="12.75" hidden="false" customHeight="false" outlineLevel="0" collapsed="false">
      <c r="K97" s="3" t="n">
        <v>1</v>
      </c>
      <c r="L97" s="3" t="n">
        <v>151</v>
      </c>
      <c r="M97" s="3" t="n">
        <v>90</v>
      </c>
      <c r="N97" s="3" t="n">
        <v>2556</v>
      </c>
    </row>
    <row r="98" customFormat="false" ht="12.75" hidden="false" customHeight="false" outlineLevel="0" collapsed="false">
      <c r="K98" s="3" t="n">
        <v>1</v>
      </c>
      <c r="L98" s="3" t="n">
        <v>89</v>
      </c>
      <c r="M98" s="3" t="n">
        <v>71</v>
      </c>
      <c r="N98" s="3" t="n">
        <v>1990</v>
      </c>
    </row>
    <row r="99" customFormat="false" ht="12.75" hidden="false" customHeight="false" outlineLevel="0" collapsed="false">
      <c r="K99" s="3" t="n">
        <v>1</v>
      </c>
      <c r="L99" s="3" t="n">
        <v>91</v>
      </c>
      <c r="M99" s="3" t="n">
        <v>67</v>
      </c>
      <c r="N99" s="3" t="n">
        <v>1850</v>
      </c>
    </row>
    <row r="100" customFormat="false" ht="12.75" hidden="false" customHeight="false" outlineLevel="0" collapsed="false">
      <c r="K100" s="3" t="n">
        <v>1</v>
      </c>
      <c r="L100" s="3" t="n">
        <v>318</v>
      </c>
      <c r="M100" s="3" t="n">
        <v>150</v>
      </c>
      <c r="N100" s="3" t="n">
        <v>4096</v>
      </c>
    </row>
    <row r="101" customFormat="false" ht="12.75" hidden="false" customHeight="false" outlineLevel="0" collapsed="false">
      <c r="K101" s="3" t="n">
        <v>1</v>
      </c>
      <c r="L101" s="3" t="n">
        <v>85</v>
      </c>
      <c r="M101" s="3" t="n">
        <v>65</v>
      </c>
      <c r="N101" s="3" t="n">
        <v>2110</v>
      </c>
    </row>
    <row r="102" customFormat="false" ht="12.75" hidden="false" customHeight="false" outlineLevel="0" collapsed="false">
      <c r="K102" s="3" t="n">
        <v>1</v>
      </c>
      <c r="L102" s="3" t="n">
        <v>141</v>
      </c>
      <c r="M102" s="3" t="n">
        <v>80</v>
      </c>
      <c r="N102" s="3" t="n">
        <v>3230</v>
      </c>
    </row>
    <row r="103" customFormat="false" ht="12.75" hidden="false" customHeight="false" outlineLevel="0" collapsed="false">
      <c r="K103" s="3" t="n">
        <v>1</v>
      </c>
      <c r="L103" s="3" t="n">
        <v>97.5</v>
      </c>
      <c r="M103" s="3" t="n">
        <v>80</v>
      </c>
      <c r="N103" s="3" t="n">
        <v>2126</v>
      </c>
    </row>
    <row r="104" customFormat="false" ht="12.75" hidden="false" customHeight="false" outlineLevel="0" collapsed="false">
      <c r="K104" s="3" t="n">
        <v>1</v>
      </c>
      <c r="L104" s="3" t="n">
        <v>105</v>
      </c>
      <c r="M104" s="3" t="n">
        <v>74</v>
      </c>
      <c r="N104" s="3" t="n">
        <v>1980</v>
      </c>
    </row>
    <row r="105" customFormat="false" ht="12.75" hidden="false" customHeight="false" outlineLevel="0" collapsed="false">
      <c r="K105" s="3" t="n">
        <v>1</v>
      </c>
      <c r="L105" s="3" t="n">
        <v>98</v>
      </c>
      <c r="M105" s="3" t="n">
        <v>65</v>
      </c>
      <c r="N105" s="3" t="n">
        <v>2045</v>
      </c>
    </row>
    <row r="106" customFormat="false" ht="12.75" hidden="false" customHeight="false" outlineLevel="0" collapsed="false">
      <c r="K106" s="3" t="n">
        <v>1</v>
      </c>
      <c r="L106" s="3" t="n">
        <v>81</v>
      </c>
      <c r="M106" s="3" t="n">
        <v>60</v>
      </c>
      <c r="N106" s="3" t="n">
        <v>1760</v>
      </c>
    </row>
    <row r="107" customFormat="false" ht="12.75" hidden="false" customHeight="false" outlineLevel="0" collapsed="false">
      <c r="K107" s="3" t="n">
        <v>1</v>
      </c>
      <c r="L107" s="3" t="n">
        <v>305</v>
      </c>
      <c r="M107" s="3" t="n">
        <v>145</v>
      </c>
      <c r="N107" s="3" t="n">
        <v>3425</v>
      </c>
    </row>
    <row r="108" customFormat="false" ht="12.75" hidden="false" customHeight="false" outlineLevel="0" collapsed="false">
      <c r="K108" s="3" t="n">
        <v>1</v>
      </c>
      <c r="L108" s="3" t="n">
        <v>455</v>
      </c>
      <c r="M108" s="3" t="n">
        <v>225</v>
      </c>
      <c r="N108" s="3" t="n">
        <v>3086</v>
      </c>
    </row>
    <row r="109" customFormat="false" ht="12.75" hidden="false" customHeight="false" outlineLevel="0" collapsed="false">
      <c r="K109" s="3" t="n">
        <v>1</v>
      </c>
      <c r="L109" s="3" t="n">
        <v>97</v>
      </c>
      <c r="M109" s="3" t="n">
        <v>60</v>
      </c>
      <c r="N109" s="3" t="n">
        <v>1834</v>
      </c>
    </row>
    <row r="110" customFormat="false" ht="12.75" hidden="false" customHeight="false" outlineLevel="0" collapsed="false">
      <c r="K110" s="3" t="n">
        <v>1</v>
      </c>
      <c r="L110" s="3" t="n">
        <v>168</v>
      </c>
      <c r="M110" s="3" t="n">
        <v>120</v>
      </c>
      <c r="N110" s="3" t="n">
        <v>3820</v>
      </c>
    </row>
    <row r="111" customFormat="false" ht="12.75" hidden="false" customHeight="false" outlineLevel="0" collapsed="false">
      <c r="K111" s="3" t="n">
        <v>1</v>
      </c>
      <c r="L111" s="3" t="n">
        <v>302</v>
      </c>
      <c r="M111" s="3" t="n">
        <v>129</v>
      </c>
      <c r="N111" s="3" t="n">
        <v>3169</v>
      </c>
    </row>
    <row r="112" customFormat="false" ht="12.75" hidden="false" customHeight="false" outlineLevel="0" collapsed="false">
      <c r="K112" s="3" t="n">
        <v>1</v>
      </c>
      <c r="L112" s="3" t="n">
        <v>144</v>
      </c>
      <c r="M112" s="3" t="n">
        <v>96</v>
      </c>
      <c r="N112" s="3" t="n">
        <v>2665</v>
      </c>
    </row>
    <row r="113" customFormat="false" ht="12.75" hidden="false" customHeight="false" outlineLevel="0" collapsed="false">
      <c r="K113" s="3" t="n">
        <v>1</v>
      </c>
      <c r="L113" s="3" t="n">
        <v>225</v>
      </c>
      <c r="M113" s="3" t="n">
        <v>100</v>
      </c>
      <c r="N113" s="3" t="n">
        <v>3430</v>
      </c>
    </row>
    <row r="114" customFormat="false" ht="12.75" hidden="false" customHeight="false" outlineLevel="0" collapsed="false">
      <c r="K114" s="3" t="n">
        <v>1</v>
      </c>
      <c r="L114" s="3" t="n">
        <v>97</v>
      </c>
      <c r="M114" s="3" t="n">
        <v>75</v>
      </c>
      <c r="N114" s="3" t="n">
        <v>2155</v>
      </c>
    </row>
    <row r="115" customFormat="false" ht="12.75" hidden="false" customHeight="false" outlineLevel="0" collapsed="false">
      <c r="K115" s="3" t="n">
        <v>1</v>
      </c>
      <c r="L115" s="3" t="n">
        <v>350</v>
      </c>
      <c r="M115" s="3" t="n">
        <v>180</v>
      </c>
      <c r="N115" s="3" t="n">
        <v>3664</v>
      </c>
    </row>
    <row r="116" customFormat="false" ht="12.75" hidden="false" customHeight="false" outlineLevel="0" collapsed="false">
      <c r="K116" s="3" t="n">
        <v>1</v>
      </c>
      <c r="L116" s="3" t="n">
        <v>86</v>
      </c>
      <c r="M116" s="3" t="n">
        <v>65</v>
      </c>
      <c r="N116" s="3" t="n">
        <v>1975</v>
      </c>
    </row>
    <row r="117" customFormat="false" ht="12.75" hidden="false" customHeight="false" outlineLevel="0" collapsed="false">
      <c r="K117" s="3" t="n">
        <v>1</v>
      </c>
      <c r="L117" s="3" t="n">
        <v>400</v>
      </c>
      <c r="M117" s="3" t="n">
        <v>150</v>
      </c>
      <c r="N117" s="3" t="n">
        <v>4464</v>
      </c>
    </row>
    <row r="118" customFormat="false" ht="12.75" hidden="false" customHeight="false" outlineLevel="0" collapsed="false">
      <c r="K118" s="3" t="n">
        <v>1</v>
      </c>
      <c r="L118" s="3" t="n">
        <v>250</v>
      </c>
      <c r="M118" s="3" t="n">
        <v>88</v>
      </c>
      <c r="N118" s="3" t="n">
        <v>3021</v>
      </c>
    </row>
    <row r="119" customFormat="false" ht="12.75" hidden="false" customHeight="false" outlineLevel="0" collapsed="false">
      <c r="K119" s="3" t="n">
        <v>1</v>
      </c>
      <c r="L119" s="3" t="n">
        <v>350</v>
      </c>
      <c r="M119" s="3" t="n">
        <v>175</v>
      </c>
      <c r="N119" s="3" t="n">
        <v>4100</v>
      </c>
    </row>
    <row r="120" customFormat="false" ht="12.75" hidden="false" customHeight="false" outlineLevel="0" collapsed="false">
      <c r="K120" s="3" t="n">
        <v>1</v>
      </c>
      <c r="L120" s="3" t="n">
        <v>135</v>
      </c>
      <c r="M120" s="3" t="n">
        <v>84</v>
      </c>
      <c r="N120" s="3" t="n">
        <v>2385</v>
      </c>
    </row>
    <row r="121" customFormat="false" ht="12.75" hidden="false" customHeight="false" outlineLevel="0" collapsed="false">
      <c r="K121" s="3" t="n">
        <v>1</v>
      </c>
      <c r="L121" s="3" t="n">
        <v>121</v>
      </c>
      <c r="M121" s="3" t="n">
        <v>112</v>
      </c>
      <c r="N121" s="3" t="n">
        <v>2933</v>
      </c>
    </row>
    <row r="122" customFormat="false" ht="12.75" hidden="false" customHeight="false" outlineLevel="0" collapsed="false">
      <c r="K122" s="3" t="n">
        <v>1</v>
      </c>
      <c r="L122" s="3" t="n">
        <v>198</v>
      </c>
      <c r="M122" s="3" t="n">
        <v>95</v>
      </c>
      <c r="N122" s="3" t="n">
        <v>2904</v>
      </c>
    </row>
    <row r="123" customFormat="false" ht="12.75" hidden="false" customHeight="false" outlineLevel="0" collapsed="false">
      <c r="K123" s="3" t="n">
        <v>1</v>
      </c>
      <c r="L123" s="3" t="n">
        <v>318</v>
      </c>
      <c r="M123" s="3" t="n">
        <v>150</v>
      </c>
      <c r="N123" s="3" t="n">
        <v>3777</v>
      </c>
    </row>
    <row r="124" customFormat="false" ht="12.75" hidden="false" customHeight="false" outlineLevel="0" collapsed="false">
      <c r="K124" s="3" t="n">
        <v>1</v>
      </c>
      <c r="L124" s="3" t="n">
        <v>90</v>
      </c>
      <c r="M124" s="3" t="n">
        <v>71</v>
      </c>
      <c r="N124" s="3" t="n">
        <v>2223</v>
      </c>
    </row>
    <row r="125" customFormat="false" ht="12.75" hidden="false" customHeight="false" outlineLevel="0" collapsed="false">
      <c r="K125" s="3" t="n">
        <v>1</v>
      </c>
      <c r="L125" s="3" t="n">
        <v>163</v>
      </c>
      <c r="M125" s="3" t="n">
        <v>125</v>
      </c>
      <c r="N125" s="3" t="n">
        <v>3140</v>
      </c>
    </row>
    <row r="126" customFormat="false" ht="12.75" hidden="false" customHeight="false" outlineLevel="0" collapsed="false">
      <c r="K126" s="3" t="n">
        <v>1</v>
      </c>
      <c r="L126" s="3" t="n">
        <v>90</v>
      </c>
      <c r="M126" s="3" t="n">
        <v>48</v>
      </c>
      <c r="N126" s="3" t="n">
        <v>1985</v>
      </c>
    </row>
    <row r="127" customFormat="false" ht="12.75" hidden="false" customHeight="false" outlineLevel="0" collapsed="false">
      <c r="K127" s="3" t="n">
        <v>1</v>
      </c>
      <c r="L127" s="3" t="n">
        <v>105</v>
      </c>
      <c r="M127" s="3" t="n">
        <v>75</v>
      </c>
      <c r="N127" s="3" t="n">
        <v>2230</v>
      </c>
    </row>
    <row r="128" customFormat="false" ht="12.75" hidden="false" customHeight="false" outlineLevel="0" collapsed="false">
      <c r="K128" s="3" t="n">
        <v>1</v>
      </c>
      <c r="L128" s="3" t="n">
        <v>304</v>
      </c>
      <c r="M128" s="3" t="n">
        <v>150</v>
      </c>
      <c r="N128" s="3" t="n">
        <v>4257</v>
      </c>
    </row>
    <row r="129" customFormat="false" ht="12.75" hidden="false" customHeight="false" outlineLevel="0" collapsed="false">
      <c r="K129" s="3" t="n">
        <v>1</v>
      </c>
      <c r="L129" s="3" t="n">
        <v>318</v>
      </c>
      <c r="M129" s="3" t="n">
        <v>150</v>
      </c>
      <c r="N129" s="3" t="n">
        <v>3940</v>
      </c>
    </row>
    <row r="130" customFormat="false" ht="12.75" hidden="false" customHeight="false" outlineLevel="0" collapsed="false">
      <c r="K130" s="3" t="n">
        <v>1</v>
      </c>
      <c r="L130" s="3" t="n">
        <v>225</v>
      </c>
      <c r="M130" s="3" t="n">
        <v>110</v>
      </c>
      <c r="N130" s="3" t="n">
        <v>3360</v>
      </c>
    </row>
    <row r="131" customFormat="false" ht="12.75" hidden="false" customHeight="false" outlineLevel="0" collapsed="false">
      <c r="K131" s="3" t="n">
        <v>1</v>
      </c>
      <c r="L131" s="3" t="n">
        <v>225</v>
      </c>
      <c r="M131" s="3" t="n">
        <v>85</v>
      </c>
      <c r="N131" s="3" t="n">
        <v>3465</v>
      </c>
    </row>
    <row r="132" customFormat="false" ht="12.75" hidden="false" customHeight="false" outlineLevel="0" collapsed="false">
      <c r="K132" s="3" t="n">
        <v>1</v>
      </c>
      <c r="L132" s="3" t="n">
        <v>305</v>
      </c>
      <c r="M132" s="3" t="n">
        <v>145</v>
      </c>
      <c r="N132" s="3" t="n">
        <v>3880</v>
      </c>
    </row>
    <row r="133" customFormat="false" ht="12.75" hidden="false" customHeight="false" outlineLevel="0" collapsed="false">
      <c r="K133" s="3" t="n">
        <v>1</v>
      </c>
      <c r="L133" s="3" t="n">
        <v>121</v>
      </c>
      <c r="M133" s="3" t="n">
        <v>110</v>
      </c>
      <c r="N133" s="3" t="n">
        <v>2600</v>
      </c>
    </row>
    <row r="134" customFormat="false" ht="12.75" hidden="false" customHeight="false" outlineLevel="0" collapsed="false">
      <c r="K134" s="3" t="n">
        <v>1</v>
      </c>
      <c r="L134" s="3" t="n">
        <v>318</v>
      </c>
      <c r="M134" s="3" t="n">
        <v>150</v>
      </c>
      <c r="N134" s="3" t="n">
        <v>3436</v>
      </c>
    </row>
    <row r="135" customFormat="false" ht="12.75" hidden="false" customHeight="false" outlineLevel="0" collapsed="false">
      <c r="K135" s="3" t="n">
        <v>1</v>
      </c>
      <c r="L135" s="3" t="n">
        <v>120</v>
      </c>
      <c r="M135" s="3" t="n">
        <v>88</v>
      </c>
      <c r="N135" s="3" t="n">
        <v>2160</v>
      </c>
    </row>
    <row r="136" customFormat="false" ht="12.75" hidden="false" customHeight="false" outlineLevel="0" collapsed="false">
      <c r="K136" s="3" t="n">
        <v>1</v>
      </c>
      <c r="L136" s="3" t="n">
        <v>79</v>
      </c>
      <c r="M136" s="3" t="n">
        <v>67</v>
      </c>
      <c r="N136" s="3" t="n">
        <v>1963</v>
      </c>
    </row>
    <row r="137" customFormat="false" ht="12.75" hidden="false" customHeight="false" outlineLevel="0" collapsed="false">
      <c r="K137" s="3" t="n">
        <v>1</v>
      </c>
      <c r="L137" s="3" t="n">
        <v>151</v>
      </c>
      <c r="M137" s="3" t="n">
        <v>84</v>
      </c>
      <c r="N137" s="3" t="n">
        <v>2635</v>
      </c>
    </row>
    <row r="138" customFormat="false" ht="12.75" hidden="false" customHeight="false" outlineLevel="0" collapsed="false">
      <c r="K138" s="3" t="n">
        <v>1</v>
      </c>
      <c r="L138" s="3" t="n">
        <v>304</v>
      </c>
      <c r="M138" s="3" t="n">
        <v>193</v>
      </c>
      <c r="N138" s="3" t="n">
        <v>4732</v>
      </c>
    </row>
    <row r="139" customFormat="false" ht="12.75" hidden="false" customHeight="false" outlineLevel="0" collapsed="false">
      <c r="K139" s="3" t="n">
        <v>1</v>
      </c>
      <c r="L139" s="3" t="n">
        <v>121</v>
      </c>
      <c r="M139" s="3" t="n">
        <v>113</v>
      </c>
      <c r="N139" s="3" t="n">
        <v>2234</v>
      </c>
    </row>
    <row r="140" customFormat="false" ht="12.75" hidden="false" customHeight="false" outlineLevel="0" collapsed="false">
      <c r="K140" s="3" t="n">
        <v>1</v>
      </c>
      <c r="L140" s="3" t="n">
        <v>90</v>
      </c>
      <c r="M140" s="3" t="n">
        <v>75</v>
      </c>
      <c r="N140" s="3" t="n">
        <v>2125</v>
      </c>
    </row>
    <row r="141" customFormat="false" ht="12.75" hidden="false" customHeight="false" outlineLevel="0" collapsed="false">
      <c r="K141" s="3" t="n">
        <v>1</v>
      </c>
      <c r="L141" s="3" t="n">
        <v>83</v>
      </c>
      <c r="M141" s="3" t="n">
        <v>61</v>
      </c>
      <c r="N141" s="3" t="n">
        <v>2003</v>
      </c>
    </row>
    <row r="142" customFormat="false" ht="12.75" hidden="false" customHeight="false" outlineLevel="0" collapsed="false">
      <c r="K142" s="3" t="n">
        <v>1</v>
      </c>
      <c r="L142" s="3" t="n">
        <v>140</v>
      </c>
      <c r="M142" s="3" t="n">
        <v>72</v>
      </c>
      <c r="N142" s="3" t="n">
        <v>2401</v>
      </c>
    </row>
    <row r="143" customFormat="false" ht="12.75" hidden="false" customHeight="false" outlineLevel="0" collapsed="false">
      <c r="K143" s="3" t="n">
        <v>1</v>
      </c>
      <c r="L143" s="3" t="n">
        <v>340</v>
      </c>
      <c r="M143" s="3" t="n">
        <v>160</v>
      </c>
      <c r="N143" s="3" t="n">
        <v>3609</v>
      </c>
    </row>
    <row r="144" customFormat="false" ht="12.75" hidden="false" customHeight="false" outlineLevel="0" collapsed="false">
      <c r="K144" s="3" t="n">
        <v>1</v>
      </c>
      <c r="L144" s="3" t="n">
        <v>97</v>
      </c>
      <c r="M144" s="3" t="n">
        <v>46</v>
      </c>
      <c r="N144" s="3" t="n">
        <v>1835</v>
      </c>
    </row>
    <row r="145" customFormat="false" ht="12.75" hidden="false" customHeight="false" outlineLevel="0" collapsed="false">
      <c r="K145" s="3" t="n">
        <v>1</v>
      </c>
      <c r="L145" s="3" t="n">
        <v>163</v>
      </c>
      <c r="M145" s="3" t="n">
        <v>133</v>
      </c>
      <c r="N145" s="3" t="n">
        <v>3410</v>
      </c>
    </row>
    <row r="146" customFormat="false" ht="12.75" hidden="false" customHeight="false" outlineLevel="0" collapsed="false">
      <c r="K146" s="3" t="n">
        <v>1</v>
      </c>
      <c r="L146" s="3" t="n">
        <v>400</v>
      </c>
      <c r="M146" s="3" t="n">
        <v>175</v>
      </c>
      <c r="N146" s="3" t="n">
        <v>5140</v>
      </c>
    </row>
    <row r="147" customFormat="false" ht="12.75" hidden="false" customHeight="false" outlineLevel="0" collapsed="false">
      <c r="K147" s="3" t="n">
        <v>1</v>
      </c>
      <c r="L147" s="3" t="n">
        <v>307</v>
      </c>
      <c r="M147" s="3" t="n">
        <v>130</v>
      </c>
      <c r="N147" s="3" t="n">
        <v>4098</v>
      </c>
    </row>
    <row r="148" customFormat="false" ht="12.75" hidden="false" customHeight="false" outlineLevel="0" collapsed="false">
      <c r="K148" s="3" t="n">
        <v>1</v>
      </c>
      <c r="L148" s="3" t="n">
        <v>232</v>
      </c>
      <c r="M148" s="3" t="n">
        <v>90</v>
      </c>
      <c r="N148" s="3" t="n">
        <v>3210</v>
      </c>
    </row>
    <row r="149" customFormat="false" ht="12.75" hidden="false" customHeight="false" outlineLevel="0" collapsed="false">
      <c r="K149" s="3" t="n">
        <v>1</v>
      </c>
      <c r="L149" s="3" t="n">
        <v>140</v>
      </c>
      <c r="M149" s="3" t="n">
        <v>83</v>
      </c>
      <c r="N149" s="3" t="n">
        <v>2639</v>
      </c>
    </row>
    <row r="150" customFormat="false" ht="12.75" hidden="false" customHeight="false" outlineLevel="0" collapsed="false">
      <c r="K150" s="3" t="n">
        <v>1</v>
      </c>
      <c r="L150" s="3" t="n">
        <v>140</v>
      </c>
      <c r="M150" s="3" t="n">
        <v>89</v>
      </c>
      <c r="N150" s="3" t="n">
        <v>2755</v>
      </c>
    </row>
    <row r="151" customFormat="false" ht="12.75" hidden="false" customHeight="false" outlineLevel="0" collapsed="false">
      <c r="K151" s="3" t="n">
        <v>1</v>
      </c>
      <c r="L151" s="3" t="n">
        <v>97</v>
      </c>
      <c r="M151" s="3" t="n">
        <v>67</v>
      </c>
      <c r="N151" s="3" t="n">
        <v>1985</v>
      </c>
    </row>
    <row r="152" customFormat="false" ht="12.75" hidden="false" customHeight="false" outlineLevel="0" collapsed="false">
      <c r="K152" s="3" t="n">
        <v>1</v>
      </c>
      <c r="L152" s="3" t="n">
        <v>88</v>
      </c>
      <c r="M152" s="3" t="n">
        <v>76</v>
      </c>
      <c r="N152" s="3" t="n">
        <v>2065</v>
      </c>
    </row>
    <row r="153" customFormat="false" ht="12.75" hidden="false" customHeight="false" outlineLevel="0" collapsed="false">
      <c r="K153" s="3" t="n">
        <v>1</v>
      </c>
      <c r="L153" s="3" t="n">
        <v>232</v>
      </c>
      <c r="M153" s="3" t="n">
        <v>100</v>
      </c>
      <c r="N153" s="3" t="n">
        <v>2914</v>
      </c>
    </row>
    <row r="154" customFormat="false" ht="12.75" hidden="false" customHeight="false" outlineLevel="0" collapsed="false">
      <c r="K154" s="3" t="n">
        <v>1</v>
      </c>
      <c r="L154" s="3" t="n">
        <v>231</v>
      </c>
      <c r="M154" s="3" t="n">
        <v>110</v>
      </c>
      <c r="N154" s="3" t="n">
        <v>3907</v>
      </c>
    </row>
    <row r="155" customFormat="false" ht="12.75" hidden="false" customHeight="false" outlineLevel="0" collapsed="false">
      <c r="K155" s="3" t="n">
        <v>1</v>
      </c>
      <c r="L155" s="3" t="n">
        <v>429</v>
      </c>
      <c r="M155" s="3" t="n">
        <v>198</v>
      </c>
      <c r="N155" s="3" t="n">
        <v>4341</v>
      </c>
    </row>
    <row r="156" customFormat="false" ht="12.75" hidden="false" customHeight="false" outlineLevel="0" collapsed="false">
      <c r="K156" s="3" t="n">
        <v>1</v>
      </c>
      <c r="L156" s="3" t="n">
        <v>140</v>
      </c>
      <c r="M156" s="3" t="n">
        <v>88</v>
      </c>
      <c r="N156" s="3" t="n">
        <v>2870</v>
      </c>
    </row>
    <row r="157" customFormat="false" ht="12.75" hidden="false" customHeight="false" outlineLevel="0" collapsed="false">
      <c r="K157" s="3" t="n">
        <v>1</v>
      </c>
      <c r="L157" s="3" t="n">
        <v>318</v>
      </c>
      <c r="M157" s="3" t="n">
        <v>140</v>
      </c>
      <c r="N157" s="3" t="n">
        <v>4080</v>
      </c>
    </row>
    <row r="158" customFormat="false" ht="12.75" hidden="false" customHeight="false" outlineLevel="0" collapsed="false">
      <c r="K158" s="3" t="n">
        <v>1</v>
      </c>
      <c r="L158" s="3" t="n">
        <v>112</v>
      </c>
      <c r="M158" s="3" t="n">
        <v>88</v>
      </c>
      <c r="N158" s="3" t="n">
        <v>2395</v>
      </c>
    </row>
    <row r="159" customFormat="false" ht="12.75" hidden="false" customHeight="false" outlineLevel="0" collapsed="false">
      <c r="K159" s="3" t="n">
        <v>1</v>
      </c>
      <c r="L159" s="3" t="n">
        <v>121</v>
      </c>
      <c r="M159" s="3" t="n">
        <v>76</v>
      </c>
      <c r="N159" s="3" t="n">
        <v>2511</v>
      </c>
    </row>
    <row r="160" customFormat="false" ht="12.75" hidden="false" customHeight="false" outlineLevel="0" collapsed="false">
      <c r="K160" s="3" t="n">
        <v>1</v>
      </c>
      <c r="L160" s="3" t="n">
        <v>350</v>
      </c>
      <c r="M160" s="3" t="n">
        <v>165</v>
      </c>
      <c r="N160" s="3" t="n">
        <v>4274</v>
      </c>
    </row>
    <row r="161" customFormat="false" ht="12.75" hidden="false" customHeight="false" outlineLevel="0" collapsed="false">
      <c r="K161" s="3" t="n">
        <v>1</v>
      </c>
      <c r="L161" s="3" t="n">
        <v>121</v>
      </c>
      <c r="M161" s="3" t="n">
        <v>110</v>
      </c>
      <c r="N161" s="3" t="n">
        <v>2660</v>
      </c>
    </row>
    <row r="162" customFormat="false" ht="12.75" hidden="false" customHeight="false" outlineLevel="0" collapsed="false">
      <c r="K162" s="3" t="n">
        <v>1</v>
      </c>
      <c r="L162" s="3" t="n">
        <v>400</v>
      </c>
      <c r="M162" s="3" t="n">
        <v>170</v>
      </c>
      <c r="N162" s="3" t="n">
        <v>4668</v>
      </c>
    </row>
    <row r="163" customFormat="false" ht="12.75" hidden="false" customHeight="false" outlineLevel="0" collapsed="false">
      <c r="K163" s="3" t="n">
        <v>1</v>
      </c>
      <c r="L163" s="3" t="n">
        <v>113</v>
      </c>
      <c r="M163" s="3" t="n">
        <v>95</v>
      </c>
      <c r="N163" s="3" t="n">
        <v>2372</v>
      </c>
    </row>
    <row r="164" customFormat="false" ht="12.75" hidden="false" customHeight="false" outlineLevel="0" collapsed="false">
      <c r="K164" s="3" t="n">
        <v>1</v>
      </c>
      <c r="L164" s="3" t="n">
        <v>302</v>
      </c>
      <c r="M164" s="3" t="n">
        <v>140</v>
      </c>
      <c r="N164" s="3" t="n">
        <v>3449</v>
      </c>
    </row>
    <row r="165" customFormat="false" ht="12.75" hidden="false" customHeight="false" outlineLevel="0" collapsed="false">
      <c r="K165" s="3" t="n">
        <v>1</v>
      </c>
      <c r="L165" s="3" t="n">
        <v>108</v>
      </c>
      <c r="M165" s="3" t="n">
        <v>75</v>
      </c>
      <c r="N165" s="3" t="n">
        <v>2265</v>
      </c>
    </row>
    <row r="166" customFormat="false" ht="12.75" hidden="false" customHeight="false" outlineLevel="0" collapsed="false">
      <c r="K166" s="3" t="n">
        <v>1</v>
      </c>
      <c r="L166" s="3" t="n">
        <v>350</v>
      </c>
      <c r="M166" s="3" t="n">
        <v>180</v>
      </c>
      <c r="N166" s="3" t="n">
        <v>4380</v>
      </c>
    </row>
    <row r="167" customFormat="false" ht="12.75" hidden="false" customHeight="false" outlineLevel="0" collapsed="false">
      <c r="K167" s="3" t="n">
        <v>1</v>
      </c>
      <c r="L167" s="3" t="n">
        <v>135</v>
      </c>
      <c r="M167" s="3" t="n">
        <v>84</v>
      </c>
      <c r="N167" s="3" t="n">
        <v>2295</v>
      </c>
    </row>
    <row r="168" customFormat="false" ht="12.75" hidden="false" customHeight="false" outlineLevel="0" collapsed="false">
      <c r="K168" s="3" t="n">
        <v>1</v>
      </c>
      <c r="L168" s="3" t="n">
        <v>107</v>
      </c>
      <c r="M168" s="3" t="n">
        <v>75</v>
      </c>
      <c r="N168" s="3" t="n">
        <v>2205</v>
      </c>
    </row>
    <row r="169" customFormat="false" ht="12.75" hidden="false" customHeight="false" outlineLevel="0" collapsed="false">
      <c r="K169" s="3" t="n">
        <v>1</v>
      </c>
      <c r="L169" s="3" t="n">
        <v>119</v>
      </c>
      <c r="M169" s="3" t="n">
        <v>97</v>
      </c>
      <c r="N169" s="3" t="n">
        <v>2300</v>
      </c>
    </row>
    <row r="170" customFormat="false" ht="12.75" hidden="false" customHeight="false" outlineLevel="0" collapsed="false">
      <c r="K170" s="3" t="n">
        <v>1</v>
      </c>
      <c r="L170" s="3" t="n">
        <v>302</v>
      </c>
      <c r="M170" s="3" t="n">
        <v>137</v>
      </c>
      <c r="N170" s="3" t="n">
        <v>4042</v>
      </c>
    </row>
    <row r="171" customFormat="false" ht="12.75" hidden="false" customHeight="false" outlineLevel="0" collapsed="false">
      <c r="K171" s="3" t="n">
        <v>1</v>
      </c>
      <c r="L171" s="3" t="n">
        <v>101</v>
      </c>
      <c r="M171" s="3" t="n">
        <v>83</v>
      </c>
      <c r="N171" s="3" t="n">
        <v>2202</v>
      </c>
    </row>
    <row r="172" customFormat="false" ht="12.75" hidden="false" customHeight="false" outlineLevel="0" collapsed="false">
      <c r="K172" s="3" t="n">
        <v>1</v>
      </c>
      <c r="L172" s="3" t="n">
        <v>141</v>
      </c>
      <c r="M172" s="3" t="n">
        <v>71</v>
      </c>
      <c r="N172" s="3" t="n">
        <v>3190</v>
      </c>
    </row>
    <row r="173" customFormat="false" ht="12.75" hidden="false" customHeight="false" outlineLevel="0" collapsed="false">
      <c r="K173" s="3" t="n">
        <v>1</v>
      </c>
      <c r="L173" s="3" t="n">
        <v>105</v>
      </c>
      <c r="M173" s="3" t="n">
        <v>63</v>
      </c>
      <c r="N173" s="3" t="n">
        <v>2125</v>
      </c>
    </row>
    <row r="174" customFormat="false" ht="12.75" hidden="false" customHeight="false" outlineLevel="0" collapsed="false">
      <c r="K174" s="3" t="n">
        <v>1</v>
      </c>
      <c r="L174" s="3" t="n">
        <v>304</v>
      </c>
      <c r="M174" s="3" t="n">
        <v>120</v>
      </c>
      <c r="N174" s="3" t="n">
        <v>3962</v>
      </c>
    </row>
    <row r="175" customFormat="false" ht="12.75" hidden="false" customHeight="false" outlineLevel="0" collapsed="false">
      <c r="K175" s="3" t="n">
        <v>1</v>
      </c>
      <c r="L175" s="3" t="n">
        <v>302</v>
      </c>
      <c r="M175" s="3" t="n">
        <v>139</v>
      </c>
      <c r="N175" s="3" t="n">
        <v>3570</v>
      </c>
    </row>
    <row r="176" customFormat="false" ht="12.75" hidden="false" customHeight="false" outlineLevel="0" collapsed="false">
      <c r="K176" s="3" t="n">
        <v>1</v>
      </c>
      <c r="L176" s="3" t="n">
        <v>105</v>
      </c>
      <c r="M176" s="3" t="n">
        <v>74</v>
      </c>
      <c r="N176" s="3" t="n">
        <v>2190</v>
      </c>
    </row>
    <row r="177" customFormat="false" ht="12.75" hidden="false" customHeight="false" outlineLevel="0" collapsed="false">
      <c r="K177" s="3" t="n">
        <v>1</v>
      </c>
      <c r="L177" s="3" t="n">
        <v>262</v>
      </c>
      <c r="M177" s="3" t="n">
        <v>110</v>
      </c>
      <c r="N177" s="3" t="n">
        <v>3221</v>
      </c>
    </row>
    <row r="178" customFormat="false" ht="12.75" hidden="false" customHeight="false" outlineLevel="0" collapsed="false">
      <c r="K178" s="3" t="n">
        <v>1</v>
      </c>
      <c r="L178" s="3" t="n">
        <v>105</v>
      </c>
      <c r="M178" s="3" t="n">
        <v>70</v>
      </c>
      <c r="N178" s="3" t="n">
        <v>2150</v>
      </c>
    </row>
    <row r="179" customFormat="false" ht="12.75" hidden="false" customHeight="false" outlineLevel="0" collapsed="false">
      <c r="K179" s="3" t="n">
        <v>1</v>
      </c>
      <c r="L179" s="3" t="n">
        <v>134</v>
      </c>
      <c r="M179" s="3" t="n">
        <v>96</v>
      </c>
      <c r="N179" s="3" t="n">
        <v>2702</v>
      </c>
    </row>
    <row r="180" customFormat="false" ht="12.75" hidden="false" customHeight="false" outlineLevel="0" collapsed="false">
      <c r="K180" s="3" t="n">
        <v>1</v>
      </c>
      <c r="L180" s="3" t="n">
        <v>225</v>
      </c>
      <c r="M180" s="3" t="n">
        <v>105</v>
      </c>
      <c r="N180" s="3" t="n">
        <v>3121</v>
      </c>
    </row>
    <row r="181" customFormat="false" ht="12.75" hidden="false" customHeight="false" outlineLevel="0" collapsed="false">
      <c r="K181" s="3" t="n">
        <v>1</v>
      </c>
      <c r="L181" s="3" t="n">
        <v>400</v>
      </c>
      <c r="M181" s="3" t="n">
        <v>230</v>
      </c>
      <c r="N181" s="3" t="n">
        <v>4278</v>
      </c>
    </row>
    <row r="182" customFormat="false" ht="12.75" hidden="false" customHeight="false" outlineLevel="0" collapsed="false">
      <c r="K182" s="3" t="n">
        <v>1</v>
      </c>
      <c r="L182" s="3" t="n">
        <v>134</v>
      </c>
      <c r="M182" s="3" t="n">
        <v>90</v>
      </c>
      <c r="N182" s="3" t="n">
        <v>2711</v>
      </c>
    </row>
    <row r="183" customFormat="false" ht="12.75" hidden="false" customHeight="false" outlineLevel="0" collapsed="false">
      <c r="K183" s="3" t="n">
        <v>1</v>
      </c>
      <c r="L183" s="3" t="n">
        <v>231</v>
      </c>
      <c r="M183" s="3" t="n">
        <v>110</v>
      </c>
      <c r="N183" s="3" t="n">
        <v>3415</v>
      </c>
    </row>
    <row r="184" customFormat="false" ht="12.75" hidden="false" customHeight="false" outlineLevel="0" collapsed="false">
      <c r="K184" s="3" t="n">
        <v>1</v>
      </c>
      <c r="L184" s="3" t="n">
        <v>200</v>
      </c>
      <c r="M184" s="3" t="n">
        <v>85</v>
      </c>
      <c r="N184" s="3" t="n">
        <v>3070</v>
      </c>
    </row>
    <row r="185" customFormat="false" ht="12.75" hidden="false" customHeight="false" outlineLevel="0" collapsed="false">
      <c r="K185" s="3" t="n">
        <v>1</v>
      </c>
      <c r="L185" s="3" t="n">
        <v>91</v>
      </c>
      <c r="M185" s="3" t="n">
        <v>67</v>
      </c>
      <c r="N185" s="3" t="n">
        <v>1965</v>
      </c>
    </row>
    <row r="186" customFormat="false" ht="12.75" hidden="false" customHeight="false" outlineLevel="0" collapsed="false">
      <c r="K186" s="3" t="n">
        <v>1</v>
      </c>
      <c r="L186" s="3" t="n">
        <v>225</v>
      </c>
      <c r="M186" s="3" t="n">
        <v>95</v>
      </c>
      <c r="N186" s="3" t="n">
        <v>3264</v>
      </c>
    </row>
    <row r="187" customFormat="false" ht="12.75" hidden="false" customHeight="false" outlineLevel="0" collapsed="false">
      <c r="K187" s="3" t="n">
        <v>1</v>
      </c>
      <c r="L187" s="3" t="n">
        <v>199</v>
      </c>
      <c r="M187" s="3" t="n">
        <v>97</v>
      </c>
      <c r="N187" s="3" t="n">
        <v>2774</v>
      </c>
    </row>
    <row r="188" customFormat="false" ht="12.75" hidden="false" customHeight="false" outlineLevel="0" collapsed="false">
      <c r="K188" s="3" t="n">
        <v>1</v>
      </c>
      <c r="L188" s="3" t="n">
        <v>400</v>
      </c>
      <c r="M188" s="3" t="n">
        <v>180</v>
      </c>
      <c r="N188" s="3" t="n">
        <v>4220</v>
      </c>
    </row>
    <row r="189" customFormat="false" ht="12.75" hidden="false" customHeight="false" outlineLevel="0" collapsed="false">
      <c r="K189" s="3" t="n">
        <v>1</v>
      </c>
      <c r="L189" s="3" t="n">
        <v>307</v>
      </c>
      <c r="M189" s="3" t="n">
        <v>200</v>
      </c>
      <c r="N189" s="3" t="n">
        <v>4376</v>
      </c>
    </row>
    <row r="190" customFormat="false" ht="12.75" hidden="false" customHeight="false" outlineLevel="0" collapsed="false">
      <c r="K190" s="3" t="n">
        <v>1</v>
      </c>
      <c r="L190" s="3" t="n">
        <v>225</v>
      </c>
      <c r="M190" s="3" t="n">
        <v>95</v>
      </c>
      <c r="N190" s="3" t="n">
        <v>3785</v>
      </c>
    </row>
    <row r="191" customFormat="false" ht="12.75" hidden="false" customHeight="false" outlineLevel="0" collapsed="false">
      <c r="K191" s="3" t="n">
        <v>1</v>
      </c>
      <c r="L191" s="3" t="n">
        <v>151</v>
      </c>
      <c r="M191" s="3" t="n">
        <v>90</v>
      </c>
      <c r="N191" s="3" t="n">
        <v>2735</v>
      </c>
    </row>
    <row r="192" customFormat="false" ht="12.75" hidden="false" customHeight="false" outlineLevel="0" collapsed="false">
      <c r="K192" s="3" t="n">
        <v>1</v>
      </c>
      <c r="L192" s="3" t="n">
        <v>198</v>
      </c>
      <c r="M192" s="3" t="n">
        <v>95</v>
      </c>
      <c r="N192" s="3" t="n">
        <v>3102</v>
      </c>
    </row>
    <row r="193" customFormat="false" ht="12.75" hidden="false" customHeight="false" outlineLevel="0" collapsed="false">
      <c r="K193" s="3" t="n">
        <v>1</v>
      </c>
      <c r="L193" s="3" t="n">
        <v>97</v>
      </c>
      <c r="M193" s="3" t="n">
        <v>78</v>
      </c>
      <c r="N193" s="3" t="n">
        <v>2188</v>
      </c>
    </row>
    <row r="194" customFormat="false" ht="12.75" hidden="false" customHeight="false" outlineLevel="0" collapsed="false">
      <c r="K194" s="3" t="n">
        <v>1</v>
      </c>
      <c r="L194" s="3" t="n">
        <v>455</v>
      </c>
      <c r="M194" s="3" t="n">
        <v>225</v>
      </c>
      <c r="N194" s="3" t="n">
        <v>4951</v>
      </c>
    </row>
    <row r="195" customFormat="false" ht="12.75" hidden="false" customHeight="false" outlineLevel="0" collapsed="false">
      <c r="K195" s="3" t="n">
        <v>1</v>
      </c>
      <c r="L195" s="3" t="n">
        <v>108</v>
      </c>
      <c r="M195" s="3" t="n">
        <v>94</v>
      </c>
      <c r="N195" s="3" t="n">
        <v>2379</v>
      </c>
    </row>
    <row r="196" customFormat="false" ht="12.75" hidden="false" customHeight="false" outlineLevel="0" collapsed="false">
      <c r="K196" s="3" t="n">
        <v>1</v>
      </c>
      <c r="L196" s="3" t="n">
        <v>140</v>
      </c>
      <c r="M196" s="3" t="n">
        <v>72</v>
      </c>
      <c r="N196" s="3" t="n">
        <v>2408</v>
      </c>
    </row>
    <row r="197" customFormat="false" ht="12.75" hidden="false" customHeight="false" outlineLevel="0" collapsed="false">
      <c r="K197" s="3" t="n">
        <v>1</v>
      </c>
      <c r="L197" s="3" t="n">
        <v>250</v>
      </c>
      <c r="M197" s="3" t="n">
        <v>72</v>
      </c>
      <c r="N197" s="3" t="n">
        <v>3158</v>
      </c>
    </row>
    <row r="198" customFormat="false" ht="12.75" hidden="false" customHeight="false" outlineLevel="0" collapsed="false">
      <c r="K198" s="3" t="n">
        <v>1</v>
      </c>
      <c r="L198" s="3" t="n">
        <v>85</v>
      </c>
      <c r="M198" s="3" t="n">
        <v>52</v>
      </c>
      <c r="N198" s="3" t="n">
        <v>2035</v>
      </c>
    </row>
    <row r="199" customFormat="false" ht="12.75" hidden="false" customHeight="false" outlineLevel="0" collapsed="false">
      <c r="K199" s="3" t="n">
        <v>1</v>
      </c>
      <c r="L199" s="3" t="n">
        <v>151</v>
      </c>
      <c r="M199" s="3" t="n">
        <v>90</v>
      </c>
      <c r="N199" s="3" t="n">
        <v>3003</v>
      </c>
    </row>
    <row r="200" customFormat="false" ht="12.75" hidden="false" customHeight="false" outlineLevel="0" collapsed="false">
      <c r="K200" s="3" t="n">
        <v>1</v>
      </c>
      <c r="L200" s="3" t="n">
        <v>350</v>
      </c>
      <c r="M200" s="3" t="n">
        <v>170</v>
      </c>
      <c r="N200" s="3" t="n">
        <v>4165</v>
      </c>
    </row>
    <row r="201" customFormat="false" ht="12.75" hidden="false" customHeight="false" outlineLevel="0" collapsed="false">
      <c r="K201" s="3" t="n">
        <v>1</v>
      </c>
      <c r="L201" s="3" t="n">
        <v>302</v>
      </c>
      <c r="M201" s="3" t="n">
        <v>140</v>
      </c>
      <c r="N201" s="3" t="n">
        <v>4141</v>
      </c>
    </row>
    <row r="202" customFormat="false" ht="12.75" hidden="false" customHeight="false" outlineLevel="0" collapsed="false">
      <c r="K202" s="3" t="n">
        <v>1</v>
      </c>
      <c r="L202" s="3" t="n">
        <v>85</v>
      </c>
      <c r="M202" s="3" t="n">
        <v>70</v>
      </c>
      <c r="N202" s="3" t="n">
        <v>1990</v>
      </c>
    </row>
    <row r="203" customFormat="false" ht="12.75" hidden="false" customHeight="false" outlineLevel="0" collapsed="false">
      <c r="K203" s="3" t="n">
        <v>1</v>
      </c>
      <c r="L203" s="3" t="n">
        <v>121</v>
      </c>
      <c r="M203" s="3" t="n">
        <v>67</v>
      </c>
      <c r="N203" s="3" t="n">
        <v>2950</v>
      </c>
    </row>
    <row r="204" customFormat="false" ht="12.75" hidden="false" customHeight="false" outlineLevel="0" collapsed="false">
      <c r="K204" s="3" t="n">
        <v>1</v>
      </c>
      <c r="L204" s="3" t="n">
        <v>318</v>
      </c>
      <c r="M204" s="3" t="n">
        <v>150</v>
      </c>
      <c r="N204" s="3" t="n">
        <v>4135</v>
      </c>
    </row>
    <row r="205" customFormat="false" ht="12.75" hidden="false" customHeight="false" outlineLevel="0" collapsed="false">
      <c r="K205" s="3" t="n">
        <v>1</v>
      </c>
      <c r="L205" s="3" t="n">
        <v>98</v>
      </c>
      <c r="M205" s="3" t="n">
        <v>76</v>
      </c>
      <c r="N205" s="3" t="n">
        <v>2144</v>
      </c>
    </row>
    <row r="206" customFormat="false" ht="12.75" hidden="false" customHeight="false" outlineLevel="0" collapsed="false">
      <c r="K206" s="3" t="n">
        <v>1</v>
      </c>
      <c r="L206" s="3" t="n">
        <v>351</v>
      </c>
      <c r="M206" s="3" t="n">
        <v>158</v>
      </c>
      <c r="N206" s="3" t="n">
        <v>4363</v>
      </c>
    </row>
    <row r="207" customFormat="false" ht="12.75" hidden="false" customHeight="false" outlineLevel="0" collapsed="false">
      <c r="K207" s="3" t="n">
        <v>1</v>
      </c>
      <c r="L207" s="3" t="n">
        <v>250</v>
      </c>
      <c r="M207" s="3" t="n">
        <v>100</v>
      </c>
      <c r="N207" s="3" t="n">
        <v>3781</v>
      </c>
    </row>
    <row r="208" customFormat="false" ht="12.75" hidden="false" customHeight="false" outlineLevel="0" collapsed="false">
      <c r="K208" s="3" t="n">
        <v>1</v>
      </c>
      <c r="L208" s="3" t="n">
        <v>151</v>
      </c>
      <c r="M208" s="3" t="n">
        <v>90</v>
      </c>
      <c r="N208" s="3" t="n">
        <v>2950</v>
      </c>
    </row>
    <row r="209" customFormat="false" ht="12.75" hidden="false" customHeight="false" outlineLevel="0" collapsed="false">
      <c r="K209" s="3" t="n">
        <v>1</v>
      </c>
      <c r="L209" s="3" t="n">
        <v>98</v>
      </c>
      <c r="M209" s="3" t="n">
        <v>66</v>
      </c>
      <c r="N209" s="3" t="n">
        <v>1800</v>
      </c>
    </row>
    <row r="210" customFormat="false" ht="12.75" hidden="false" customHeight="false" outlineLevel="0" collapsed="false">
      <c r="K210" s="3" t="n">
        <v>1</v>
      </c>
      <c r="L210" s="3" t="n">
        <v>151</v>
      </c>
      <c r="M210" s="3" t="n">
        <v>90</v>
      </c>
      <c r="N210" s="3" t="n">
        <v>2670</v>
      </c>
    </row>
    <row r="211" customFormat="false" ht="12.75" hidden="false" customHeight="false" outlineLevel="0" collapsed="false">
      <c r="K211" s="3" t="n">
        <v>1</v>
      </c>
      <c r="L211" s="3" t="n">
        <v>151</v>
      </c>
      <c r="M211" s="3" t="n">
        <v>85</v>
      </c>
      <c r="N211" s="3" t="n">
        <v>2855</v>
      </c>
    </row>
    <row r="212" customFormat="false" ht="12.75" hidden="false" customHeight="false" outlineLevel="0" collapsed="false">
      <c r="K212" s="3" t="n">
        <v>1</v>
      </c>
      <c r="L212" s="3" t="n">
        <v>156</v>
      </c>
      <c r="M212" s="3" t="n">
        <v>105</v>
      </c>
      <c r="N212" s="3" t="n">
        <v>2800</v>
      </c>
    </row>
    <row r="213" customFormat="false" ht="12.75" hidden="false" customHeight="false" outlineLevel="0" collapsed="false">
      <c r="K213" s="3" t="n">
        <v>1</v>
      </c>
      <c r="L213" s="3" t="n">
        <v>89</v>
      </c>
      <c r="M213" s="3" t="n">
        <v>62</v>
      </c>
      <c r="N213" s="3" t="n">
        <v>2050</v>
      </c>
    </row>
    <row r="214" customFormat="false" ht="12.75" hidden="false" customHeight="false" outlineLevel="0" collapsed="false">
      <c r="K214" s="3" t="n">
        <v>1</v>
      </c>
      <c r="L214" s="3" t="n">
        <v>200</v>
      </c>
      <c r="M214" s="3" t="n">
        <v>85</v>
      </c>
      <c r="N214" s="3" t="n">
        <v>2965</v>
      </c>
    </row>
    <row r="215" customFormat="false" ht="12.75" hidden="false" customHeight="false" outlineLevel="0" collapsed="false">
      <c r="K215" s="3" t="n">
        <v>1</v>
      </c>
      <c r="L215" s="3" t="n">
        <v>400</v>
      </c>
      <c r="M215" s="3" t="n">
        <v>170</v>
      </c>
      <c r="N215" s="3" t="n">
        <v>4746</v>
      </c>
    </row>
    <row r="216" customFormat="false" ht="12.75" hidden="false" customHeight="false" outlineLevel="0" collapsed="false">
      <c r="K216" s="3" t="n">
        <v>1</v>
      </c>
      <c r="L216" s="3" t="n">
        <v>116</v>
      </c>
      <c r="M216" s="3" t="n">
        <v>90</v>
      </c>
      <c r="N216" s="3" t="n">
        <v>2123</v>
      </c>
    </row>
    <row r="217" customFormat="false" ht="12.75" hidden="false" customHeight="false" outlineLevel="0" collapsed="false">
      <c r="K217" s="3" t="n">
        <v>1</v>
      </c>
      <c r="L217" s="3" t="n">
        <v>131</v>
      </c>
      <c r="M217" s="3" t="n">
        <v>103</v>
      </c>
      <c r="N217" s="3" t="n">
        <v>2830</v>
      </c>
    </row>
    <row r="218" customFormat="false" ht="12.75" hidden="false" customHeight="false" outlineLevel="0" collapsed="false">
      <c r="K218" s="3" t="n">
        <v>1</v>
      </c>
      <c r="L218" s="3" t="n">
        <v>71</v>
      </c>
      <c r="M218" s="3" t="n">
        <v>65</v>
      </c>
      <c r="N218" s="3" t="n">
        <v>1773</v>
      </c>
    </row>
    <row r="219" customFormat="false" ht="12.75" hidden="false" customHeight="false" outlineLevel="0" collapsed="false">
      <c r="K219" s="3" t="n">
        <v>1</v>
      </c>
      <c r="L219" s="3" t="n">
        <v>119</v>
      </c>
      <c r="M219" s="3" t="n">
        <v>100</v>
      </c>
      <c r="N219" s="3" t="n">
        <v>2615</v>
      </c>
    </row>
    <row r="220" customFormat="false" ht="12.75" hidden="false" customHeight="false" outlineLevel="0" collapsed="false">
      <c r="K220" s="3" t="n">
        <v>1</v>
      </c>
      <c r="L220" s="3" t="n">
        <v>350</v>
      </c>
      <c r="M220" s="3" t="n">
        <v>145</v>
      </c>
      <c r="N220" s="3" t="n">
        <v>4440</v>
      </c>
    </row>
    <row r="221" customFormat="false" ht="12.75" hidden="false" customHeight="false" outlineLevel="0" collapsed="false">
      <c r="K221" s="3" t="n">
        <v>1</v>
      </c>
      <c r="L221" s="3" t="n">
        <v>105</v>
      </c>
      <c r="M221" s="3" t="n">
        <v>63</v>
      </c>
      <c r="N221" s="3" t="n">
        <v>2215</v>
      </c>
    </row>
    <row r="222" customFormat="false" ht="12.75" hidden="false" customHeight="false" outlineLevel="0" collapsed="false">
      <c r="K222" s="3" t="n">
        <v>1</v>
      </c>
      <c r="L222" s="3" t="n">
        <v>225</v>
      </c>
      <c r="M222" s="3" t="n">
        <v>100</v>
      </c>
      <c r="N222" s="3" t="n">
        <v>3651</v>
      </c>
    </row>
    <row r="223" customFormat="false" ht="12.75" hidden="false" customHeight="false" outlineLevel="0" collapsed="false">
      <c r="K223" s="3" t="n">
        <v>1</v>
      </c>
      <c r="L223" s="3" t="n">
        <v>232</v>
      </c>
      <c r="M223" s="3" t="n">
        <v>100</v>
      </c>
      <c r="N223" s="3" t="n">
        <v>2789</v>
      </c>
    </row>
    <row r="224" customFormat="false" ht="12.75" hidden="false" customHeight="false" outlineLevel="0" collapsed="false">
      <c r="K224" s="3" t="n">
        <v>1</v>
      </c>
      <c r="L224" s="3" t="n">
        <v>455</v>
      </c>
      <c r="M224" s="3" t="n">
        <v>225</v>
      </c>
      <c r="N224" s="3" t="n">
        <v>4425</v>
      </c>
    </row>
    <row r="225" customFormat="false" ht="12.75" hidden="false" customHeight="false" outlineLevel="0" collapsed="false">
      <c r="K225" s="3" t="n">
        <v>1</v>
      </c>
      <c r="L225" s="3" t="n">
        <v>173</v>
      </c>
      <c r="M225" s="3" t="n">
        <v>115</v>
      </c>
      <c r="N225" s="3" t="n">
        <v>2595</v>
      </c>
    </row>
    <row r="226" customFormat="false" ht="12.75" hidden="false" customHeight="false" outlineLevel="0" collapsed="false">
      <c r="K226" s="3" t="n">
        <v>1</v>
      </c>
      <c r="L226" s="3" t="n">
        <v>130</v>
      </c>
      <c r="M226" s="3" t="n">
        <v>102</v>
      </c>
      <c r="N226" s="3" t="n">
        <v>3150</v>
      </c>
    </row>
    <row r="227" customFormat="false" ht="12.75" hidden="false" customHeight="false" outlineLevel="0" collapsed="false">
      <c r="K227" s="3" t="n">
        <v>1</v>
      </c>
      <c r="L227" s="3" t="n">
        <v>135</v>
      </c>
      <c r="M227" s="3" t="n">
        <v>84</v>
      </c>
      <c r="N227" s="3" t="n">
        <v>2525</v>
      </c>
    </row>
    <row r="228" customFormat="false" ht="12.75" hidden="false" customHeight="false" outlineLevel="0" collapsed="false">
      <c r="K228" s="3" t="n">
        <v>1</v>
      </c>
      <c r="L228" s="3" t="n">
        <v>122</v>
      </c>
      <c r="M228" s="3" t="n">
        <v>80</v>
      </c>
      <c r="N228" s="3" t="n">
        <v>2451</v>
      </c>
    </row>
    <row r="229" customFormat="false" ht="12.75" hidden="false" customHeight="false" outlineLevel="0" collapsed="false">
      <c r="K229" s="3" t="n">
        <v>1</v>
      </c>
      <c r="L229" s="3" t="n">
        <v>86</v>
      </c>
      <c r="M229" s="3" t="n">
        <v>64</v>
      </c>
      <c r="N229" s="3" t="n">
        <v>1875</v>
      </c>
    </row>
    <row r="230" customFormat="false" ht="12.75" hidden="false" customHeight="false" outlineLevel="0" collapsed="false">
      <c r="K230" s="3" t="n">
        <v>1</v>
      </c>
      <c r="L230" s="3" t="n">
        <v>70</v>
      </c>
      <c r="M230" s="3" t="n">
        <v>97</v>
      </c>
      <c r="N230" s="3" t="n">
        <v>2330</v>
      </c>
    </row>
    <row r="231" customFormat="false" ht="12.75" hidden="false" customHeight="false" outlineLevel="0" collapsed="false">
      <c r="K231" s="3" t="n">
        <v>1</v>
      </c>
      <c r="L231" s="3" t="n">
        <v>89</v>
      </c>
      <c r="M231" s="3" t="n">
        <v>62</v>
      </c>
      <c r="N231" s="3" t="n">
        <v>1845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73828125" defaultRowHeight="9.75" zeroHeight="false" outlineLevelRow="0" outlineLevelCol="0"/>
  <sheetData>
    <row r="1" customFormat="false" ht="9.75" hidden="false" customHeight="false" outlineLevel="0" collapsed="false">
      <c r="A1" s="33" t="s">
        <v>66</v>
      </c>
      <c r="B1" s="2" t="s">
        <v>4</v>
      </c>
    </row>
    <row r="2" customFormat="false" ht="9.75" hidden="false" customHeight="false" outlineLevel="0" collapsed="false">
      <c r="A2" s="33" t="n">
        <v>1</v>
      </c>
      <c r="B2" s="34" t="n">
        <v>18.6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  <Company>Maison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2007-04-06T06:16:50Z</dcterms:created>
  <dc:creator>Maison</dc:creator>
  <dc:description/>
  <dc:language>fr-FR</dc:language>
  <cp:lastModifiedBy/>
  <dcterms:modified xsi:type="dcterms:W3CDTF">2024-09-02T18:07:08Z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