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ownloads\WORKFLOW\"/>
    </mc:Choice>
  </mc:AlternateContent>
  <xr:revisionPtr revIDLastSave="0" documentId="13_ncr:1_{3EFFB880-2B68-469A-9F45-FD992A8E2315}" xr6:coauthVersionLast="47" xr6:coauthVersionMax="47" xr10:uidLastSave="{00000000-0000-0000-0000-000000000000}"/>
  <bookViews>
    <workbookView xWindow="-110" yWindow="-110" windowWidth="19420" windowHeight="10300" firstSheet="2" activeTab="5" xr2:uid="{00000000-000D-0000-FFFF-FFFF00000000}"/>
  </bookViews>
  <sheets>
    <sheet name="Cover Page" sheetId="3" r:id="rId1"/>
    <sheet name="Declarations" sheetId="4" r:id="rId2"/>
    <sheet name="References" sheetId="5" r:id="rId3"/>
    <sheet name="Purpose" sheetId="7" r:id="rId4"/>
    <sheet name="Data_Source" sheetId="1" r:id="rId5"/>
    <sheet name="Dashboards" sheetId="2" r:id="rId6"/>
  </sheets>
  <definedNames>
    <definedName name="_xlchart.v1.0" hidden="1">Data_Source!$A$39:$Q$108</definedName>
    <definedName name="_xlchart.v1.1" hidden="1">Data_Source!$R$38</definedName>
    <definedName name="_xlchart.v1.10" hidden="1">Data_Source!$V$39:$V$108</definedName>
    <definedName name="_xlchart.v1.11" hidden="1">Data_Source!$W$38</definedName>
    <definedName name="_xlchart.v1.12" hidden="1">Data_Source!$W$39:$W$108</definedName>
    <definedName name="_xlchart.v1.13" hidden="1">Data_Source!$X$38</definedName>
    <definedName name="_xlchart.v1.14" hidden="1">Data_Source!$X$39:$X$108</definedName>
    <definedName name="_xlchart.v1.2" hidden="1">Data_Source!$R$39:$R$108</definedName>
    <definedName name="_xlchart.v1.3" hidden="1">Data_Source!$S$38</definedName>
    <definedName name="_xlchart.v1.4" hidden="1">Data_Source!$S$39:$S$108</definedName>
    <definedName name="_xlchart.v1.5" hidden="1">Data_Source!$T$38</definedName>
    <definedName name="_xlchart.v1.6" hidden="1">Data_Source!$T$39:$T$108</definedName>
    <definedName name="_xlchart.v1.7" hidden="1">Data_Source!$U$38</definedName>
    <definedName name="_xlchart.v1.8" hidden="1">Data_Source!$U$39:$U$108</definedName>
    <definedName name="_xlchart.v1.9" hidden="1">Data_Source!$V$38</definedName>
    <definedName name="NativeTimeline_Logged_Date">#N/A</definedName>
    <definedName name="Slicer_Category">#N/A</definedName>
    <definedName name="Slicer_Compliance_Risk">#N/A</definedName>
    <definedName name="Slicer_Error_Message">#N/A</definedName>
    <definedName name="Slicer_Issue">#N/A</definedName>
    <definedName name="Slicer_Network_Name">#N/A</definedName>
    <definedName name="Slicer_Priority">#N/A</definedName>
    <definedName name="Slicer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4" i="1" l="1"/>
  <c r="D185" i="1"/>
  <c r="D186" i="1"/>
  <c r="D183" i="1"/>
  <c r="D182" i="1"/>
  <c r="C240" i="1"/>
  <c r="C239" i="1"/>
  <c r="C150" i="1"/>
  <c r="C149" i="1"/>
  <c r="C148" i="1"/>
  <c r="C147" i="1"/>
  <c r="C168" i="1"/>
  <c r="C169" i="1"/>
  <c r="C183" i="1"/>
  <c r="C184" i="1"/>
  <c r="C185" i="1"/>
  <c r="C186" i="1"/>
  <c r="C182" i="1"/>
  <c r="S41" i="1"/>
  <c r="T41" i="1" s="1"/>
  <c r="S43" i="1"/>
  <c r="T43" i="1" s="1"/>
  <c r="S45" i="1"/>
  <c r="T45" i="1" s="1"/>
  <c r="S47" i="1"/>
  <c r="T47" i="1" s="1"/>
  <c r="S50" i="1"/>
  <c r="T50" i="1" s="1"/>
  <c r="S52" i="1"/>
  <c r="T52" i="1" s="1"/>
  <c r="S56" i="1"/>
  <c r="T56" i="1" s="1"/>
  <c r="S58" i="1"/>
  <c r="T58" i="1" s="1"/>
  <c r="S61" i="1"/>
  <c r="T61" i="1" s="1"/>
  <c r="S62" i="1"/>
  <c r="T62" i="1" s="1"/>
  <c r="S64" i="1"/>
  <c r="T64" i="1" s="1"/>
  <c r="S68" i="1"/>
  <c r="T68" i="1" s="1"/>
  <c r="S69" i="1"/>
  <c r="T69" i="1" s="1"/>
  <c r="S71" i="1"/>
  <c r="T71" i="1" s="1"/>
  <c r="S76" i="1"/>
  <c r="T76" i="1" s="1"/>
  <c r="S82" i="1"/>
  <c r="T82" i="1" s="1"/>
  <c r="S85" i="1"/>
  <c r="T85" i="1" s="1"/>
  <c r="S86" i="1"/>
  <c r="T86" i="1" s="1"/>
  <c r="S88" i="1"/>
  <c r="T88" i="1" s="1"/>
  <c r="S89" i="1"/>
  <c r="T89" i="1" s="1"/>
  <c r="S91" i="1"/>
  <c r="T91" i="1" s="1"/>
  <c r="S93" i="1"/>
  <c r="T93" i="1" s="1"/>
  <c r="S94" i="1"/>
  <c r="T94" i="1" s="1"/>
  <c r="S96" i="1"/>
  <c r="T96" i="1" s="1"/>
  <c r="S97" i="1"/>
  <c r="T97" i="1" s="1"/>
  <c r="S102" i="1"/>
  <c r="T102" i="1" s="1"/>
  <c r="S104" i="1"/>
  <c r="T104" i="1" s="1"/>
  <c r="S105" i="1"/>
  <c r="T105" i="1" s="1"/>
  <c r="S106" i="1"/>
  <c r="T106" i="1" s="1"/>
  <c r="S108" i="1"/>
  <c r="T108" i="1" s="1"/>
  <c r="S39" i="1"/>
  <c r="T39" i="1" s="1"/>
  <c r="C221" i="1"/>
  <c r="B112" i="1"/>
  <c r="B224" i="1"/>
  <c r="C274" i="1"/>
  <c r="C298" i="1"/>
</calcChain>
</file>

<file path=xl/sharedStrings.xml><?xml version="1.0" encoding="utf-8"?>
<sst xmlns="http://schemas.openxmlformats.org/spreadsheetml/2006/main" count="960" uniqueCount="236">
  <si>
    <t>Ticket ID</t>
  </si>
  <si>
    <t>Category</t>
  </si>
  <si>
    <t>User</t>
  </si>
  <si>
    <t>Device</t>
  </si>
  <si>
    <t>OS</t>
  </si>
  <si>
    <t>Issue</t>
  </si>
  <si>
    <t>Network Name</t>
  </si>
  <si>
    <t>Error Message</t>
  </si>
  <si>
    <t>Priority</t>
  </si>
  <si>
    <t>Impact</t>
  </si>
  <si>
    <t>Estimated Daily Loss ($)</t>
  </si>
  <si>
    <t>Root Cause</t>
  </si>
  <si>
    <t>Status</t>
  </si>
  <si>
    <t>Resolution Time</t>
  </si>
  <si>
    <t>Resolution Date</t>
  </si>
  <si>
    <t>Time Difference (hours)</t>
  </si>
  <si>
    <t>Financial Loss ($)</t>
  </si>
  <si>
    <t>Affected Services</t>
  </si>
  <si>
    <t>Compliance Risk</t>
  </si>
  <si>
    <t>Affected Users</t>
  </si>
  <si>
    <t>Rating</t>
  </si>
  <si>
    <t>Hardware Failure</t>
  </si>
  <si>
    <t>HP EliteBook</t>
  </si>
  <si>
    <t>Ubuntu 22.04</t>
  </si>
  <si>
    <t>Device not booting</t>
  </si>
  <si>
    <t>CorpWiFi</t>
  </si>
  <si>
    <t>Connection timed out</t>
  </si>
  <si>
    <t>Medium</t>
  </si>
  <si>
    <t>Rogue AP</t>
  </si>
  <si>
    <t>Unexpected Wi-Fi password change</t>
  </si>
  <si>
    <t>Secure_Link</t>
  </si>
  <si>
    <t>Low</t>
  </si>
  <si>
    <t>Firewall blockage</t>
  </si>
  <si>
    <t>L1 SEC-2024-911</t>
  </si>
  <si>
    <t>Software Bug</t>
  </si>
  <si>
    <t>Richard Jackson</t>
  </si>
  <si>
    <t>MacBook Pro</t>
  </si>
  <si>
    <t>Windows 11 Pro</t>
  </si>
  <si>
    <t>HQ_NETWORK</t>
  </si>
  <si>
    <t>Access denied</t>
  </si>
  <si>
    <t>Resolved</t>
  </si>
  <si>
    <t>Dell Inspiron 15</t>
  </si>
  <si>
    <t>Frequent disconnections</t>
  </si>
  <si>
    <t>Network unreachable</t>
  </si>
  <si>
    <t>Driver issues</t>
  </si>
  <si>
    <t>Joshua Chapman</t>
  </si>
  <si>
    <t>Acer Aspire</t>
  </si>
  <si>
    <t>Office_Net</t>
  </si>
  <si>
    <t>In Progress</t>
  </si>
  <si>
    <t>Connectivity (Wi-Fi issues)</t>
  </si>
  <si>
    <t>Lenovo ThinkPad</t>
  </si>
  <si>
    <t>Windows 10</t>
  </si>
  <si>
    <t>L2 SEC-2025-700</t>
  </si>
  <si>
    <t>Rebecca Miller</t>
  </si>
  <si>
    <t>Slow network speeds</t>
  </si>
  <si>
    <t>Invalid password</t>
  </si>
  <si>
    <t>High</t>
  </si>
  <si>
    <t>Fedora 38</t>
  </si>
  <si>
    <t>Net_Pro</t>
  </si>
  <si>
    <t>L3 SEC-2024-083</t>
  </si>
  <si>
    <t>Performance Issues</t>
  </si>
  <si>
    <t>Kathy Jones</t>
  </si>
  <si>
    <t>macOS Ventura</t>
  </si>
  <si>
    <t>L1 SEC-2024-863</t>
  </si>
  <si>
    <t>Leah Hill</t>
  </si>
  <si>
    <t>Configuration mismatch</t>
  </si>
  <si>
    <t>L1 SEC-2024-338</t>
  </si>
  <si>
    <t>Mandy Clark</t>
  </si>
  <si>
    <t>L1 SEC-2024-515</t>
  </si>
  <si>
    <t>Erik Griffin</t>
  </si>
  <si>
    <t>L2 SEC-2025-787</t>
  </si>
  <si>
    <t>Colleen Fox</t>
  </si>
  <si>
    <t>L3 SEC-2025-302</t>
  </si>
  <si>
    <t>Juan Douglas</t>
  </si>
  <si>
    <t>L2 SEC-2024-655</t>
  </si>
  <si>
    <t>Christy Grant</t>
  </si>
  <si>
    <t>L3 SEC-2024-285</t>
  </si>
  <si>
    <t>Jeff Payne</t>
  </si>
  <si>
    <t>L1 SEC-2025-285</t>
  </si>
  <si>
    <t>Barry Mcdaniel</t>
  </si>
  <si>
    <t>L1 SEC-2024-967</t>
  </si>
  <si>
    <t>Kimberly Soto</t>
  </si>
  <si>
    <t>L3 SEC-2025-399</t>
  </si>
  <si>
    <t>Robert Reese</t>
  </si>
  <si>
    <t>L3 SEC-2024-441</t>
  </si>
  <si>
    <t>Spencer Osborn</t>
  </si>
  <si>
    <t>L2 SEC-2024-306</t>
  </si>
  <si>
    <t>Patricia Davis PhD</t>
  </si>
  <si>
    <t>L2 SEC-2024-583</t>
  </si>
  <si>
    <t>Edward Jones</t>
  </si>
  <si>
    <t>L3 SEC-2025-299</t>
  </si>
  <si>
    <t>Nicholas Clark</t>
  </si>
  <si>
    <t>L1 SEC-2024-789</t>
  </si>
  <si>
    <t>Timothy Hansen</t>
  </si>
  <si>
    <t>L2 SEC-2025-161</t>
  </si>
  <si>
    <t>Nicholas Murphy</t>
  </si>
  <si>
    <t>L2 SEC-2025-835</t>
  </si>
  <si>
    <t>Marcus Allen</t>
  </si>
  <si>
    <t>L1 SEC-2025-430</t>
  </si>
  <si>
    <t>Amanda Simmons</t>
  </si>
  <si>
    <t>L1 SEC-2024-585</t>
  </si>
  <si>
    <t>Mary Roberts</t>
  </si>
  <si>
    <t>L2 SEC-2025-910</t>
  </si>
  <si>
    <t>Eric Gilbert</t>
  </si>
  <si>
    <t>L1 SEC-2024-567</t>
  </si>
  <si>
    <t>Angela Taylor</t>
  </si>
  <si>
    <t>L2 SEC-2024-523</t>
  </si>
  <si>
    <t>Kerri Mahoney</t>
  </si>
  <si>
    <t>L3 SEC-2025-286</t>
  </si>
  <si>
    <t>Marie Young</t>
  </si>
  <si>
    <t>L1 SEC-2024-117</t>
  </si>
  <si>
    <t>Rachel Price</t>
  </si>
  <si>
    <t>L1 SEC-2025-299</t>
  </si>
  <si>
    <t>Brandon Jacobs</t>
  </si>
  <si>
    <t>L2 SEC-2024-196</t>
  </si>
  <si>
    <t>Margaret Moran</t>
  </si>
  <si>
    <t>L2 SEC-2024-362</t>
  </si>
  <si>
    <t>William Dorsey</t>
  </si>
  <si>
    <t>L3 SEC-2025-325</t>
  </si>
  <si>
    <t>Aaron Nichols</t>
  </si>
  <si>
    <t>L1 SEC-2024-155</t>
  </si>
  <si>
    <t>Antonio Turner</t>
  </si>
  <si>
    <t>L3 SEC-2025-178</t>
  </si>
  <si>
    <t>Christine Vargas</t>
  </si>
  <si>
    <t>L3 SEC-2025-835</t>
  </si>
  <si>
    <t>Timothy Green</t>
  </si>
  <si>
    <t>L1 SEC-2024-767</t>
  </si>
  <si>
    <t>Kevin Haynes</t>
  </si>
  <si>
    <t>L2 SEC-2024-326</t>
  </si>
  <si>
    <t>Brandon Williams</t>
  </si>
  <si>
    <t>L1 SEC-2025-941</t>
  </si>
  <si>
    <t>Christopher Williamson</t>
  </si>
  <si>
    <t>L3 SEC-2024-762</t>
  </si>
  <si>
    <t>Johnathan Harris</t>
  </si>
  <si>
    <t>L3 SEC-2024-792</t>
  </si>
  <si>
    <t>Laura Jones</t>
  </si>
  <si>
    <t>L1 SEC-2025-064</t>
  </si>
  <si>
    <t>Kristen Lane</t>
  </si>
  <si>
    <t>L3 SEC-2024-680</t>
  </si>
  <si>
    <t>Kenneth Schmitt</t>
  </si>
  <si>
    <t>L2 SEC-2024-191</t>
  </si>
  <si>
    <t>Paula Miller</t>
  </si>
  <si>
    <t>L2 SEC-2025-929</t>
  </si>
  <si>
    <t>Meghan Branch MD</t>
  </si>
  <si>
    <t>L2 SEC-2024-902</t>
  </si>
  <si>
    <t>Jonathan Mcfarland</t>
  </si>
  <si>
    <t>L3 SEC-2024-201</t>
  </si>
  <si>
    <t>Tara Mccarthy</t>
  </si>
  <si>
    <t>L3 SEC-2025-775</t>
  </si>
  <si>
    <t>Joseph Brown</t>
  </si>
  <si>
    <t>L2 SEC-2025-861</t>
  </si>
  <si>
    <t>Jeremy Woods</t>
  </si>
  <si>
    <t>L2 SEC-2025-076</t>
  </si>
  <si>
    <t>Danielle Hughes</t>
  </si>
  <si>
    <t>L1 SEC-2024-188</t>
  </si>
  <si>
    <t>Ruth Yang</t>
  </si>
  <si>
    <t>L2 SEC-2024-073</t>
  </si>
  <si>
    <t>Eric Martin</t>
  </si>
  <si>
    <t>L2 SEC-2025-115</t>
  </si>
  <si>
    <t>Tiffany Joyce</t>
  </si>
  <si>
    <t>L2 SEC-2025-379</t>
  </si>
  <si>
    <t>Dr. Brooke Hardy</t>
  </si>
  <si>
    <t>L3 SEC-2025-237</t>
  </si>
  <si>
    <t>Sarah Callahan</t>
  </si>
  <si>
    <t>L2 SEC-2025-248</t>
  </si>
  <si>
    <t>Joseph Flores</t>
  </si>
  <si>
    <t>L3 SEC-2024-491</t>
  </si>
  <si>
    <t>Hayley Rodriguez</t>
  </si>
  <si>
    <t>L1 SEC-2024-397</t>
  </si>
  <si>
    <t>Scott Donovan</t>
  </si>
  <si>
    <t>L1 SEC-2024-401</t>
  </si>
  <si>
    <t>Pedro Hicks</t>
  </si>
  <si>
    <t>L3 SEC-2025-651</t>
  </si>
  <si>
    <t>Leon Hernandez</t>
  </si>
  <si>
    <t>L1 SEC-2024-647</t>
  </si>
  <si>
    <t>Shannon Smith</t>
  </si>
  <si>
    <t>L1 SEC-2025-707</t>
  </si>
  <si>
    <t>Amy Garcia</t>
  </si>
  <si>
    <t>L2 SEC-2025-978</t>
  </si>
  <si>
    <t>Jason Cunningham</t>
  </si>
  <si>
    <t>L1 SEC-2025-497</t>
  </si>
  <si>
    <t>Hector Hayes</t>
  </si>
  <si>
    <t>L2 SEC-2025-438</t>
  </si>
  <si>
    <t>Ashley Hall</t>
  </si>
  <si>
    <t>L2 SEC-2024-507</t>
  </si>
  <si>
    <t>Patrick Gilmore</t>
  </si>
  <si>
    <t>L1 SEC-2025-022</t>
  </si>
  <si>
    <t>Christine Andrews</t>
  </si>
  <si>
    <t>L2 SEC-2025-210</t>
  </si>
  <si>
    <t>Daniel Hughes</t>
  </si>
  <si>
    <t>L1 SEC-2025-280</t>
  </si>
  <si>
    <t>Jonathan Brown</t>
  </si>
  <si>
    <t>L3 SEC-2024-524</t>
  </si>
  <si>
    <t>Michael Wilson</t>
  </si>
  <si>
    <t>L3 SEC-2024-977</t>
  </si>
  <si>
    <t>Steven Wright</t>
  </si>
  <si>
    <t>No. of Days</t>
  </si>
  <si>
    <t>PIVOT TABLES &amp; CHARTS</t>
  </si>
  <si>
    <t>Row Labels</t>
  </si>
  <si>
    <t>Grand Total</t>
  </si>
  <si>
    <t>Sum of Estimated Daily Loss ($)</t>
  </si>
  <si>
    <t>Count of Ticket ID</t>
  </si>
  <si>
    <t>Count of OS</t>
  </si>
  <si>
    <t>Count of Category</t>
  </si>
  <si>
    <t>Count of Issue</t>
  </si>
  <si>
    <t>Count of Network Name</t>
  </si>
  <si>
    <t>Count of Priority</t>
  </si>
  <si>
    <t>Count of Impact</t>
  </si>
  <si>
    <t>600-1099</t>
  </si>
  <si>
    <t>1100-1599</t>
  </si>
  <si>
    <t>1600-2099</t>
  </si>
  <si>
    <t>Count of Status</t>
  </si>
  <si>
    <t>(blank)</t>
  </si>
  <si>
    <t>Sum of No. of Days</t>
  </si>
  <si>
    <t>1-5</t>
  </si>
  <si>
    <t>6-10</t>
  </si>
  <si>
    <t>11-15</t>
  </si>
  <si>
    <t>16-20</t>
  </si>
  <si>
    <t>Sum of Rating</t>
  </si>
  <si>
    <t>L1 SEC-2024-575</t>
  </si>
  <si>
    <t>Logged Date</t>
  </si>
  <si>
    <t>Logged Time</t>
  </si>
  <si>
    <t>P1</t>
  </si>
  <si>
    <t>P2</t>
  </si>
  <si>
    <t>P3</t>
  </si>
  <si>
    <t xml:space="preserve">P4 </t>
  </si>
  <si>
    <t>Sum of Affected Users</t>
  </si>
  <si>
    <t>Sum of Affected Services</t>
  </si>
  <si>
    <t>100-599</t>
  </si>
  <si>
    <t>21-26</t>
  </si>
  <si>
    <t>Count of Root Cause</t>
  </si>
  <si>
    <t>FALSE</t>
  </si>
  <si>
    <t>TRUE</t>
  </si>
  <si>
    <t>Count of Compliance Risk</t>
  </si>
  <si>
    <t>Sum of Financial Loss ($)</t>
  </si>
  <si>
    <t>INCIDENT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</si>
</sst>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43" formatCode="_-* #,##0.00_-;\-* #,##0.00_-;_-* &quot;-&quot;??_-;_-@_-"/>
    <numFmt numFmtId="164" formatCode="[$-F400]h:mm:ss\ AM/PM"/>
    <numFmt numFmtId="165" formatCode="0.0%"/>
    <numFmt numFmtId="166" formatCode="_-[$$-409]* #,##0.00_ ;_-[$$-409]* \-#,##0.00\ ;_-[$$-409]* &quot;-&quot;??_ ;_-@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sz val="8"/>
      <name val="Calibri"/>
      <family val="2"/>
      <scheme val="minor"/>
    </font>
    <font>
      <sz val="11"/>
      <color rgb="FFFFC000"/>
      <name val="Calibri"/>
      <family val="2"/>
      <scheme val="minor"/>
    </font>
    <font>
      <b/>
      <sz val="18"/>
      <color theme="0"/>
      <name val="Arial"/>
      <family val="2"/>
    </font>
    <font>
      <sz val="11"/>
      <color theme="1"/>
      <name val="Arial"/>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5">
    <xf numFmtId="0" fontId="0" fillId="0" borderId="0" xfId="0"/>
    <xf numFmtId="0" fontId="18" fillId="0" borderId="0" xfId="0" applyFont="1"/>
    <xf numFmtId="14" fontId="18" fillId="0" borderId="0" xfId="0" applyNumberFormat="1" applyFont="1"/>
    <xf numFmtId="164" fontId="18" fillId="0" borderId="0" xfId="0" applyNumberFormat="1" applyFont="1"/>
    <xf numFmtId="21"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xf numFmtId="14" fontId="0" fillId="0" borderId="0" xfId="0" applyNumberFormat="1" applyAlignment="1">
      <alignment horizontal="left"/>
    </xf>
    <xf numFmtId="0" fontId="22" fillId="0" borderId="0" xfId="0" applyFont="1"/>
    <xf numFmtId="0" fontId="22" fillId="0" borderId="0" xfId="0" applyNumberFormat="1" applyFont="1"/>
    <xf numFmtId="1" fontId="0" fillId="0" borderId="0" xfId="0" applyNumberFormat="1"/>
    <xf numFmtId="0" fontId="21" fillId="34" borderId="0" xfId="0" applyFont="1" applyFill="1" applyAlignment="1">
      <alignment vertical="center"/>
    </xf>
    <xf numFmtId="10" fontId="0" fillId="0" borderId="0" xfId="0" applyNumberFormat="1"/>
    <xf numFmtId="165" fontId="0" fillId="0" borderId="0" xfId="0" applyNumberFormat="1"/>
    <xf numFmtId="9" fontId="0" fillId="0" borderId="0" xfId="0" applyNumberFormat="1"/>
    <xf numFmtId="9" fontId="0" fillId="0" borderId="0" xfId="42" applyFont="1"/>
    <xf numFmtId="166" fontId="0" fillId="0" borderId="0" xfId="43" applyNumberFormat="1" applyFont="1"/>
    <xf numFmtId="166" fontId="0" fillId="0" borderId="0" xfId="44" applyNumberFormat="1" applyFont="1"/>
    <xf numFmtId="0" fontId="20" fillId="35" borderId="0" xfId="0" applyFont="1" applyFill="1" applyBorder="1"/>
    <xf numFmtId="0" fontId="18" fillId="35" borderId="0" xfId="0" applyFont="1" applyFill="1"/>
    <xf numFmtId="14" fontId="18" fillId="35" borderId="0" xfId="0" applyNumberFormat="1" applyFont="1" applyFill="1"/>
    <xf numFmtId="164" fontId="18" fillId="35" borderId="0" xfId="0" applyNumberFormat="1" applyFont="1" applyFill="1"/>
    <xf numFmtId="0" fontId="21" fillId="34" borderId="0" xfId="0" applyFont="1" applyFill="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2">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9" formatCode="dd/mm/yyyy"/>
    </dxf>
    <dxf>
      <font>
        <strike val="0"/>
        <outline val="0"/>
        <shadow val="0"/>
        <u val="none"/>
        <vertAlign val="baseline"/>
        <sz val="11"/>
        <color theme="1"/>
        <name val="Arial"/>
        <family val="2"/>
        <scheme val="none"/>
      </font>
      <numFmt numFmtId="26" formatCode="hh:mm:ss"/>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F400]h:mm:ss\ AM/PM"/>
    </dxf>
    <dxf>
      <font>
        <strike val="0"/>
        <outline val="0"/>
        <shadow val="0"/>
        <u val="none"/>
        <vertAlign val="baseline"/>
        <sz val="11"/>
        <color theme="1"/>
        <name val="Arial"/>
        <family val="2"/>
        <scheme val="none"/>
      </font>
      <numFmt numFmtId="19" formatCode="dd/mm/yy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numFmt numFmtId="13" formatCode="0%"/>
    </dxf>
    <dxf>
      <numFmt numFmtId="13" formatCode="0%"/>
    </dxf>
    <dxf>
      <font>
        <name val="Arial"/>
        <scheme val="none"/>
      </font>
    </dxf>
    <dxf>
      <numFmt numFmtId="13" formatCode="0%"/>
    </dxf>
    <dxf>
      <numFmt numFmtId="165" formatCode="0.0%"/>
    </dxf>
    <dxf>
      <numFmt numFmtId="13" formatCode="0%"/>
    </dxf>
    <dxf>
      <numFmt numFmtId="13" formatCode="0%"/>
    </dxf>
    <dxf>
      <numFmt numFmtId="165" formatCode="0.0%"/>
    </dxf>
    <dxf>
      <font>
        <b/>
        <sz val="11"/>
        <color theme="1"/>
      </font>
    </dxf>
    <dxf>
      <fill>
        <patternFill patternType="solid">
          <fgColor theme="0"/>
          <bgColor theme="0"/>
        </patternFill>
      </fill>
      <border diagonalUp="0" diagonalDown="0">
        <left/>
        <right/>
        <top/>
        <bottom/>
        <vertical/>
        <horizontal/>
      </border>
    </dxf>
    <dxf>
      <font>
        <b/>
        <sz val="11"/>
        <color theme="1"/>
      </font>
      <fill>
        <patternFill patternType="none">
          <bgColor auto="1"/>
        </patternFill>
      </fill>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patternType="none">
          <bgColor auto="1"/>
        </patternFill>
      </fill>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Timeline Style 1" pivot="0" table="0" count="8" xr9:uid="{17A466AB-4B95-4082-99B0-C7C4DCDF04BA}">
      <tableStyleElement type="wholeTable" dxfId="41"/>
      <tableStyleElement type="headerRow" dxfId="40"/>
    </tableStyle>
    <tableStyle name="Timeline Style 2" pivot="0" table="0" count="9" xr9:uid="{19FC976A-0E35-4093-B2D4-DF4BBBF515CA}">
      <tableStyleElement type="wholeTable" dxfId="39"/>
      <tableStyleElement type="headerRow" dxfId="38"/>
    </tableStyle>
    <tableStyle name="Timeline Style 3" pivot="0" table="0" count="8" xr9:uid="{912E1AFE-E325-443D-836E-9635715D592C}">
      <tableStyleElement type="wholeTable" dxfId="37"/>
      <tableStyleElement type="headerRow" dxfId="36"/>
    </tableStyle>
    <tableStyle name="Timeline Style 4" pivot="0" table="0" count="8" xr9:uid="{8E36491F-B22E-440B-AA22-BBAB41C0B8CF}">
      <tableStyleElement type="wholeTable" dxfId="35"/>
      <tableStyleElement type="headerRow" dxfId="34"/>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25">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none">
              <bgColor auto="1"/>
            </patternFill>
          </fill>
        </dxf>
        <dxf>
          <fill>
            <patternFill patternType="none">
              <fgColor indexed="64"/>
              <bgColor auto="1"/>
            </patternFill>
          </fill>
        </dxf>
        <dxf>
          <fill>
            <patternFill patternType="none">
              <fgColor indexed="64"/>
              <bgColor auto="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4">
        <x15:timelineStyle name="Timeline Style 1">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2">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 type="selectedTimeBlockSpace"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Data_Source!$B$115</c:f>
              <c:strCache>
                <c:ptCount val="1"/>
                <c:pt idx="0">
                  <c:v>Total</c:v>
                </c:pt>
              </c:strCache>
            </c:strRef>
          </c:tx>
          <c:spPr>
            <a:solidFill>
              <a:schemeClr val="accent1"/>
            </a:solidFill>
            <a:ln>
              <a:noFill/>
            </a:ln>
            <a:effectLst/>
          </c:spPr>
          <c:invertIfNegative val="0"/>
          <c:cat>
            <c:strRef>
              <c:f>Data_Source!$A$116:$A$120</c:f>
              <c:strCache>
                <c:ptCount val="4"/>
                <c:pt idx="0">
                  <c:v>Performance Issues</c:v>
                </c:pt>
                <c:pt idx="1">
                  <c:v>Software Bug</c:v>
                </c:pt>
                <c:pt idx="2">
                  <c:v>Hardware Failure</c:v>
                </c:pt>
                <c:pt idx="3">
                  <c:v>Connectivity (Wi-Fi issues)</c:v>
                </c:pt>
              </c:strCache>
            </c:strRef>
          </c:cat>
          <c:val>
            <c:numRef>
              <c:f>Data_Source!$B$116:$B$120</c:f>
              <c:numCache>
                <c:formatCode>0%</c:formatCode>
                <c:ptCount val="4"/>
                <c:pt idx="0">
                  <c:v>0.2</c:v>
                </c:pt>
                <c:pt idx="1">
                  <c:v>0.21428571428571427</c:v>
                </c:pt>
                <c:pt idx="2">
                  <c:v>0.2857142857142857</c:v>
                </c:pt>
                <c:pt idx="3">
                  <c:v>0.3</c:v>
                </c:pt>
              </c:numCache>
            </c:numRef>
          </c:val>
          <c:extLst>
            <c:ext xmlns:c16="http://schemas.microsoft.com/office/drawing/2014/chart" uri="{C3380CC4-5D6E-409C-BE32-E72D297353CC}">
              <c16:uniqueId val="{00000000-B22D-412E-A4FD-011F1FCAF7A4}"/>
            </c:ext>
          </c:extLst>
        </c:ser>
        <c:dLbls>
          <c:showLegendKey val="0"/>
          <c:showVal val="0"/>
          <c:showCatName val="0"/>
          <c:showSerName val="0"/>
          <c:showPercent val="0"/>
          <c:showBubbleSize val="0"/>
        </c:dLbls>
        <c:gapWidth val="182"/>
        <c:axId val="1065409888"/>
        <c:axId val="1065414464"/>
      </c:barChart>
      <c:catAx>
        <c:axId val="106540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5414464"/>
        <c:crosses val="autoZero"/>
        <c:auto val="1"/>
        <c:lblAlgn val="ctr"/>
        <c:lblOffset val="100"/>
        <c:noMultiLvlLbl val="0"/>
      </c:catAx>
      <c:valAx>
        <c:axId val="1065414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540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Arial" panose="020B06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dLbl>
          <c:idx val="0"/>
          <c:layout>
            <c:manualLayout>
              <c:x val="0.1672240802675585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Arial" panose="020B06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dLbl>
          <c:idx val="0"/>
          <c:layout>
            <c:manualLayout>
              <c:x val="0.1509095358512113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Arial" panose="020B06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4.078636104086793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Arial" panose="020B06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0393180520433818E-2"/>
              <c:y val="-1.117781494096027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Arial" panose="020B06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Data_Source!$B$115</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4D39-45E8-BDF6-B5BF0E498F75}"/>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4D39-45E8-BDF6-B5BF0E498F7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D39-45E8-BDF6-B5BF0E498F75}"/>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4D39-45E8-BDF6-B5BF0E498F75}"/>
              </c:ext>
            </c:extLst>
          </c:dPt>
          <c:dLbls>
            <c:dLbl>
              <c:idx val="0"/>
              <c:layout>
                <c:manualLayout>
                  <c:x val="0.167224080267558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39-45E8-BDF6-B5BF0E498F75}"/>
                </c:ext>
              </c:extLst>
            </c:dLbl>
            <c:dLbl>
              <c:idx val="1"/>
              <c:layout>
                <c:manualLayout>
                  <c:x val="0.15090953585121136"/>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39-45E8-BDF6-B5BF0E498F75}"/>
                </c:ext>
              </c:extLst>
            </c:dLbl>
            <c:dLbl>
              <c:idx val="2"/>
              <c:layout>
                <c:manualLayout>
                  <c:x val="4.078636104086793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39-45E8-BDF6-B5BF0E498F75}"/>
                </c:ext>
              </c:extLst>
            </c:dLbl>
            <c:dLbl>
              <c:idx val="3"/>
              <c:layout>
                <c:manualLayout>
                  <c:x val="2.0393180520433818E-2"/>
                  <c:y val="-1.1177814940960274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39-45E8-BDF6-B5BF0E498F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Arial" panose="020B06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FF0000"/>
                      </a:solidFill>
                      <a:round/>
                    </a:ln>
                    <a:effectLst/>
                  </c:spPr>
                </c15:leaderLines>
              </c:ext>
            </c:extLst>
          </c:dLbls>
          <c:cat>
            <c:strRef>
              <c:f>Data_Source!$A$116:$A$120</c:f>
              <c:strCache>
                <c:ptCount val="4"/>
                <c:pt idx="0">
                  <c:v>Performance Issues</c:v>
                </c:pt>
                <c:pt idx="1">
                  <c:v>Software Bug</c:v>
                </c:pt>
                <c:pt idx="2">
                  <c:v>Hardware Failure</c:v>
                </c:pt>
                <c:pt idx="3">
                  <c:v>Connectivity (Wi-Fi issues)</c:v>
                </c:pt>
              </c:strCache>
            </c:strRef>
          </c:cat>
          <c:val>
            <c:numRef>
              <c:f>Data_Source!$B$116:$B$120</c:f>
              <c:numCache>
                <c:formatCode>0%</c:formatCode>
                <c:ptCount val="4"/>
                <c:pt idx="0">
                  <c:v>0.2</c:v>
                </c:pt>
                <c:pt idx="1">
                  <c:v>0.21428571428571427</c:v>
                </c:pt>
                <c:pt idx="2">
                  <c:v>0.2857142857142857</c:v>
                </c:pt>
                <c:pt idx="3">
                  <c:v>0.3</c:v>
                </c:pt>
              </c:numCache>
            </c:numRef>
          </c:val>
          <c:extLst>
            <c:ext xmlns:c16="http://schemas.microsoft.com/office/drawing/2014/chart" uri="{C3380CC4-5D6E-409C-BE32-E72D297353CC}">
              <c16:uniqueId val="{00000000-4D39-45E8-BDF6-B5BF0E498F75}"/>
            </c:ext>
          </c:extLst>
        </c:ser>
        <c:dLbls>
          <c:dLblPos val="outEnd"/>
          <c:showLegendKey val="0"/>
          <c:showVal val="1"/>
          <c:showCatName val="0"/>
          <c:showSerName val="0"/>
          <c:showPercent val="0"/>
          <c:showBubbleSize val="0"/>
        </c:dLbls>
        <c:gapWidth val="182"/>
        <c:axId val="1065409888"/>
        <c:axId val="1065414464"/>
      </c:barChart>
      <c:catAx>
        <c:axId val="106540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NG"/>
          </a:p>
        </c:txPr>
        <c:crossAx val="1065414464"/>
        <c:crosses val="autoZero"/>
        <c:auto val="1"/>
        <c:lblAlgn val="ctr"/>
        <c:lblOffset val="100"/>
        <c:noMultiLvlLbl val="0"/>
      </c:catAx>
      <c:valAx>
        <c:axId val="1065414464"/>
        <c:scaling>
          <c:orientation val="minMax"/>
        </c:scaling>
        <c:delete val="1"/>
        <c:axPos val="b"/>
        <c:numFmt formatCode="0%" sourceLinked="1"/>
        <c:majorTickMark val="none"/>
        <c:minorTickMark val="none"/>
        <c:tickLblPos val="nextTo"/>
        <c:crossAx val="106540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latin typeface="Arial" panose="020B06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Data_Source!$B$138</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F2-460A-A115-A033AB62FB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F2-460A-A115-A033AB62FB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F2-460A-A115-A033AB62FB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F2-460A-A115-A033AB62FB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F2-460A-A115-A033AB62FBF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Data_Source!$A$139:$A$144</c:f>
              <c:strCache>
                <c:ptCount val="5"/>
                <c:pt idx="0">
                  <c:v>CorpWiFi</c:v>
                </c:pt>
                <c:pt idx="1">
                  <c:v>HQ_NETWORK</c:v>
                </c:pt>
                <c:pt idx="2">
                  <c:v>Net_Pro</c:v>
                </c:pt>
                <c:pt idx="3">
                  <c:v>Office_Net</c:v>
                </c:pt>
                <c:pt idx="4">
                  <c:v>Secure_Link</c:v>
                </c:pt>
              </c:strCache>
            </c:strRef>
          </c:cat>
          <c:val>
            <c:numRef>
              <c:f>Data_Source!$B$139:$B$144</c:f>
              <c:numCache>
                <c:formatCode>General</c:formatCode>
                <c:ptCount val="5"/>
                <c:pt idx="0">
                  <c:v>16</c:v>
                </c:pt>
                <c:pt idx="1">
                  <c:v>17</c:v>
                </c:pt>
                <c:pt idx="2">
                  <c:v>12</c:v>
                </c:pt>
                <c:pt idx="3">
                  <c:v>10</c:v>
                </c:pt>
                <c:pt idx="4">
                  <c:v>15</c:v>
                </c:pt>
              </c:numCache>
            </c:numRef>
          </c:val>
          <c:extLst>
            <c:ext xmlns:c16="http://schemas.microsoft.com/office/drawing/2014/chart" uri="{C3380CC4-5D6E-409C-BE32-E72D297353CC}">
              <c16:uniqueId val="{0000000A-28F2-460A-A115-A033AB62FBF4}"/>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r"/>
      <c:legendEntry>
        <c:idx val="0"/>
        <c:txPr>
          <a:bodyPr rot="0" spcFirstLastPara="1" vertOverflow="ellipsis" vert="horz" wrap="square" anchor="ctr" anchorCtr="1"/>
          <a:lstStyle/>
          <a:p>
            <a:pPr>
              <a:defRPr sz="600" b="1" i="0" u="none" strike="noStrike" kern="1200" baseline="0">
                <a:solidFill>
                  <a:schemeClr val="accent1"/>
                </a:solidFill>
                <a:latin typeface="Arial" panose="020B0604020202020204" pitchFamily="34" charset="0"/>
                <a:ea typeface="+mn-ea"/>
                <a:cs typeface="Arial" panose="020B0604020202020204" pitchFamily="34" charset="0"/>
              </a:defRPr>
            </a:pPr>
            <a:endParaRPr lang="en-NG"/>
          </a:p>
        </c:txPr>
      </c:legendEntry>
      <c:legendEntry>
        <c:idx val="1"/>
        <c:txPr>
          <a:bodyPr rot="0" spcFirstLastPara="1" vertOverflow="ellipsis" vert="horz" wrap="square" anchor="ctr" anchorCtr="1"/>
          <a:lstStyle/>
          <a:p>
            <a:pPr>
              <a:defRPr sz="6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NG"/>
          </a:p>
        </c:txPr>
      </c:legendEntry>
      <c:legendEntry>
        <c:idx val="2"/>
        <c:txPr>
          <a:bodyPr rot="0" spcFirstLastPara="1" vertOverflow="ellipsis" vert="horz" wrap="square" anchor="ctr" anchorCtr="1"/>
          <a:lstStyle/>
          <a:p>
            <a:pPr>
              <a:defRPr sz="6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NG"/>
          </a:p>
        </c:txPr>
      </c:legendEntry>
      <c:legendEntry>
        <c:idx val="3"/>
        <c:txPr>
          <a:bodyPr rot="0" spcFirstLastPara="1" vertOverflow="ellipsis" vert="horz" wrap="square" anchor="ctr" anchorCtr="1"/>
          <a:lstStyle/>
          <a:p>
            <a:pPr>
              <a:defRPr sz="600" b="1" i="0" u="none" strike="noStrike" kern="1200" baseline="0">
                <a:solidFill>
                  <a:schemeClr val="accent4"/>
                </a:solidFill>
                <a:latin typeface="Arial" panose="020B0604020202020204" pitchFamily="34" charset="0"/>
                <a:ea typeface="+mn-ea"/>
                <a:cs typeface="Arial" panose="020B0604020202020204" pitchFamily="34" charset="0"/>
              </a:defRPr>
            </a:pPr>
            <a:endParaRPr lang="en-NG"/>
          </a:p>
        </c:txPr>
      </c:legendEntry>
      <c:legendEntry>
        <c:idx val="4"/>
        <c:txPr>
          <a:bodyPr rot="0" spcFirstLastPara="1" vertOverflow="ellipsis" vert="horz" wrap="square" anchor="ctr" anchorCtr="1"/>
          <a:lstStyle/>
          <a:p>
            <a:pPr>
              <a:defRPr sz="600" b="1" i="0" u="none" strike="noStrike" kern="1200" baseline="0">
                <a:solidFill>
                  <a:schemeClr val="accent5"/>
                </a:solidFill>
                <a:latin typeface="Arial" panose="020B0604020202020204" pitchFamily="34" charset="0"/>
                <a:ea typeface="+mn-ea"/>
                <a:cs typeface="Arial" panose="020B0604020202020204" pitchFamily="34" charset="0"/>
              </a:defRPr>
            </a:pPr>
            <a:endParaRPr lang="en-NG"/>
          </a:p>
        </c:txPr>
      </c:legendEntry>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Data_Source!$B$131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c:spPr>
          <c:cat>
            <c:strRef>
              <c:f>Data_Source!$A$132:$A$136</c:f>
              <c:strCache>
                <c:ptCount val="4"/>
                <c:pt idx="0">
                  <c:v>Device not booting</c:v>
                </c:pt>
                <c:pt idx="1">
                  <c:v>Frequent disconnections</c:v>
                </c:pt>
                <c:pt idx="2">
                  <c:v>Slow network speeds</c:v>
                </c:pt>
                <c:pt idx="3">
                  <c:v>Unexpected Wi-Fi password change</c:v>
                </c:pt>
              </c:strCache>
            </c:strRef>
          </c:cat>
          <c:val>
            <c:numRef>
              <c:f>Data_Source!$B$132:$B$136</c:f>
              <c:numCache>
                <c:formatCode>0.0%</c:formatCode>
                <c:ptCount val="4"/>
                <c:pt idx="0">
                  <c:v>0.24285714285714285</c:v>
                </c:pt>
                <c:pt idx="1">
                  <c:v>0.18571428571428572</c:v>
                </c:pt>
                <c:pt idx="2">
                  <c:v>0.31428571428571428</c:v>
                </c:pt>
                <c:pt idx="3">
                  <c:v>0.25714285714285712</c:v>
                </c:pt>
              </c:numCache>
            </c:numRef>
          </c:val>
          <c:extLst>
            <c:ext xmlns:c16="http://schemas.microsoft.com/office/drawing/2014/chart" uri="{C3380CC4-5D6E-409C-BE32-E72D297353CC}">
              <c16:uniqueId val="{00000000-57FD-4B02-89E7-07FEC636AEF6}"/>
            </c:ext>
          </c:extLst>
        </c:ser>
        <c:dLbls>
          <c:showLegendKey val="0"/>
          <c:showVal val="0"/>
          <c:showCatName val="0"/>
          <c:showSerName val="0"/>
          <c:showPercent val="0"/>
          <c:showBubbleSize val="0"/>
        </c:dLbls>
        <c:axId val="2083379759"/>
        <c:axId val="2083386415"/>
      </c:areaChart>
      <c:catAx>
        <c:axId val="2083379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NG"/>
          </a:p>
        </c:txPr>
        <c:crossAx val="2083386415"/>
        <c:crosses val="autoZero"/>
        <c:auto val="1"/>
        <c:lblAlgn val="ctr"/>
        <c:lblOffset val="100"/>
        <c:noMultiLvlLbl val="0"/>
      </c:catAx>
      <c:valAx>
        <c:axId val="2083386415"/>
        <c:scaling>
          <c:orientation val="minMax"/>
        </c:scaling>
        <c:delete val="1"/>
        <c:axPos val="l"/>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crossAx val="2083379759"/>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500" b="1" i="0" u="none" strike="noStrike" kern="1200" baseline="0">
                <a:solidFill>
                  <a:schemeClr val="accent1"/>
                </a:solidFill>
                <a:latin typeface="Arial" panose="020B0604020202020204" pitchFamily="34" charset="0"/>
                <a:ea typeface="+mn-ea"/>
                <a:cs typeface="Arial" panose="020B0604020202020204" pitchFamily="34" charset="0"/>
              </a:defRPr>
            </a:pPr>
            <a:endParaRPr lang="en-NG"/>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[it_data_rating.xlsx]Data_Source!PivotTable16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40000"/>
              <a:lumOff val="6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6">
              <a:lumMod val="40000"/>
              <a:lumOff val="60000"/>
            </a:schemeClr>
          </a:solidFill>
          <a:ln>
            <a:noFill/>
          </a:ln>
          <a:effectLst/>
        </c:spPr>
      </c:pivotFmt>
    </c:pivotFmts>
    <c:plotArea>
      <c:layout/>
      <c:barChart>
        <c:barDir val="col"/>
        <c:grouping val="clustered"/>
        <c:varyColors val="0"/>
        <c:ser>
          <c:idx val="0"/>
          <c:order val="0"/>
          <c:tx>
            <c:strRef>
              <c:f>Data_Source!$B$227</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2-3FC3-4251-B2C8-4A0DCF0FA7A8}"/>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3-3FC3-4251-B2C8-4A0DCF0FA7A8}"/>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3FC3-4251-B2C8-4A0DCF0FA7A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3FC3-4251-B2C8-4A0DCF0FA7A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Data_Source!$A$228:$A$232</c:f>
              <c:strCache>
                <c:ptCount val="4"/>
                <c:pt idx="0">
                  <c:v>Configuration mismatch</c:v>
                </c:pt>
                <c:pt idx="1">
                  <c:v>Driver issues</c:v>
                </c:pt>
                <c:pt idx="2">
                  <c:v>Firewall blockage</c:v>
                </c:pt>
                <c:pt idx="3">
                  <c:v>Rogue AP</c:v>
                </c:pt>
              </c:strCache>
            </c:strRef>
          </c:cat>
          <c:val>
            <c:numRef>
              <c:f>Data_Source!$B$228:$B$232</c:f>
              <c:numCache>
                <c:formatCode>0%</c:formatCode>
                <c:ptCount val="4"/>
                <c:pt idx="0">
                  <c:v>0.22857142857142856</c:v>
                </c:pt>
                <c:pt idx="1">
                  <c:v>0.27142857142857141</c:v>
                </c:pt>
                <c:pt idx="2">
                  <c:v>0.21428571428571427</c:v>
                </c:pt>
                <c:pt idx="3">
                  <c:v>0.2857142857142857</c:v>
                </c:pt>
              </c:numCache>
            </c:numRef>
          </c:val>
          <c:extLst>
            <c:ext xmlns:c16="http://schemas.microsoft.com/office/drawing/2014/chart" uri="{C3380CC4-5D6E-409C-BE32-E72D297353CC}">
              <c16:uniqueId val="{00000000-3FC3-4251-B2C8-4A0DCF0FA7A8}"/>
            </c:ext>
          </c:extLst>
        </c:ser>
        <c:dLbls>
          <c:showLegendKey val="0"/>
          <c:showVal val="0"/>
          <c:showCatName val="0"/>
          <c:showSerName val="0"/>
          <c:showPercent val="0"/>
          <c:showBubbleSize val="0"/>
        </c:dLbls>
        <c:gapWidth val="182"/>
        <c:axId val="1451044639"/>
        <c:axId val="1451040895"/>
      </c:barChart>
      <c:catAx>
        <c:axId val="145104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1451040895"/>
        <c:crosses val="autoZero"/>
        <c:auto val="1"/>
        <c:lblAlgn val="ctr"/>
        <c:lblOffset val="100"/>
        <c:noMultiLvlLbl val="0"/>
      </c:catAx>
      <c:valAx>
        <c:axId val="1451040895"/>
        <c:scaling>
          <c:orientation val="minMax"/>
        </c:scaling>
        <c:delete val="1"/>
        <c:axPos val="l"/>
        <c:numFmt formatCode="0%" sourceLinked="1"/>
        <c:majorTickMark val="none"/>
        <c:minorTickMark val="none"/>
        <c:tickLblPos val="nextTo"/>
        <c:crossAx val="14510446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w="19050">
            <a:solidFill>
              <a:schemeClr val="lt1"/>
            </a:solidFill>
          </a:ln>
          <a:effectLst/>
        </c:spPr>
      </c:pivotFmt>
      <c:pivotFmt>
        <c:idx val="13"/>
        <c:spPr>
          <a:solidFill>
            <a:schemeClr val="bg2"/>
          </a:solidFill>
          <a:ln w="19050">
            <a:solidFill>
              <a:schemeClr val="lt1"/>
            </a:solidFill>
          </a:ln>
          <a:effectLst/>
        </c:spPr>
      </c:pivotFmt>
      <c:pivotFmt>
        <c:idx val="14"/>
        <c:spPr>
          <a:solidFill>
            <a:schemeClr val="bg2"/>
          </a:solidFill>
          <a:ln w="19050">
            <a:solidFill>
              <a:schemeClr val="lt1"/>
            </a:solidFill>
          </a:ln>
          <a:effectLst/>
        </c:spPr>
      </c:pivotFmt>
      <c:pivotFmt>
        <c:idx val="15"/>
        <c:spPr>
          <a:solidFill>
            <a:schemeClr val="bg2"/>
          </a:solidFill>
          <a:ln w="19050">
            <a:solidFill>
              <a:schemeClr val="lt1"/>
            </a:solidFill>
          </a:ln>
          <a:effectLst/>
        </c:spPr>
      </c:pivotFmt>
    </c:pivotFmts>
    <c:plotArea>
      <c:layout/>
      <c:doughnutChart>
        <c:varyColors val="1"/>
        <c:ser>
          <c:idx val="0"/>
          <c:order val="0"/>
          <c:tx>
            <c:strRef>
              <c:f>Data_Source!$B$146</c:f>
              <c:strCache>
                <c:ptCount val="1"/>
                <c:pt idx="0">
                  <c:v>Total</c:v>
                </c:pt>
              </c:strCache>
            </c:strRef>
          </c:tx>
          <c:spPr>
            <a:solidFill>
              <a:schemeClr val="accent4"/>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8F2-4EC3-A2A1-A4E5606CD79D}"/>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78F2-4EC3-A2A1-A4E5606CD79D}"/>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05-78F2-4EC3-A2A1-A4E5606CD79D}"/>
              </c:ext>
            </c:extLst>
          </c:dPt>
          <c:dPt>
            <c:idx val="3"/>
            <c:bubble3D val="0"/>
            <c:spPr>
              <a:solidFill>
                <a:schemeClr val="bg2"/>
              </a:solidFill>
              <a:ln w="19050">
                <a:solidFill>
                  <a:schemeClr val="lt1"/>
                </a:solidFill>
              </a:ln>
              <a:effectLst/>
            </c:spPr>
            <c:extLst>
              <c:ext xmlns:c16="http://schemas.microsoft.com/office/drawing/2014/chart" uri="{C3380CC4-5D6E-409C-BE32-E72D297353CC}">
                <c16:uniqueId val="{00000007-78F2-4EC3-A2A1-A4E5606CD79D}"/>
              </c:ext>
            </c:extLst>
          </c:dPt>
          <c:cat>
            <c:strRef>
              <c:f>Data_Source!$A$147:$A$151</c:f>
              <c:strCache>
                <c:ptCount val="4"/>
                <c:pt idx="0">
                  <c:v>P1</c:v>
                </c:pt>
                <c:pt idx="1">
                  <c:v>P2</c:v>
                </c:pt>
                <c:pt idx="2">
                  <c:v>P3</c:v>
                </c:pt>
                <c:pt idx="3">
                  <c:v>P4 </c:v>
                </c:pt>
              </c:strCache>
            </c:strRef>
          </c:cat>
          <c:val>
            <c:numRef>
              <c:f>Data_Source!$B$147:$B$151</c:f>
              <c:numCache>
                <c:formatCode>0%</c:formatCode>
                <c:ptCount val="4"/>
                <c:pt idx="0">
                  <c:v>4.2857142857142858E-2</c:v>
                </c:pt>
                <c:pt idx="1">
                  <c:v>4.2857142857142858E-2</c:v>
                </c:pt>
                <c:pt idx="2">
                  <c:v>0.14285714285714285</c:v>
                </c:pt>
                <c:pt idx="3">
                  <c:v>0.77142857142857146</c:v>
                </c:pt>
              </c:numCache>
            </c:numRef>
          </c:val>
          <c:extLst>
            <c:ext xmlns:c16="http://schemas.microsoft.com/office/drawing/2014/chart" uri="{C3380CC4-5D6E-409C-BE32-E72D297353CC}">
              <c16:uniqueId val="{0000000A-0AF4-4F4D-8EF0-3B1EB3A38D3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2"/>
          </a:solidFill>
          <a:ln w="19050">
            <a:solidFill>
              <a:schemeClr val="lt1"/>
            </a:solidFill>
          </a:ln>
          <a:effectLst/>
        </c:spPr>
      </c:pivotFmt>
      <c:pivotFmt>
        <c:idx val="13"/>
        <c:spPr>
          <a:solidFill>
            <a:schemeClr val="bg2"/>
          </a:solidFill>
          <a:ln w="19050">
            <a:solidFill>
              <a:schemeClr val="lt1"/>
            </a:solidFill>
          </a:ln>
          <a:effectLst/>
        </c:spPr>
      </c:pivotFmt>
      <c:pivotFmt>
        <c:idx val="14"/>
        <c:spPr>
          <a:solidFill>
            <a:schemeClr val="bg2"/>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2"/>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bg2"/>
          </a:solidFill>
          <a:ln w="19050">
            <a:solidFill>
              <a:schemeClr val="lt1"/>
            </a:solidFill>
          </a:ln>
          <a:effectLst/>
        </c:spPr>
      </c:pivotFmt>
      <c:pivotFmt>
        <c:idx val="20"/>
        <c:spPr>
          <a:solidFill>
            <a:schemeClr val="bg2"/>
          </a:solidFill>
          <a:ln w="19050">
            <a:solidFill>
              <a:schemeClr val="lt1"/>
            </a:solidFill>
          </a:ln>
          <a:effectLst/>
        </c:spPr>
      </c:pivotFmt>
    </c:pivotFmts>
    <c:plotArea>
      <c:layout/>
      <c:doughnutChart>
        <c:varyColors val="1"/>
        <c:ser>
          <c:idx val="0"/>
          <c:order val="0"/>
          <c:tx>
            <c:strRef>
              <c:f>Data_Source!$B$146</c:f>
              <c:strCache>
                <c:ptCount val="1"/>
                <c:pt idx="0">
                  <c:v>Total</c:v>
                </c:pt>
              </c:strCache>
            </c:strRef>
          </c:tx>
          <c:spPr>
            <a:solidFill>
              <a:schemeClr val="bg2"/>
            </a:solidFill>
          </c:spPr>
          <c:dPt>
            <c:idx val="0"/>
            <c:bubble3D val="0"/>
            <c:spPr>
              <a:solidFill>
                <a:schemeClr val="bg2"/>
              </a:solidFill>
              <a:ln w="19050">
                <a:solidFill>
                  <a:schemeClr val="lt1"/>
                </a:solidFill>
              </a:ln>
              <a:effectLst/>
            </c:spPr>
            <c:extLst>
              <c:ext xmlns:c16="http://schemas.microsoft.com/office/drawing/2014/chart" uri="{C3380CC4-5D6E-409C-BE32-E72D297353CC}">
                <c16:uniqueId val="{00000001-78F2-4EC3-A2A1-A4E5606CD79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8F2-4EC3-A2A1-A4E5606CD79D}"/>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05-78F2-4EC3-A2A1-A4E5606CD79D}"/>
              </c:ext>
            </c:extLst>
          </c:dPt>
          <c:dPt>
            <c:idx val="3"/>
            <c:bubble3D val="0"/>
            <c:spPr>
              <a:solidFill>
                <a:schemeClr val="bg2"/>
              </a:solidFill>
              <a:ln w="19050">
                <a:solidFill>
                  <a:schemeClr val="lt1"/>
                </a:solidFill>
              </a:ln>
              <a:effectLst/>
            </c:spPr>
            <c:extLst>
              <c:ext xmlns:c16="http://schemas.microsoft.com/office/drawing/2014/chart" uri="{C3380CC4-5D6E-409C-BE32-E72D297353CC}">
                <c16:uniqueId val="{00000007-78F2-4EC3-A2A1-A4E5606CD79D}"/>
              </c:ext>
            </c:extLst>
          </c:dPt>
          <c:cat>
            <c:strRef>
              <c:f>Data_Source!$A$147:$A$151</c:f>
              <c:strCache>
                <c:ptCount val="4"/>
                <c:pt idx="0">
                  <c:v>P1</c:v>
                </c:pt>
                <c:pt idx="1">
                  <c:v>P2</c:v>
                </c:pt>
                <c:pt idx="2">
                  <c:v>P3</c:v>
                </c:pt>
                <c:pt idx="3">
                  <c:v>P4 </c:v>
                </c:pt>
              </c:strCache>
            </c:strRef>
          </c:cat>
          <c:val>
            <c:numRef>
              <c:f>Data_Source!$B$147:$B$151</c:f>
              <c:numCache>
                <c:formatCode>0%</c:formatCode>
                <c:ptCount val="4"/>
                <c:pt idx="0">
                  <c:v>4.2857142857142858E-2</c:v>
                </c:pt>
                <c:pt idx="1">
                  <c:v>4.2857142857142858E-2</c:v>
                </c:pt>
                <c:pt idx="2">
                  <c:v>0.14285714285714285</c:v>
                </c:pt>
                <c:pt idx="3">
                  <c:v>0.77142857142857146</c:v>
                </c:pt>
              </c:numCache>
            </c:numRef>
          </c:val>
          <c:extLst>
            <c:ext xmlns:c16="http://schemas.microsoft.com/office/drawing/2014/chart" uri="{C3380CC4-5D6E-409C-BE32-E72D297353CC}">
              <c16:uniqueId val="{0000000A-0AF4-4F4D-8EF0-3B1EB3A38D3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2"/>
          </a:solidFill>
          <a:ln w="19050">
            <a:solidFill>
              <a:schemeClr val="lt1"/>
            </a:solidFill>
          </a:ln>
          <a:effectLst/>
        </c:spPr>
      </c:pivotFmt>
      <c:pivotFmt>
        <c:idx val="13"/>
        <c:spPr>
          <a:solidFill>
            <a:schemeClr val="bg2"/>
          </a:solidFill>
          <a:ln w="19050">
            <a:solidFill>
              <a:schemeClr val="lt1"/>
            </a:solidFill>
          </a:ln>
          <a:effectLst/>
        </c:spPr>
      </c:pivotFmt>
      <c:pivotFmt>
        <c:idx val="14"/>
        <c:spPr>
          <a:solidFill>
            <a:schemeClr val="bg2"/>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2"/>
          </a:solidFill>
          <a:ln w="19050">
            <a:solidFill>
              <a:schemeClr val="lt1"/>
            </a:solidFill>
          </a:ln>
          <a:effectLst/>
        </c:spPr>
      </c:pivotFmt>
      <c:pivotFmt>
        <c:idx val="18"/>
        <c:spPr>
          <a:solidFill>
            <a:schemeClr val="bg2"/>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bg2"/>
          </a:solidFill>
          <a:ln w="19050">
            <a:solidFill>
              <a:schemeClr val="lt1"/>
            </a:solidFill>
          </a:ln>
          <a:effectLst/>
        </c:spPr>
      </c:pivotFmt>
    </c:pivotFmts>
    <c:plotArea>
      <c:layout/>
      <c:doughnutChart>
        <c:varyColors val="1"/>
        <c:ser>
          <c:idx val="0"/>
          <c:order val="0"/>
          <c:tx>
            <c:strRef>
              <c:f>Data_Source!$B$146</c:f>
              <c:strCache>
                <c:ptCount val="1"/>
                <c:pt idx="0">
                  <c:v>Total</c:v>
                </c:pt>
              </c:strCache>
            </c:strRef>
          </c:tx>
          <c:spPr>
            <a:solidFill>
              <a:schemeClr val="bg2"/>
            </a:solidFill>
          </c:spPr>
          <c:dPt>
            <c:idx val="0"/>
            <c:bubble3D val="0"/>
            <c:spPr>
              <a:solidFill>
                <a:schemeClr val="bg2"/>
              </a:solidFill>
              <a:ln w="19050">
                <a:solidFill>
                  <a:schemeClr val="lt1"/>
                </a:solidFill>
              </a:ln>
              <a:effectLst/>
            </c:spPr>
            <c:extLst>
              <c:ext xmlns:c16="http://schemas.microsoft.com/office/drawing/2014/chart" uri="{C3380CC4-5D6E-409C-BE32-E72D297353CC}">
                <c16:uniqueId val="{00000001-78F2-4EC3-A2A1-A4E5606CD79D}"/>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78F2-4EC3-A2A1-A4E5606CD79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8F2-4EC3-A2A1-A4E5606CD79D}"/>
              </c:ext>
            </c:extLst>
          </c:dPt>
          <c:dPt>
            <c:idx val="3"/>
            <c:bubble3D val="0"/>
            <c:spPr>
              <a:solidFill>
                <a:schemeClr val="bg2"/>
              </a:solidFill>
              <a:ln w="19050">
                <a:solidFill>
                  <a:schemeClr val="lt1"/>
                </a:solidFill>
              </a:ln>
              <a:effectLst/>
            </c:spPr>
            <c:extLst>
              <c:ext xmlns:c16="http://schemas.microsoft.com/office/drawing/2014/chart" uri="{C3380CC4-5D6E-409C-BE32-E72D297353CC}">
                <c16:uniqueId val="{00000007-78F2-4EC3-A2A1-A4E5606CD79D}"/>
              </c:ext>
            </c:extLst>
          </c:dPt>
          <c:cat>
            <c:strRef>
              <c:f>Data_Source!$A$147:$A$151</c:f>
              <c:strCache>
                <c:ptCount val="4"/>
                <c:pt idx="0">
                  <c:v>P1</c:v>
                </c:pt>
                <c:pt idx="1">
                  <c:v>P2</c:v>
                </c:pt>
                <c:pt idx="2">
                  <c:v>P3</c:v>
                </c:pt>
                <c:pt idx="3">
                  <c:v>P4 </c:v>
                </c:pt>
              </c:strCache>
            </c:strRef>
          </c:cat>
          <c:val>
            <c:numRef>
              <c:f>Data_Source!$B$147:$B$151</c:f>
              <c:numCache>
                <c:formatCode>0%</c:formatCode>
                <c:ptCount val="4"/>
                <c:pt idx="0">
                  <c:v>4.2857142857142858E-2</c:v>
                </c:pt>
                <c:pt idx="1">
                  <c:v>4.2857142857142858E-2</c:v>
                </c:pt>
                <c:pt idx="2">
                  <c:v>0.14285714285714285</c:v>
                </c:pt>
                <c:pt idx="3">
                  <c:v>0.77142857142857146</c:v>
                </c:pt>
              </c:numCache>
            </c:numRef>
          </c:val>
          <c:extLst>
            <c:ext xmlns:c16="http://schemas.microsoft.com/office/drawing/2014/chart" uri="{C3380CC4-5D6E-409C-BE32-E72D297353CC}">
              <c16:uniqueId val="{0000000A-0AF4-4F4D-8EF0-3B1EB3A38D3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2"/>
          </a:solidFill>
          <a:ln w="19050">
            <a:solidFill>
              <a:schemeClr val="lt1"/>
            </a:solidFill>
          </a:ln>
          <a:effectLst/>
        </c:spPr>
      </c:pivotFmt>
      <c:pivotFmt>
        <c:idx val="13"/>
        <c:spPr>
          <a:solidFill>
            <a:schemeClr val="bg2"/>
          </a:solidFill>
          <a:ln w="19050">
            <a:solidFill>
              <a:schemeClr val="lt1"/>
            </a:solidFill>
          </a:ln>
          <a:effectLst/>
        </c:spPr>
      </c:pivotFmt>
      <c:pivotFmt>
        <c:idx val="14"/>
        <c:spPr>
          <a:solidFill>
            <a:schemeClr val="bg2"/>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2"/>
          </a:solidFill>
          <a:ln w="19050">
            <a:solidFill>
              <a:schemeClr val="lt1"/>
            </a:solidFill>
          </a:ln>
          <a:effectLst/>
        </c:spPr>
      </c:pivotFmt>
      <c:pivotFmt>
        <c:idx val="18"/>
        <c:spPr>
          <a:solidFill>
            <a:schemeClr val="bg2"/>
          </a:solidFill>
          <a:ln w="19050">
            <a:solidFill>
              <a:schemeClr val="lt1"/>
            </a:solidFill>
          </a:ln>
          <a:effectLst/>
        </c:spPr>
      </c:pivotFmt>
      <c:pivotFmt>
        <c:idx val="19"/>
        <c:spPr>
          <a:solidFill>
            <a:schemeClr val="bg2"/>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Data_Source!$B$146</c:f>
              <c:strCache>
                <c:ptCount val="1"/>
                <c:pt idx="0">
                  <c:v>Total</c:v>
                </c:pt>
              </c:strCache>
            </c:strRef>
          </c:tx>
          <c:spPr>
            <a:solidFill>
              <a:schemeClr val="bg2"/>
            </a:solidFill>
          </c:spPr>
          <c:dPt>
            <c:idx val="0"/>
            <c:bubble3D val="0"/>
            <c:spPr>
              <a:solidFill>
                <a:schemeClr val="bg2"/>
              </a:solidFill>
              <a:ln w="19050">
                <a:solidFill>
                  <a:schemeClr val="lt1"/>
                </a:solidFill>
              </a:ln>
              <a:effectLst/>
            </c:spPr>
            <c:extLst>
              <c:ext xmlns:c16="http://schemas.microsoft.com/office/drawing/2014/chart" uri="{C3380CC4-5D6E-409C-BE32-E72D297353CC}">
                <c16:uniqueId val="{00000001-78F2-4EC3-A2A1-A4E5606CD79D}"/>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78F2-4EC3-A2A1-A4E5606CD79D}"/>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05-78F2-4EC3-A2A1-A4E5606CD7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F2-4EC3-A2A1-A4E5606CD79D}"/>
              </c:ext>
            </c:extLst>
          </c:dPt>
          <c:cat>
            <c:strRef>
              <c:f>Data_Source!$A$147:$A$151</c:f>
              <c:strCache>
                <c:ptCount val="4"/>
                <c:pt idx="0">
                  <c:v>P1</c:v>
                </c:pt>
                <c:pt idx="1">
                  <c:v>P2</c:v>
                </c:pt>
                <c:pt idx="2">
                  <c:v>P3</c:v>
                </c:pt>
                <c:pt idx="3">
                  <c:v>P4 </c:v>
                </c:pt>
              </c:strCache>
            </c:strRef>
          </c:cat>
          <c:val>
            <c:numRef>
              <c:f>Data_Source!$B$147:$B$151</c:f>
              <c:numCache>
                <c:formatCode>0%</c:formatCode>
                <c:ptCount val="4"/>
                <c:pt idx="0">
                  <c:v>4.2857142857142858E-2</c:v>
                </c:pt>
                <c:pt idx="1">
                  <c:v>4.2857142857142858E-2</c:v>
                </c:pt>
                <c:pt idx="2">
                  <c:v>0.14285714285714285</c:v>
                </c:pt>
                <c:pt idx="3">
                  <c:v>0.77142857142857146</c:v>
                </c:pt>
              </c:numCache>
            </c:numRef>
          </c:val>
          <c:extLst>
            <c:ext xmlns:c16="http://schemas.microsoft.com/office/drawing/2014/chart" uri="{C3380CC4-5D6E-409C-BE32-E72D297353CC}">
              <c16:uniqueId val="{0000000A-0AF4-4F4D-8EF0-3B1EB3A38D3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[it_data_rating.xlsx]Data_Source!PivotTable7</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doughnutChart>
        <c:varyColors val="1"/>
        <c:ser>
          <c:idx val="0"/>
          <c:order val="0"/>
          <c:tx>
            <c:strRef>
              <c:f>Data_Source!$B$154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47F-4984-B230-32BD7BD9414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47F-4984-B230-32BD7BD9414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47F-4984-B230-32BD7BD9414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Data_Source!$A$155:$A$158</c:f>
              <c:strCache>
                <c:ptCount val="3"/>
                <c:pt idx="0">
                  <c:v>High</c:v>
                </c:pt>
                <c:pt idx="1">
                  <c:v>Low</c:v>
                </c:pt>
                <c:pt idx="2">
                  <c:v>Medium</c:v>
                </c:pt>
              </c:strCache>
            </c:strRef>
          </c:cat>
          <c:val>
            <c:numRef>
              <c:f>Data_Source!$B$155:$B$158</c:f>
              <c:numCache>
                <c:formatCode>General</c:formatCode>
                <c:ptCount val="3"/>
                <c:pt idx="0">
                  <c:v>23</c:v>
                </c:pt>
                <c:pt idx="1">
                  <c:v>24</c:v>
                </c:pt>
                <c:pt idx="2">
                  <c:v>23</c:v>
                </c:pt>
              </c:numCache>
            </c:numRef>
          </c:val>
          <c:extLst>
            <c:ext xmlns:c16="http://schemas.microsoft.com/office/drawing/2014/chart" uri="{C3380CC4-5D6E-409C-BE32-E72D297353CC}">
              <c16:uniqueId val="{00000006-347F-4984-B230-32BD7BD94142}"/>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[it_data_rating.xlsx]Data_Source!PivotTable17</c:name>
    <c:fmtId val="2"/>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pivotFmt>
      <c:pivotFmt>
        <c:idx val="6"/>
        <c:spPr>
          <a:solidFill>
            <a:schemeClr val="accent1">
              <a:lumMod val="75000"/>
            </a:schemeClr>
          </a:solidFill>
          <a:ln w="19050">
            <a:solidFill>
              <a:schemeClr val="lt1"/>
            </a:solidFill>
          </a:ln>
          <a:effectLst/>
        </c:spPr>
      </c:pivotFmt>
    </c:pivotFmts>
    <c:plotArea>
      <c:layout/>
      <c:pieChart>
        <c:varyColors val="1"/>
        <c:ser>
          <c:idx val="0"/>
          <c:order val="0"/>
          <c:tx>
            <c:strRef>
              <c:f>Data_Source!$B$238</c:f>
              <c:strCache>
                <c:ptCount val="1"/>
                <c:pt idx="0">
                  <c:v>Total</c:v>
                </c:pt>
              </c:strCache>
            </c:strRef>
          </c:tx>
          <c:explosion val="2"/>
          <c:dPt>
            <c:idx val="0"/>
            <c:bubble3D val="0"/>
            <c:spPr>
              <a:solidFill>
                <a:schemeClr val="accent3"/>
              </a:solidFill>
              <a:ln w="19050">
                <a:solidFill>
                  <a:schemeClr val="lt1"/>
                </a:solidFill>
              </a:ln>
              <a:effectLst/>
            </c:spPr>
            <c:extLst>
              <c:ext xmlns:c16="http://schemas.microsoft.com/office/drawing/2014/chart" uri="{C3380CC4-5D6E-409C-BE32-E72D297353CC}">
                <c16:uniqueId val="{00000001-EB54-4B1A-BA95-9F55C0394A6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EB54-4B1A-BA95-9F55C0394A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Data_Source!$A$239:$A$241</c:f>
              <c:strCache>
                <c:ptCount val="2"/>
                <c:pt idx="0">
                  <c:v>FALSE</c:v>
                </c:pt>
                <c:pt idx="1">
                  <c:v>TRUE</c:v>
                </c:pt>
              </c:strCache>
            </c:strRef>
          </c:cat>
          <c:val>
            <c:numRef>
              <c:f>Data_Source!$B$239:$B$241</c:f>
              <c:numCache>
                <c:formatCode>0%</c:formatCode>
                <c:ptCount val="2"/>
                <c:pt idx="0">
                  <c:v>0.6</c:v>
                </c:pt>
                <c:pt idx="1">
                  <c:v>0.4</c:v>
                </c:pt>
              </c:numCache>
            </c:numRef>
          </c:val>
          <c:extLst>
            <c:ext xmlns:c16="http://schemas.microsoft.com/office/drawing/2014/chart" uri="{C3380CC4-5D6E-409C-BE32-E72D297353CC}">
              <c16:uniqueId val="{00000004-EB54-4B1A-BA95-9F55C0394A62}"/>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7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NG"/>
          </a:p>
        </c:txPr>
      </c:legendEntry>
      <c:legendEntry>
        <c:idx val="1"/>
        <c:txPr>
          <a:bodyPr rot="0" spcFirstLastPara="1" vertOverflow="ellipsis" vert="horz" wrap="square" anchor="ctr" anchorCtr="1"/>
          <a:lstStyle/>
          <a:p>
            <a:pPr>
              <a:defRPr sz="7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NG"/>
          </a:p>
        </c:txPr>
      </c:legendEntry>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Data_Source!$B$138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D9-41DD-A57B-5823DAE6D2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D9-41DD-A57B-5823DAE6D2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D9-41DD-A57B-5823DAE6D2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D9-41DD-A57B-5823DAE6D2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D9-41DD-A57B-5823DAE6D223}"/>
              </c:ext>
            </c:extLst>
          </c:dPt>
          <c:cat>
            <c:strRef>
              <c:f>Data_Source!$A$139:$A$144</c:f>
              <c:strCache>
                <c:ptCount val="5"/>
                <c:pt idx="0">
                  <c:v>CorpWiFi</c:v>
                </c:pt>
                <c:pt idx="1">
                  <c:v>HQ_NETWORK</c:v>
                </c:pt>
                <c:pt idx="2">
                  <c:v>Net_Pro</c:v>
                </c:pt>
                <c:pt idx="3">
                  <c:v>Office_Net</c:v>
                </c:pt>
                <c:pt idx="4">
                  <c:v>Secure_Link</c:v>
                </c:pt>
              </c:strCache>
            </c:strRef>
          </c:cat>
          <c:val>
            <c:numRef>
              <c:f>Data_Source!$B$139:$B$144</c:f>
              <c:numCache>
                <c:formatCode>General</c:formatCode>
                <c:ptCount val="5"/>
                <c:pt idx="0">
                  <c:v>16</c:v>
                </c:pt>
                <c:pt idx="1">
                  <c:v>17</c:v>
                </c:pt>
                <c:pt idx="2">
                  <c:v>12</c:v>
                </c:pt>
                <c:pt idx="3">
                  <c:v>10</c:v>
                </c:pt>
                <c:pt idx="4">
                  <c:v>15</c:v>
                </c:pt>
              </c:numCache>
            </c:numRef>
          </c:val>
          <c:extLst>
            <c:ext xmlns:c16="http://schemas.microsoft.com/office/drawing/2014/chart" uri="{C3380CC4-5D6E-409C-BE32-E72D297353CC}">
              <c16:uniqueId val="{00000000-E4F4-4C45-9A84-856B6EB14D5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[it_data_rating.xlsx]Data_Source!PivotTable15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Data_Source!$B$248</c:f>
              <c:strCache>
                <c:ptCount val="1"/>
                <c:pt idx="0">
                  <c:v>Total</c:v>
                </c:pt>
              </c:strCache>
            </c:strRef>
          </c:tx>
          <c:spPr>
            <a:solidFill>
              <a:schemeClr val="accent1">
                <a:lumMod val="50000"/>
              </a:schemeClr>
            </a:solidFill>
            <a:ln>
              <a:noFill/>
            </a:ln>
            <a:effectLst/>
          </c:spPr>
          <c:invertIfNegative val="0"/>
          <c:trendline>
            <c:spPr>
              <a:ln w="19050" cap="rnd">
                <a:solidFill>
                  <a:schemeClr val="accent1"/>
                </a:solidFill>
                <a:prstDash val="sysDot"/>
              </a:ln>
              <a:effectLst/>
            </c:spPr>
            <c:trendlineType val="linear"/>
            <c:dispRSqr val="0"/>
            <c:dispEq val="0"/>
          </c:trendline>
          <c:cat>
            <c:strRef>
              <c:f>Data_Source!$A$249:$A$274</c:f>
              <c:strCache>
                <c:ptCount val="25"/>
                <c:pt idx="0">
                  <c:v>01/11/2024</c:v>
                </c:pt>
                <c:pt idx="1">
                  <c:v>02/11/2024</c:v>
                </c:pt>
                <c:pt idx="2">
                  <c:v>03/11/2024</c:v>
                </c:pt>
                <c:pt idx="3">
                  <c:v>04/11/2024</c:v>
                </c:pt>
                <c:pt idx="4">
                  <c:v>05/11/2024</c:v>
                </c:pt>
                <c:pt idx="5">
                  <c:v>06/11/2024</c:v>
                </c:pt>
                <c:pt idx="6">
                  <c:v>07/11/2024</c:v>
                </c:pt>
                <c:pt idx="7">
                  <c:v>08/11/2024</c:v>
                </c:pt>
                <c:pt idx="8">
                  <c:v>09/11/2024</c:v>
                </c:pt>
                <c:pt idx="9">
                  <c:v>12/11/2024</c:v>
                </c:pt>
                <c:pt idx="10">
                  <c:v>13/11/2024</c:v>
                </c:pt>
                <c:pt idx="11">
                  <c:v>14/11/2024</c:v>
                </c:pt>
                <c:pt idx="12">
                  <c:v>15/11/2024</c:v>
                </c:pt>
                <c:pt idx="13">
                  <c:v>16/11/2024</c:v>
                </c:pt>
                <c:pt idx="14">
                  <c:v>17/11/2024</c:v>
                </c:pt>
                <c:pt idx="15">
                  <c:v>18/11/2024</c:v>
                </c:pt>
                <c:pt idx="16">
                  <c:v>19/11/2024</c:v>
                </c:pt>
                <c:pt idx="17">
                  <c:v>20/11/2024</c:v>
                </c:pt>
                <c:pt idx="18">
                  <c:v>21/11/2024</c:v>
                </c:pt>
                <c:pt idx="19">
                  <c:v>22/11/2024</c:v>
                </c:pt>
                <c:pt idx="20">
                  <c:v>23/11/2024</c:v>
                </c:pt>
                <c:pt idx="21">
                  <c:v>25/11/2024</c:v>
                </c:pt>
                <c:pt idx="22">
                  <c:v>27/11/2024</c:v>
                </c:pt>
                <c:pt idx="23">
                  <c:v>28/11/2024</c:v>
                </c:pt>
                <c:pt idx="24">
                  <c:v>29/11/2024</c:v>
                </c:pt>
              </c:strCache>
            </c:strRef>
          </c:cat>
          <c:val>
            <c:numRef>
              <c:f>Data_Source!$B$249:$B$274</c:f>
              <c:numCache>
                <c:formatCode>General</c:formatCode>
                <c:ptCount val="25"/>
                <c:pt idx="0">
                  <c:v>2083</c:v>
                </c:pt>
                <c:pt idx="1">
                  <c:v>5825</c:v>
                </c:pt>
                <c:pt idx="2">
                  <c:v>621</c:v>
                </c:pt>
                <c:pt idx="3">
                  <c:v>4156</c:v>
                </c:pt>
                <c:pt idx="4">
                  <c:v>5880</c:v>
                </c:pt>
                <c:pt idx="5">
                  <c:v>2749</c:v>
                </c:pt>
                <c:pt idx="6">
                  <c:v>2946</c:v>
                </c:pt>
                <c:pt idx="7">
                  <c:v>2777</c:v>
                </c:pt>
                <c:pt idx="8">
                  <c:v>2959</c:v>
                </c:pt>
                <c:pt idx="9">
                  <c:v>1592</c:v>
                </c:pt>
                <c:pt idx="10">
                  <c:v>2911</c:v>
                </c:pt>
                <c:pt idx="11">
                  <c:v>4678</c:v>
                </c:pt>
                <c:pt idx="12">
                  <c:v>6064</c:v>
                </c:pt>
                <c:pt idx="13">
                  <c:v>4877</c:v>
                </c:pt>
                <c:pt idx="14">
                  <c:v>3352</c:v>
                </c:pt>
                <c:pt idx="15">
                  <c:v>2488</c:v>
                </c:pt>
                <c:pt idx="16">
                  <c:v>11470</c:v>
                </c:pt>
                <c:pt idx="17">
                  <c:v>3457</c:v>
                </c:pt>
                <c:pt idx="18">
                  <c:v>1594</c:v>
                </c:pt>
                <c:pt idx="19">
                  <c:v>2508</c:v>
                </c:pt>
                <c:pt idx="20">
                  <c:v>4594</c:v>
                </c:pt>
                <c:pt idx="21">
                  <c:v>718</c:v>
                </c:pt>
                <c:pt idx="22">
                  <c:v>7107</c:v>
                </c:pt>
                <c:pt idx="23">
                  <c:v>1897</c:v>
                </c:pt>
                <c:pt idx="24">
                  <c:v>1486</c:v>
                </c:pt>
              </c:numCache>
            </c:numRef>
          </c:val>
          <c:extLst>
            <c:ext xmlns:c16="http://schemas.microsoft.com/office/drawing/2014/chart" uri="{C3380CC4-5D6E-409C-BE32-E72D297353CC}">
              <c16:uniqueId val="{00000000-308F-4BAB-A378-452E26C4DA23}"/>
            </c:ext>
          </c:extLst>
        </c:ser>
        <c:dLbls>
          <c:showLegendKey val="0"/>
          <c:showVal val="0"/>
          <c:showCatName val="0"/>
          <c:showSerName val="0"/>
          <c:showPercent val="0"/>
          <c:showBubbleSize val="0"/>
        </c:dLbls>
        <c:gapWidth val="219"/>
        <c:overlap val="-27"/>
        <c:axId val="326222575"/>
        <c:axId val="326208847"/>
      </c:barChart>
      <c:catAx>
        <c:axId val="3262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crossAx val="326208847"/>
        <c:crosses val="autoZero"/>
        <c:auto val="1"/>
        <c:lblAlgn val="ctr"/>
        <c:lblOffset val="100"/>
        <c:noMultiLvlLbl val="0"/>
      </c:catAx>
      <c:valAx>
        <c:axId val="326208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crossAx val="3262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[it_data_rating.xlsx]Data_Source!PivotTable18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Data_Source!$B$276</c:f>
              <c:strCache>
                <c:ptCount val="1"/>
                <c:pt idx="0">
                  <c:v>Total</c:v>
                </c:pt>
              </c:strCache>
            </c:strRef>
          </c:tx>
          <c:spPr>
            <a:solidFill>
              <a:srgbClr val="FF0000"/>
            </a:solidFill>
            <a:ln>
              <a:noFill/>
            </a:ln>
            <a:effectLst/>
          </c:spPr>
          <c:invertIfNegative val="0"/>
          <c:trendline>
            <c:spPr>
              <a:ln w="19050" cap="rnd">
                <a:solidFill>
                  <a:schemeClr val="accent1"/>
                </a:solidFill>
                <a:prstDash val="sysDot"/>
              </a:ln>
              <a:effectLst/>
            </c:spPr>
            <c:trendlineType val="linear"/>
            <c:dispRSqr val="0"/>
            <c:dispEq val="0"/>
          </c:trendline>
          <c:cat>
            <c:strRef>
              <c:f>Data_Source!$A$277:$A$298</c:f>
              <c:strCache>
                <c:ptCount val="21"/>
                <c:pt idx="0">
                  <c:v>04/11/2024</c:v>
                </c:pt>
                <c:pt idx="1">
                  <c:v>08/11/2024</c:v>
                </c:pt>
                <c:pt idx="2">
                  <c:v>09/11/2024</c:v>
                </c:pt>
                <c:pt idx="3">
                  <c:v>11/11/2024</c:v>
                </c:pt>
                <c:pt idx="4">
                  <c:v>12/11/2024</c:v>
                </c:pt>
                <c:pt idx="5">
                  <c:v>13/11/2024</c:v>
                </c:pt>
                <c:pt idx="6">
                  <c:v>14/11/2024</c:v>
                </c:pt>
                <c:pt idx="7">
                  <c:v>16/11/2024</c:v>
                </c:pt>
                <c:pt idx="8">
                  <c:v>17/11/2024</c:v>
                </c:pt>
                <c:pt idx="9">
                  <c:v>18/11/2024</c:v>
                </c:pt>
                <c:pt idx="10">
                  <c:v>20/11/2024</c:v>
                </c:pt>
                <c:pt idx="11">
                  <c:v>21/11/2024</c:v>
                </c:pt>
                <c:pt idx="12">
                  <c:v>23/11/2024</c:v>
                </c:pt>
                <c:pt idx="13">
                  <c:v>24/11/2024</c:v>
                </c:pt>
                <c:pt idx="14">
                  <c:v>25/11/2024</c:v>
                </c:pt>
                <c:pt idx="15">
                  <c:v>26/11/2024</c:v>
                </c:pt>
                <c:pt idx="16">
                  <c:v>27/11/2024</c:v>
                </c:pt>
                <c:pt idx="17">
                  <c:v>28/11/2024</c:v>
                </c:pt>
                <c:pt idx="18">
                  <c:v>29/11/2024</c:v>
                </c:pt>
                <c:pt idx="19">
                  <c:v>30/11/2024</c:v>
                </c:pt>
                <c:pt idx="20">
                  <c:v>(blank)</c:v>
                </c:pt>
              </c:strCache>
            </c:strRef>
          </c:cat>
          <c:val>
            <c:numRef>
              <c:f>Data_Source!$B$277:$B$298</c:f>
              <c:numCache>
                <c:formatCode>General</c:formatCode>
                <c:ptCount val="21"/>
                <c:pt idx="0">
                  <c:v>2892</c:v>
                </c:pt>
                <c:pt idx="1">
                  <c:v>1372</c:v>
                </c:pt>
                <c:pt idx="2">
                  <c:v>6510</c:v>
                </c:pt>
                <c:pt idx="3">
                  <c:v>9564</c:v>
                </c:pt>
                <c:pt idx="4">
                  <c:v>31116</c:v>
                </c:pt>
                <c:pt idx="7">
                  <c:v>17508</c:v>
                </c:pt>
                <c:pt idx="8">
                  <c:v>1968</c:v>
                </c:pt>
                <c:pt idx="10">
                  <c:v>2508</c:v>
                </c:pt>
                <c:pt idx="11">
                  <c:v>7160</c:v>
                </c:pt>
                <c:pt idx="12">
                  <c:v>7596</c:v>
                </c:pt>
                <c:pt idx="13">
                  <c:v>39062</c:v>
                </c:pt>
                <c:pt idx="14">
                  <c:v>11416</c:v>
                </c:pt>
                <c:pt idx="15">
                  <c:v>28490</c:v>
                </c:pt>
                <c:pt idx="16">
                  <c:v>50772</c:v>
                </c:pt>
                <c:pt idx="17">
                  <c:v>76103</c:v>
                </c:pt>
                <c:pt idx="18">
                  <c:v>8188</c:v>
                </c:pt>
                <c:pt idx="19">
                  <c:v>3168</c:v>
                </c:pt>
              </c:numCache>
            </c:numRef>
          </c:val>
          <c:extLst>
            <c:ext xmlns:c16="http://schemas.microsoft.com/office/drawing/2014/chart" uri="{C3380CC4-5D6E-409C-BE32-E72D297353CC}">
              <c16:uniqueId val="{00000000-3593-47A8-A837-0A4E2B0D9394}"/>
            </c:ext>
          </c:extLst>
        </c:ser>
        <c:dLbls>
          <c:showLegendKey val="0"/>
          <c:showVal val="0"/>
          <c:showCatName val="0"/>
          <c:showSerName val="0"/>
          <c:showPercent val="0"/>
          <c:showBubbleSize val="0"/>
        </c:dLbls>
        <c:gapWidth val="219"/>
        <c:overlap val="-27"/>
        <c:axId val="346213823"/>
        <c:axId val="346203007"/>
      </c:barChart>
      <c:catAx>
        <c:axId val="3462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crossAx val="346203007"/>
        <c:crosses val="autoZero"/>
        <c:auto val="1"/>
        <c:lblAlgn val="ctr"/>
        <c:lblOffset val="100"/>
        <c:noMultiLvlLbl val="0"/>
      </c:catAx>
      <c:valAx>
        <c:axId val="346203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NG"/>
          </a:p>
        </c:txPr>
        <c:crossAx val="34621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700"/>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Data_Source!$B$131</c:f>
              <c:strCache>
                <c:ptCount val="1"/>
                <c:pt idx="0">
                  <c:v>Total</c:v>
                </c:pt>
              </c:strCache>
            </c:strRef>
          </c:tx>
          <c:spPr>
            <a:solidFill>
              <a:schemeClr val="accent1"/>
            </a:solidFill>
            <a:ln>
              <a:noFill/>
            </a:ln>
            <a:effectLst/>
          </c:spPr>
          <c:cat>
            <c:strRef>
              <c:f>Data_Source!$A$132:$A$136</c:f>
              <c:strCache>
                <c:ptCount val="4"/>
                <c:pt idx="0">
                  <c:v>Device not booting</c:v>
                </c:pt>
                <c:pt idx="1">
                  <c:v>Frequent disconnections</c:v>
                </c:pt>
                <c:pt idx="2">
                  <c:v>Slow network speeds</c:v>
                </c:pt>
                <c:pt idx="3">
                  <c:v>Unexpected Wi-Fi password change</c:v>
                </c:pt>
              </c:strCache>
            </c:strRef>
          </c:cat>
          <c:val>
            <c:numRef>
              <c:f>Data_Source!$B$132:$B$136</c:f>
              <c:numCache>
                <c:formatCode>0.0%</c:formatCode>
                <c:ptCount val="4"/>
                <c:pt idx="0">
                  <c:v>0.24285714285714285</c:v>
                </c:pt>
                <c:pt idx="1">
                  <c:v>0.18571428571428572</c:v>
                </c:pt>
                <c:pt idx="2">
                  <c:v>0.31428571428571428</c:v>
                </c:pt>
                <c:pt idx="3">
                  <c:v>0.25714285714285712</c:v>
                </c:pt>
              </c:numCache>
            </c:numRef>
          </c:val>
          <c:extLst>
            <c:ext xmlns:c16="http://schemas.microsoft.com/office/drawing/2014/chart" uri="{C3380CC4-5D6E-409C-BE32-E72D297353CC}">
              <c16:uniqueId val="{00000000-FBEA-46C5-9C50-F0FC8159E73A}"/>
            </c:ext>
          </c:extLst>
        </c:ser>
        <c:dLbls>
          <c:showLegendKey val="0"/>
          <c:showVal val="0"/>
          <c:showCatName val="0"/>
          <c:showSerName val="0"/>
          <c:showPercent val="0"/>
          <c:showBubbleSize val="0"/>
        </c:dLbls>
        <c:axId val="2083379759"/>
        <c:axId val="2083386415"/>
      </c:areaChart>
      <c:catAx>
        <c:axId val="2083379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3386415"/>
        <c:crosses val="autoZero"/>
        <c:auto val="1"/>
        <c:lblAlgn val="ctr"/>
        <c:lblOffset val="100"/>
        <c:noMultiLvlLbl val="0"/>
      </c:catAx>
      <c:valAx>
        <c:axId val="2083386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33797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[it_data_rating.xlsx]Data_Source!PivotTable16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Data_Source!$B$227</c:f>
              <c:strCache>
                <c:ptCount val="1"/>
                <c:pt idx="0">
                  <c:v>Total</c:v>
                </c:pt>
              </c:strCache>
            </c:strRef>
          </c:tx>
          <c:spPr>
            <a:solidFill>
              <a:schemeClr val="accent1"/>
            </a:solidFill>
            <a:ln>
              <a:noFill/>
            </a:ln>
            <a:effectLst/>
          </c:spPr>
          <c:invertIfNegative val="0"/>
          <c:cat>
            <c:strRef>
              <c:f>Data_Source!$A$228:$A$232</c:f>
              <c:strCache>
                <c:ptCount val="4"/>
                <c:pt idx="0">
                  <c:v>Configuration mismatch</c:v>
                </c:pt>
                <c:pt idx="1">
                  <c:v>Driver issues</c:v>
                </c:pt>
                <c:pt idx="2">
                  <c:v>Firewall blockage</c:v>
                </c:pt>
                <c:pt idx="3">
                  <c:v>Rogue AP</c:v>
                </c:pt>
              </c:strCache>
            </c:strRef>
          </c:cat>
          <c:val>
            <c:numRef>
              <c:f>Data_Source!$B$228:$B$232</c:f>
              <c:numCache>
                <c:formatCode>0%</c:formatCode>
                <c:ptCount val="4"/>
                <c:pt idx="0">
                  <c:v>0.22857142857142856</c:v>
                </c:pt>
                <c:pt idx="1">
                  <c:v>0.27142857142857141</c:v>
                </c:pt>
                <c:pt idx="2">
                  <c:v>0.21428571428571427</c:v>
                </c:pt>
                <c:pt idx="3">
                  <c:v>0.2857142857142857</c:v>
                </c:pt>
              </c:numCache>
            </c:numRef>
          </c:val>
          <c:extLst>
            <c:ext xmlns:c16="http://schemas.microsoft.com/office/drawing/2014/chart" uri="{C3380CC4-5D6E-409C-BE32-E72D297353CC}">
              <c16:uniqueId val="{00000000-8F00-4993-AD0E-41532E4F1B6D}"/>
            </c:ext>
          </c:extLst>
        </c:ser>
        <c:dLbls>
          <c:showLegendKey val="0"/>
          <c:showVal val="0"/>
          <c:showCatName val="0"/>
          <c:showSerName val="0"/>
          <c:showPercent val="0"/>
          <c:showBubbleSize val="0"/>
        </c:dLbls>
        <c:gapWidth val="182"/>
        <c:axId val="1451044639"/>
        <c:axId val="1451040895"/>
      </c:barChart>
      <c:catAx>
        <c:axId val="145104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1040895"/>
        <c:crosses val="autoZero"/>
        <c:auto val="1"/>
        <c:lblAlgn val="ctr"/>
        <c:lblOffset val="100"/>
        <c:noMultiLvlLbl val="0"/>
      </c:catAx>
      <c:valAx>
        <c:axId val="145104089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510446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Data_Source!$B$146</c:f>
              <c:strCache>
                <c:ptCount val="1"/>
                <c:pt idx="0">
                  <c:v>Total</c:v>
                </c:pt>
              </c:strCache>
            </c:strRef>
          </c:tx>
          <c:dPt>
            <c:idx val="0"/>
            <c:bubble3D val="0"/>
            <c:explosion val="16"/>
            <c:spPr>
              <a:solidFill>
                <a:schemeClr val="accent1"/>
              </a:solidFill>
              <a:ln w="19050">
                <a:solidFill>
                  <a:schemeClr val="lt1"/>
                </a:solidFill>
              </a:ln>
              <a:effectLst/>
            </c:spPr>
            <c:extLst>
              <c:ext xmlns:c16="http://schemas.microsoft.com/office/drawing/2014/chart" uri="{C3380CC4-5D6E-409C-BE32-E72D297353CC}">
                <c16:uniqueId val="{00000003-723D-4C5D-8A05-D4CB54D48C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23D-4C5D-8A05-D4CB54D48CCC}"/>
              </c:ext>
            </c:extLst>
          </c:dPt>
          <c:dPt>
            <c:idx val="2"/>
            <c:bubble3D val="0"/>
            <c:explosion val="6"/>
            <c:spPr>
              <a:solidFill>
                <a:schemeClr val="accent3"/>
              </a:solidFill>
              <a:ln w="19050">
                <a:solidFill>
                  <a:schemeClr val="lt1"/>
                </a:solidFill>
              </a:ln>
              <a:effectLst/>
            </c:spPr>
            <c:extLst>
              <c:ext xmlns:c16="http://schemas.microsoft.com/office/drawing/2014/chart" uri="{C3380CC4-5D6E-409C-BE32-E72D297353CC}">
                <c16:uniqueId val="{00000002-723D-4C5D-8A05-D4CB54D48C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5D-4570-B85F-7FA0CBB682F0}"/>
              </c:ext>
            </c:extLst>
          </c:dPt>
          <c:cat>
            <c:strRef>
              <c:f>Data_Source!$A$147:$A$151</c:f>
              <c:strCache>
                <c:ptCount val="4"/>
                <c:pt idx="0">
                  <c:v>P1</c:v>
                </c:pt>
                <c:pt idx="1">
                  <c:v>P2</c:v>
                </c:pt>
                <c:pt idx="2">
                  <c:v>P3</c:v>
                </c:pt>
                <c:pt idx="3">
                  <c:v>P4 </c:v>
                </c:pt>
              </c:strCache>
            </c:strRef>
          </c:cat>
          <c:val>
            <c:numRef>
              <c:f>Data_Source!$B$147:$B$151</c:f>
              <c:numCache>
                <c:formatCode>0%</c:formatCode>
                <c:ptCount val="4"/>
                <c:pt idx="0">
                  <c:v>4.2857142857142858E-2</c:v>
                </c:pt>
                <c:pt idx="1">
                  <c:v>4.2857142857142858E-2</c:v>
                </c:pt>
                <c:pt idx="2">
                  <c:v>0.14285714285714285</c:v>
                </c:pt>
                <c:pt idx="3">
                  <c:v>0.77142857142857146</c:v>
                </c:pt>
              </c:numCache>
            </c:numRef>
          </c:val>
          <c:extLst>
            <c:ext xmlns:c16="http://schemas.microsoft.com/office/drawing/2014/chart" uri="{C3380CC4-5D6E-409C-BE32-E72D297353CC}">
              <c16:uniqueId val="{00000000-723D-4C5D-8A05-D4CB54D48C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Data_Source!$B$154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1F-4D84-A6B5-1FE59511E2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1F-4D84-A6B5-1FE59511E2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1F-4D84-A6B5-1FE59511E29F}"/>
              </c:ext>
            </c:extLst>
          </c:dPt>
          <c:cat>
            <c:strRef>
              <c:f>Data_Source!$A$155:$A$158</c:f>
              <c:strCache>
                <c:ptCount val="3"/>
                <c:pt idx="0">
                  <c:v>High</c:v>
                </c:pt>
                <c:pt idx="1">
                  <c:v>Low</c:v>
                </c:pt>
                <c:pt idx="2">
                  <c:v>Medium</c:v>
                </c:pt>
              </c:strCache>
            </c:strRef>
          </c:cat>
          <c:val>
            <c:numRef>
              <c:f>Data_Source!$B$155:$B$158</c:f>
              <c:numCache>
                <c:formatCode>General</c:formatCode>
                <c:ptCount val="3"/>
                <c:pt idx="0">
                  <c:v>23</c:v>
                </c:pt>
                <c:pt idx="1">
                  <c:v>24</c:v>
                </c:pt>
                <c:pt idx="2">
                  <c:v>23</c:v>
                </c:pt>
              </c:numCache>
            </c:numRef>
          </c:val>
          <c:extLst>
            <c:ext xmlns:c16="http://schemas.microsoft.com/office/drawing/2014/chart" uri="{C3380CC4-5D6E-409C-BE32-E72D297353CC}">
              <c16:uniqueId val="{00000000-F8DD-4912-BF18-E48E4DE40B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Data_Source!$B$238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69-4122-8CC9-F8B82BB046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69-4122-8CC9-F8B82BB04625}"/>
              </c:ext>
            </c:extLst>
          </c:dPt>
          <c:cat>
            <c:strRef>
              <c:f>Data_Source!$A$239:$A$241</c:f>
              <c:strCache>
                <c:ptCount val="2"/>
                <c:pt idx="0">
                  <c:v>FALSE</c:v>
                </c:pt>
                <c:pt idx="1">
                  <c:v>TRUE</c:v>
                </c:pt>
              </c:strCache>
            </c:strRef>
          </c:cat>
          <c:val>
            <c:numRef>
              <c:f>Data_Source!$B$239:$B$241</c:f>
              <c:numCache>
                <c:formatCode>0%</c:formatCode>
                <c:ptCount val="2"/>
                <c:pt idx="0">
                  <c:v>0.6</c:v>
                </c:pt>
                <c:pt idx="1">
                  <c:v>0.4</c:v>
                </c:pt>
              </c:numCache>
            </c:numRef>
          </c:val>
          <c:extLst>
            <c:ext xmlns:c16="http://schemas.microsoft.com/office/drawing/2014/chart" uri="{C3380CC4-5D6E-409C-BE32-E72D297353CC}">
              <c16:uniqueId val="{00000000-F0DF-4D5C-A875-5148AA47E5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Data_Source!$B$248</c:f>
              <c:strCache>
                <c:ptCount val="1"/>
                <c:pt idx="0">
                  <c:v>Total</c:v>
                </c:pt>
              </c:strCache>
            </c:strRef>
          </c:tx>
          <c:spPr>
            <a:solidFill>
              <a:schemeClr val="accent1"/>
            </a:solidFill>
            <a:ln>
              <a:noFill/>
            </a:ln>
            <a:effectLst/>
          </c:spPr>
          <c:invertIfNegative val="0"/>
          <c:cat>
            <c:strRef>
              <c:f>Data_Source!$A$249:$A$274</c:f>
              <c:strCache>
                <c:ptCount val="25"/>
                <c:pt idx="0">
                  <c:v>01/11/2024</c:v>
                </c:pt>
                <c:pt idx="1">
                  <c:v>02/11/2024</c:v>
                </c:pt>
                <c:pt idx="2">
                  <c:v>03/11/2024</c:v>
                </c:pt>
                <c:pt idx="3">
                  <c:v>04/11/2024</c:v>
                </c:pt>
                <c:pt idx="4">
                  <c:v>05/11/2024</c:v>
                </c:pt>
                <c:pt idx="5">
                  <c:v>06/11/2024</c:v>
                </c:pt>
                <c:pt idx="6">
                  <c:v>07/11/2024</c:v>
                </c:pt>
                <c:pt idx="7">
                  <c:v>08/11/2024</c:v>
                </c:pt>
                <c:pt idx="8">
                  <c:v>09/11/2024</c:v>
                </c:pt>
                <c:pt idx="9">
                  <c:v>12/11/2024</c:v>
                </c:pt>
                <c:pt idx="10">
                  <c:v>13/11/2024</c:v>
                </c:pt>
                <c:pt idx="11">
                  <c:v>14/11/2024</c:v>
                </c:pt>
                <c:pt idx="12">
                  <c:v>15/11/2024</c:v>
                </c:pt>
                <c:pt idx="13">
                  <c:v>16/11/2024</c:v>
                </c:pt>
                <c:pt idx="14">
                  <c:v>17/11/2024</c:v>
                </c:pt>
                <c:pt idx="15">
                  <c:v>18/11/2024</c:v>
                </c:pt>
                <c:pt idx="16">
                  <c:v>19/11/2024</c:v>
                </c:pt>
                <c:pt idx="17">
                  <c:v>20/11/2024</c:v>
                </c:pt>
                <c:pt idx="18">
                  <c:v>21/11/2024</c:v>
                </c:pt>
                <c:pt idx="19">
                  <c:v>22/11/2024</c:v>
                </c:pt>
                <c:pt idx="20">
                  <c:v>23/11/2024</c:v>
                </c:pt>
                <c:pt idx="21">
                  <c:v>25/11/2024</c:v>
                </c:pt>
                <c:pt idx="22">
                  <c:v>27/11/2024</c:v>
                </c:pt>
                <c:pt idx="23">
                  <c:v>28/11/2024</c:v>
                </c:pt>
                <c:pt idx="24">
                  <c:v>29/11/2024</c:v>
                </c:pt>
              </c:strCache>
            </c:strRef>
          </c:cat>
          <c:val>
            <c:numRef>
              <c:f>Data_Source!$B$249:$B$274</c:f>
              <c:numCache>
                <c:formatCode>General</c:formatCode>
                <c:ptCount val="25"/>
                <c:pt idx="0">
                  <c:v>2083</c:v>
                </c:pt>
                <c:pt idx="1">
                  <c:v>5825</c:v>
                </c:pt>
                <c:pt idx="2">
                  <c:v>621</c:v>
                </c:pt>
                <c:pt idx="3">
                  <c:v>4156</c:v>
                </c:pt>
                <c:pt idx="4">
                  <c:v>5880</c:v>
                </c:pt>
                <c:pt idx="5">
                  <c:v>2749</c:v>
                </c:pt>
                <c:pt idx="6">
                  <c:v>2946</c:v>
                </c:pt>
                <c:pt idx="7">
                  <c:v>2777</c:v>
                </c:pt>
                <c:pt idx="8">
                  <c:v>2959</c:v>
                </c:pt>
                <c:pt idx="9">
                  <c:v>1592</c:v>
                </c:pt>
                <c:pt idx="10">
                  <c:v>2911</c:v>
                </c:pt>
                <c:pt idx="11">
                  <c:v>4678</c:v>
                </c:pt>
                <c:pt idx="12">
                  <c:v>6064</c:v>
                </c:pt>
                <c:pt idx="13">
                  <c:v>4877</c:v>
                </c:pt>
                <c:pt idx="14">
                  <c:v>3352</c:v>
                </c:pt>
                <c:pt idx="15">
                  <c:v>2488</c:v>
                </c:pt>
                <c:pt idx="16">
                  <c:v>11470</c:v>
                </c:pt>
                <c:pt idx="17">
                  <c:v>3457</c:v>
                </c:pt>
                <c:pt idx="18">
                  <c:v>1594</c:v>
                </c:pt>
                <c:pt idx="19">
                  <c:v>2508</c:v>
                </c:pt>
                <c:pt idx="20">
                  <c:v>4594</c:v>
                </c:pt>
                <c:pt idx="21">
                  <c:v>718</c:v>
                </c:pt>
                <c:pt idx="22">
                  <c:v>7107</c:v>
                </c:pt>
                <c:pt idx="23">
                  <c:v>1897</c:v>
                </c:pt>
                <c:pt idx="24">
                  <c:v>1486</c:v>
                </c:pt>
              </c:numCache>
            </c:numRef>
          </c:val>
          <c:extLst>
            <c:ext xmlns:c16="http://schemas.microsoft.com/office/drawing/2014/chart" uri="{C3380CC4-5D6E-409C-BE32-E72D297353CC}">
              <c16:uniqueId val="{00000001-CD9B-4E16-9436-98BFC8EBB7C1}"/>
            </c:ext>
          </c:extLst>
        </c:ser>
        <c:dLbls>
          <c:showLegendKey val="0"/>
          <c:showVal val="0"/>
          <c:showCatName val="0"/>
          <c:showSerName val="0"/>
          <c:showPercent val="0"/>
          <c:showBubbleSize val="0"/>
        </c:dLbls>
        <c:gapWidth val="219"/>
        <c:overlap val="-27"/>
        <c:axId val="326222575"/>
        <c:axId val="326208847"/>
      </c:barChart>
      <c:catAx>
        <c:axId val="3262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26208847"/>
        <c:crosses val="autoZero"/>
        <c:auto val="1"/>
        <c:lblAlgn val="ctr"/>
        <c:lblOffset val="100"/>
        <c:noMultiLvlLbl val="0"/>
      </c:catAx>
      <c:valAx>
        <c:axId val="32620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2622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[it_data_rating.xlsx]Data_Source!PivotTable18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Data_Source!$B$276</c:f>
              <c:strCache>
                <c:ptCount val="1"/>
                <c:pt idx="0">
                  <c:v>Total</c:v>
                </c:pt>
              </c:strCache>
            </c:strRef>
          </c:tx>
          <c:spPr>
            <a:solidFill>
              <a:schemeClr val="accent1"/>
            </a:solidFill>
            <a:ln>
              <a:noFill/>
            </a:ln>
            <a:effectLst/>
          </c:spPr>
          <c:invertIfNegative val="0"/>
          <c:cat>
            <c:strRef>
              <c:f>Data_Source!$A$277:$A$298</c:f>
              <c:strCache>
                <c:ptCount val="21"/>
                <c:pt idx="0">
                  <c:v>04/11/2024</c:v>
                </c:pt>
                <c:pt idx="1">
                  <c:v>08/11/2024</c:v>
                </c:pt>
                <c:pt idx="2">
                  <c:v>09/11/2024</c:v>
                </c:pt>
                <c:pt idx="3">
                  <c:v>11/11/2024</c:v>
                </c:pt>
                <c:pt idx="4">
                  <c:v>12/11/2024</c:v>
                </c:pt>
                <c:pt idx="5">
                  <c:v>13/11/2024</c:v>
                </c:pt>
                <c:pt idx="6">
                  <c:v>14/11/2024</c:v>
                </c:pt>
                <c:pt idx="7">
                  <c:v>16/11/2024</c:v>
                </c:pt>
                <c:pt idx="8">
                  <c:v>17/11/2024</c:v>
                </c:pt>
                <c:pt idx="9">
                  <c:v>18/11/2024</c:v>
                </c:pt>
                <c:pt idx="10">
                  <c:v>20/11/2024</c:v>
                </c:pt>
                <c:pt idx="11">
                  <c:v>21/11/2024</c:v>
                </c:pt>
                <c:pt idx="12">
                  <c:v>23/11/2024</c:v>
                </c:pt>
                <c:pt idx="13">
                  <c:v>24/11/2024</c:v>
                </c:pt>
                <c:pt idx="14">
                  <c:v>25/11/2024</c:v>
                </c:pt>
                <c:pt idx="15">
                  <c:v>26/11/2024</c:v>
                </c:pt>
                <c:pt idx="16">
                  <c:v>27/11/2024</c:v>
                </c:pt>
                <c:pt idx="17">
                  <c:v>28/11/2024</c:v>
                </c:pt>
                <c:pt idx="18">
                  <c:v>29/11/2024</c:v>
                </c:pt>
                <c:pt idx="19">
                  <c:v>30/11/2024</c:v>
                </c:pt>
                <c:pt idx="20">
                  <c:v>(blank)</c:v>
                </c:pt>
              </c:strCache>
            </c:strRef>
          </c:cat>
          <c:val>
            <c:numRef>
              <c:f>Data_Source!$B$277:$B$298</c:f>
              <c:numCache>
                <c:formatCode>General</c:formatCode>
                <c:ptCount val="21"/>
                <c:pt idx="0">
                  <c:v>2892</c:v>
                </c:pt>
                <c:pt idx="1">
                  <c:v>1372</c:v>
                </c:pt>
                <c:pt idx="2">
                  <c:v>6510</c:v>
                </c:pt>
                <c:pt idx="3">
                  <c:v>9564</c:v>
                </c:pt>
                <c:pt idx="4">
                  <c:v>31116</c:v>
                </c:pt>
                <c:pt idx="7">
                  <c:v>17508</c:v>
                </c:pt>
                <c:pt idx="8">
                  <c:v>1968</c:v>
                </c:pt>
                <c:pt idx="10">
                  <c:v>2508</c:v>
                </c:pt>
                <c:pt idx="11">
                  <c:v>7160</c:v>
                </c:pt>
                <c:pt idx="12">
                  <c:v>7596</c:v>
                </c:pt>
                <c:pt idx="13">
                  <c:v>39062</c:v>
                </c:pt>
                <c:pt idx="14">
                  <c:v>11416</c:v>
                </c:pt>
                <c:pt idx="15">
                  <c:v>28490</c:v>
                </c:pt>
                <c:pt idx="16">
                  <c:v>50772</c:v>
                </c:pt>
                <c:pt idx="17">
                  <c:v>76103</c:v>
                </c:pt>
                <c:pt idx="18">
                  <c:v>8188</c:v>
                </c:pt>
                <c:pt idx="19">
                  <c:v>3168</c:v>
                </c:pt>
              </c:numCache>
            </c:numRef>
          </c:val>
          <c:extLst>
            <c:ext xmlns:c16="http://schemas.microsoft.com/office/drawing/2014/chart" uri="{C3380CC4-5D6E-409C-BE32-E72D297353CC}">
              <c16:uniqueId val="{00000001-78FA-42BF-9A52-6F0314EA0F16}"/>
            </c:ext>
          </c:extLst>
        </c:ser>
        <c:dLbls>
          <c:showLegendKey val="0"/>
          <c:showVal val="0"/>
          <c:showCatName val="0"/>
          <c:showSerName val="0"/>
          <c:showPercent val="0"/>
          <c:showBubbleSize val="0"/>
        </c:dLbls>
        <c:gapWidth val="219"/>
        <c:overlap val="-27"/>
        <c:axId val="346213823"/>
        <c:axId val="346203007"/>
      </c:barChart>
      <c:catAx>
        <c:axId val="3462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6203007"/>
        <c:crosses val="autoZero"/>
        <c:auto val="1"/>
        <c:lblAlgn val="ctr"/>
        <c:lblOffset val="100"/>
        <c:noMultiLvlLbl val="0"/>
      </c:catAx>
      <c:valAx>
        <c:axId val="34620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621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data id="3">
      <cx:strDim type="cat">
        <cx:f>_xlchart.v1.0</cx:f>
      </cx:strDim>
      <cx:numDim type="size">
        <cx:f>_xlchart.v1.8</cx:f>
      </cx:numDim>
    </cx:data>
    <cx:data id="4">
      <cx:strDim type="cat">
        <cx:f>_xlchart.v1.0</cx:f>
      </cx:strDim>
      <cx:numDim type="size">
        <cx:f>_xlchart.v1.10</cx:f>
      </cx:numDim>
    </cx:data>
    <cx:data id="5">
      <cx:strDim type="cat">
        <cx:f>_xlchart.v1.0</cx:f>
      </cx:strDim>
      <cx:numDim type="size">
        <cx:f>_xlchart.v1.12</cx:f>
      </cx:numDim>
    </cx:data>
    <cx:data id="6">
      <cx:strDim type="cat">
        <cx:f>_xlchart.v1.0</cx:f>
      </cx:strDim>
      <cx:numDim type="size">
        <cx:f>_xlchart.v1.14</cx:f>
      </cx:numDim>
    </cx:data>
  </cx:chartData>
  <cx:chart>
    <cx:title pos="t" align="ctr" overlay="0"/>
    <cx:plotArea>
      <cx:plotAreaRegion>
        <cx:series layoutId="treemap" uniqueId="{87FB9F7C-D8D0-44BE-B93E-8A14B640ACE8}" formatIdx="0">
          <cx:tx>
            <cx:txData>
              <cx:f>_xlchart.v1.1</cx:f>
              <cx:v>Time Difference (hours)</cx:v>
            </cx:txData>
          </cx:tx>
          <cx:dataLabels pos="inEnd">
            <cx:visibility seriesName="0" categoryName="1" value="0"/>
          </cx:dataLabels>
          <cx:dataId val="0"/>
          <cx:layoutPr>
            <cx:parentLabelLayout val="overlapping"/>
          </cx:layoutPr>
        </cx:series>
        <cx:series layoutId="treemap" hidden="1" uniqueId="{2C81287B-F7F0-4D32-899C-FEC80216BF0E}" formatIdx="1">
          <cx:tx>
            <cx:txData>
              <cx:f>_xlchart.v1.3</cx:f>
              <cx:v>No. of Days</cx:v>
            </cx:txData>
          </cx:tx>
          <cx:dataLabels pos="inEnd">
            <cx:visibility seriesName="0" categoryName="1" value="0"/>
          </cx:dataLabels>
          <cx:dataId val="1"/>
          <cx:layoutPr>
            <cx:parentLabelLayout val="overlapping"/>
          </cx:layoutPr>
        </cx:series>
        <cx:series layoutId="treemap" hidden="1" uniqueId="{1E8DF9D0-9AF9-449B-9739-85CD96BAD874}" formatIdx="2">
          <cx:tx>
            <cx:txData>
              <cx:f>_xlchart.v1.5</cx:f>
              <cx:v>Financial Loss ($)</cx:v>
            </cx:txData>
          </cx:tx>
          <cx:dataLabels pos="inEnd">
            <cx:visibility seriesName="0" categoryName="1" value="0"/>
          </cx:dataLabels>
          <cx:dataId val="2"/>
          <cx:layoutPr>
            <cx:parentLabelLayout val="overlapping"/>
          </cx:layoutPr>
        </cx:series>
        <cx:series layoutId="treemap" hidden="1" uniqueId="{A54944B5-A513-409D-BE8A-A69DAD9E1592}" formatIdx="3">
          <cx:tx>
            <cx:txData>
              <cx:f>_xlchart.v1.7</cx:f>
              <cx:v>Affected Services</cx:v>
            </cx:txData>
          </cx:tx>
          <cx:dataLabels pos="inEnd">
            <cx:visibility seriesName="0" categoryName="1" value="0"/>
          </cx:dataLabels>
          <cx:dataId val="3"/>
          <cx:layoutPr>
            <cx:parentLabelLayout val="overlapping"/>
          </cx:layoutPr>
        </cx:series>
        <cx:series layoutId="treemap" hidden="1" uniqueId="{5DD74466-4EDF-48D4-8410-84F1FEF433A1}" formatIdx="4">
          <cx:tx>
            <cx:txData>
              <cx:f>_xlchart.v1.9</cx:f>
              <cx:v>Compliance Risk</cx:v>
            </cx:txData>
          </cx:tx>
          <cx:dataLabels pos="inEnd">
            <cx:visibility seriesName="0" categoryName="1" value="0"/>
          </cx:dataLabels>
          <cx:dataId val="4"/>
          <cx:layoutPr>
            <cx:parentLabelLayout val="overlapping"/>
          </cx:layoutPr>
        </cx:series>
        <cx:series layoutId="treemap" hidden="1" uniqueId="{FA74B935-F0FB-43D4-9606-B7124693F66D}" formatIdx="5">
          <cx:tx>
            <cx:txData>
              <cx:f>_xlchart.v1.11</cx:f>
              <cx:v>Affected Users</cx:v>
            </cx:txData>
          </cx:tx>
          <cx:dataLabels pos="inEnd">
            <cx:visibility seriesName="0" categoryName="1" value="0"/>
          </cx:dataLabels>
          <cx:dataId val="5"/>
          <cx:layoutPr>
            <cx:parentLabelLayout val="overlapping"/>
          </cx:layoutPr>
        </cx:series>
        <cx:series layoutId="treemap" hidden="1" uniqueId="{21164C38-B29B-4BA7-B719-E4FD72B04665}" formatIdx="6">
          <cx:tx>
            <cx:txData>
              <cx:f>_xlchart.v1.13</cx:f>
              <cx:v>Rating</cx:v>
            </cx:txData>
          </cx:tx>
          <cx:dataLabels pos="inEnd">
            <cx:visibility seriesName="0" categoryName="1" value="0"/>
          </cx:dataLabels>
          <cx:dataId val="6"/>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17.xml"/><Relationship Id="rId3" Type="http://schemas.openxmlformats.org/officeDocument/2006/relationships/image" Target="../media/image3.png"/><Relationship Id="rId21" Type="http://schemas.openxmlformats.org/officeDocument/2006/relationships/chart" Target="../charts/chart12.xml"/><Relationship Id="rId34" Type="http://schemas.openxmlformats.org/officeDocument/2006/relationships/image" Target="../media/image22.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16.xml"/><Relationship Id="rId33" Type="http://schemas.openxmlformats.org/officeDocument/2006/relationships/image" Target="../media/image21.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11.xml"/><Relationship Id="rId29" Type="http://schemas.openxmlformats.org/officeDocument/2006/relationships/chart" Target="../charts/chart20.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15.xml"/><Relationship Id="rId32" Type="http://schemas.openxmlformats.org/officeDocument/2006/relationships/chart" Target="../charts/chart21.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14.xml"/><Relationship Id="rId28" Type="http://schemas.openxmlformats.org/officeDocument/2006/relationships/chart" Target="../charts/chart19.xml"/><Relationship Id="rId10" Type="http://schemas.openxmlformats.org/officeDocument/2006/relationships/image" Target="../media/image10.svg"/><Relationship Id="rId19" Type="http://schemas.openxmlformats.org/officeDocument/2006/relationships/chart" Target="../charts/chart10.xml"/><Relationship Id="rId31" Type="http://schemas.openxmlformats.org/officeDocument/2006/relationships/image" Target="../media/image2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13.xml"/><Relationship Id="rId27" Type="http://schemas.openxmlformats.org/officeDocument/2006/relationships/chart" Target="../charts/chart18.xml"/><Relationship Id="rId30" Type="http://schemas.openxmlformats.org/officeDocument/2006/relationships/image" Target="../media/image19.png"/><Relationship Id="rId35" Type="http://schemas.openxmlformats.org/officeDocument/2006/relationships/image" Target="../media/image23.emf"/><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38100</xdr:rowOff>
    </xdr:from>
    <xdr:to>
      <xdr:col>12</xdr:col>
      <xdr:colOff>19050</xdr:colOff>
      <xdr:row>26</xdr:row>
      <xdr:rowOff>107950</xdr:rowOff>
    </xdr:to>
    <xdr:sp macro="" textlink="">
      <xdr:nvSpPr>
        <xdr:cNvPr id="2" name="TextBox 1">
          <a:extLst>
            <a:ext uri="{FF2B5EF4-FFF2-40B4-BE49-F238E27FC236}">
              <a16:creationId xmlns:a16="http://schemas.microsoft.com/office/drawing/2014/main" id="{96774077-D62D-4384-872D-4313D45BC904}"/>
            </a:ext>
          </a:extLst>
        </xdr:cNvPr>
        <xdr:cNvSpPr txBox="1"/>
      </xdr:nvSpPr>
      <xdr:spPr>
        <a:xfrm>
          <a:off x="1828800" y="38100"/>
          <a:ext cx="5505450" cy="4692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atin typeface="Arial" panose="020B0604020202020204" pitchFamily="34" charset="0"/>
              <a:cs typeface="Arial" panose="020B0604020202020204" pitchFamily="34" charset="0"/>
            </a:rPr>
            <a:t>INTRODUCTION TO</a:t>
          </a:r>
          <a:r>
            <a:rPr lang="en-GB" sz="1200" b="1" baseline="0">
              <a:latin typeface="Arial" panose="020B0604020202020204" pitchFamily="34" charset="0"/>
              <a:cs typeface="Arial" panose="020B0604020202020204" pitchFamily="34" charset="0"/>
            </a:rPr>
            <a:t> THE DASHBOARD</a:t>
          </a:r>
        </a:p>
        <a:p>
          <a:pPr algn="l"/>
          <a:r>
            <a:rPr lang="en-GB">
              <a:latin typeface="Arial" panose="020B0604020202020204" pitchFamily="34" charset="0"/>
              <a:cs typeface="Arial" panose="020B0604020202020204" pitchFamily="34" charset="0"/>
            </a:rPr>
            <a:t>The Incident Management Dashboard provides a comprehensive view of incident trends, performance metrics, and compliance with Service Level Agreements (SLAs) within the organization. This dashboard is designed for the leadership team which highlights critical insights into incident resolution, priority levels, and root causes, enabling proactive decision-making and continuous service improvement. This tool aligns with ITIL foundational practices, ensuring seamless incident tracking, prioritization, and reporting. By visualizing key metrics, this dashboard empowers the organization to identify and mitigate risks while improving operational efficiency and stakeholder satisfaction.</a:t>
          </a:r>
        </a:p>
        <a:p>
          <a:pPr algn="l"/>
          <a:endParaRPr lang="en-GB">
            <a:latin typeface="Arial" panose="020B0604020202020204" pitchFamily="34" charset="0"/>
            <a:cs typeface="Arial" panose="020B0604020202020204" pitchFamily="34" charset="0"/>
          </a:endParaRPr>
        </a:p>
        <a:p>
          <a:pPr algn="l"/>
          <a:r>
            <a:rPr lang="en-GB" b="1">
              <a:latin typeface="Arial" panose="020B0604020202020204" pitchFamily="34" charset="0"/>
              <a:cs typeface="Arial" panose="020B0604020202020204" pitchFamily="34" charset="0"/>
            </a:rPr>
            <a:t>Aims &amp;</a:t>
          </a:r>
          <a:r>
            <a:rPr lang="en-GB" b="1" baseline="0">
              <a:latin typeface="Arial" panose="020B0604020202020204" pitchFamily="34" charset="0"/>
              <a:cs typeface="Arial" panose="020B0604020202020204" pitchFamily="34" charset="0"/>
            </a:rPr>
            <a:t> Objectives</a:t>
          </a:r>
        </a:p>
        <a:p>
          <a:pPr algn="l"/>
          <a:r>
            <a:rPr lang="en-GB" b="0" baseline="0">
              <a:latin typeface="Arial" panose="020B0604020202020204" pitchFamily="34" charset="0"/>
              <a:cs typeface="Arial" panose="020B0604020202020204" pitchFamily="34" charset="0"/>
            </a:rPr>
            <a:t>This dashboard aims to:</a:t>
          </a:r>
        </a:p>
        <a:p>
          <a:pPr lvl="0" algn="l"/>
          <a:r>
            <a:rPr lang="en-GB">
              <a:latin typeface="Arial" panose="020B0604020202020204" pitchFamily="34" charset="0"/>
              <a:cs typeface="Arial" panose="020B0604020202020204" pitchFamily="34" charset="0"/>
            </a:rPr>
            <a:t>1.</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Provide a user-friendly platform for tracking and analyzing incident management performance.</a:t>
          </a:r>
        </a:p>
        <a:p>
          <a:pPr lvl="0" algn="l"/>
          <a:r>
            <a:rPr lang="en-GB">
              <a:latin typeface="Arial" panose="020B0604020202020204" pitchFamily="34" charset="0"/>
              <a:cs typeface="Arial" panose="020B0604020202020204" pitchFamily="34" charset="0"/>
            </a:rPr>
            <a:t>2.</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Offer insights</a:t>
          </a:r>
          <a:r>
            <a:rPr lang="en-GB" baseline="0">
              <a:latin typeface="Arial" panose="020B0604020202020204" pitchFamily="34" charset="0"/>
              <a:cs typeface="Arial" panose="020B0604020202020204" pitchFamily="34" charset="0"/>
            </a:rPr>
            <a:t> on</a:t>
          </a:r>
          <a:r>
            <a:rPr lang="en-GB">
              <a:latin typeface="Arial" panose="020B0604020202020204" pitchFamily="34" charset="0"/>
              <a:cs typeface="Arial" panose="020B0604020202020204" pitchFamily="34" charset="0"/>
            </a:rPr>
            <a:t> incident statuses to assist leadership in decision-making.</a:t>
          </a:r>
        </a:p>
        <a:p>
          <a:pPr lvl="0" algn="l"/>
          <a:r>
            <a:rPr lang="en-GB">
              <a:latin typeface="Arial" panose="020B0604020202020204" pitchFamily="34" charset="0"/>
              <a:cs typeface="Arial" panose="020B0604020202020204" pitchFamily="34" charset="0"/>
            </a:rPr>
            <a:t>3. Identify recurring issues to inform problem management strategies and preventive measures.</a:t>
          </a:r>
        </a:p>
        <a:p>
          <a:pPr lvl="0" algn="l"/>
          <a:endParaRPr lang="en-GB" b="1">
            <a:latin typeface="Arial" panose="020B0604020202020204" pitchFamily="34" charset="0"/>
            <a:cs typeface="Arial" panose="020B0604020202020204" pitchFamily="34" charset="0"/>
          </a:endParaRPr>
        </a:p>
        <a:p>
          <a:pPr lvl="0" algn="l"/>
          <a:r>
            <a:rPr lang="en-GB" b="1">
              <a:latin typeface="Arial" panose="020B0604020202020204" pitchFamily="34" charset="0"/>
              <a:cs typeface="Arial" panose="020B0604020202020204" pitchFamily="34" charset="0"/>
            </a:rPr>
            <a:t>Data</a:t>
          </a:r>
          <a:r>
            <a:rPr lang="en-GB" b="1" baseline="0">
              <a:latin typeface="Arial" panose="020B0604020202020204" pitchFamily="34" charset="0"/>
              <a:cs typeface="Arial" panose="020B0604020202020204" pitchFamily="34" charset="0"/>
            </a:rPr>
            <a:t> Visualization</a:t>
          </a:r>
        </a:p>
        <a:p>
          <a:pPr lvl="0" algn="l"/>
          <a:r>
            <a:rPr lang="en-GB" b="0" baseline="0">
              <a:latin typeface="Arial" panose="020B0604020202020204" pitchFamily="34" charset="0"/>
              <a:cs typeface="Arial" panose="020B0604020202020204" pitchFamily="34" charset="0"/>
            </a:rPr>
            <a:t>This dashboard displays </a:t>
          </a:r>
          <a:r>
            <a:rPr lang="en-GB">
              <a:latin typeface="Arial" panose="020B0604020202020204" pitchFamily="34" charset="0"/>
              <a:cs typeface="Arial" panose="020B0604020202020204" pitchFamily="34" charset="0"/>
            </a:rPr>
            <a:t>descriptive</a:t>
          </a:r>
          <a:r>
            <a:rPr lang="en-GB" baseline="0">
              <a:latin typeface="Arial" panose="020B0604020202020204" pitchFamily="34" charset="0"/>
              <a:cs typeface="Arial" panose="020B0604020202020204" pitchFamily="34" charset="0"/>
            </a:rPr>
            <a:t> statistics by use of scorecards, pie charts, line charts and bar charts to visually interperete all the i</a:t>
          </a:r>
          <a:r>
            <a:rPr lang="en-GB">
              <a:latin typeface="Arial" panose="020B0604020202020204" pitchFamily="34" charset="0"/>
              <a:cs typeface="Arial" panose="020B0604020202020204" pitchFamily="34" charset="0"/>
            </a:rPr>
            <a:t>ncidents recorded</a:t>
          </a:r>
          <a:r>
            <a:rPr lang="en-GB" baseline="0">
              <a:latin typeface="Arial" panose="020B0604020202020204" pitchFamily="34" charset="0"/>
              <a:cs typeface="Arial" panose="020B0604020202020204" pitchFamily="34" charset="0"/>
            </a:rPr>
            <a:t> in the dataset</a:t>
          </a:r>
          <a:r>
            <a:rPr lang="en-GB">
              <a:latin typeface="Arial" panose="020B0604020202020204" pitchFamily="34" charset="0"/>
              <a:cs typeface="Arial" panose="020B0604020202020204" pitchFamily="34" charset="0"/>
            </a:rPr>
            <a:t>.</a:t>
          </a:r>
        </a:p>
        <a:p>
          <a:pPr lvl="0" algn="l"/>
          <a:endParaRPr lang="en-GB" b="0" baseline="0">
            <a:latin typeface="Arial" panose="020B0604020202020204" pitchFamily="34" charset="0"/>
            <a:cs typeface="Arial" panose="020B0604020202020204" pitchFamily="34" charset="0"/>
          </a:endParaRPr>
        </a:p>
        <a:p>
          <a:pPr lvl="0" algn="l"/>
          <a:r>
            <a:rPr lang="en-GB" b="1" baseline="0">
              <a:latin typeface="Arial" panose="020B0604020202020204" pitchFamily="34" charset="0"/>
              <a:cs typeface="Arial" panose="020B0604020202020204" pitchFamily="34" charset="0"/>
            </a:rPr>
            <a:t>Key Metrics</a:t>
          </a:r>
        </a:p>
        <a:p>
          <a:pPr lvl="0" algn="l"/>
          <a:r>
            <a:rPr lang="en-GB" b="0" baseline="0">
              <a:latin typeface="Arial" panose="020B0604020202020204" pitchFamily="34" charset="0"/>
              <a:cs typeface="Arial" panose="020B0604020202020204" pitchFamily="34" charset="0"/>
            </a:rPr>
            <a:t>This dashboard aims to track time-taken to resolve incidents, percentage of incidents resolved within SLA (compliance rate), total downtime or disruption caused by P1 and P2 incidents, average resolution time for each priority level, Frequency of incidents categorized by root cause or affected service.</a:t>
          </a:r>
        </a:p>
        <a:p>
          <a:pPr lvl="0" algn="l"/>
          <a:endParaRPr lang="en-GB" b="0" baseline="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110</xdr:row>
      <xdr:rowOff>69850</xdr:rowOff>
    </xdr:from>
    <xdr:to>
      <xdr:col>4</xdr:col>
      <xdr:colOff>990600</xdr:colOff>
      <xdr:row>121</xdr:row>
      <xdr:rowOff>111124</xdr:rowOff>
    </xdr:to>
    <xdr:graphicFrame macro="">
      <xdr:nvGraphicFramePr>
        <xdr:cNvPr id="2" name="Chart 1">
          <a:extLst>
            <a:ext uri="{FF2B5EF4-FFF2-40B4-BE49-F238E27FC236}">
              <a16:creationId xmlns:a16="http://schemas.microsoft.com/office/drawing/2014/main" id="{F49AB631-1402-45A0-B9B4-5A296DE6C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1241425</xdr:colOff>
      <xdr:row>136</xdr:row>
      <xdr:rowOff>177799</xdr:rowOff>
    </xdr:from>
    <xdr:to>
      <xdr:col>5</xdr:col>
      <xdr:colOff>336550</xdr:colOff>
      <xdr:row>144</xdr:row>
      <xdr:rowOff>168274</xdr:rowOff>
    </xdr:to>
    <xdr:graphicFrame macro="">
      <xdr:nvGraphicFramePr>
        <xdr:cNvPr id="3" name="Chart 2">
          <a:extLst>
            <a:ext uri="{FF2B5EF4-FFF2-40B4-BE49-F238E27FC236}">
              <a16:creationId xmlns:a16="http://schemas.microsoft.com/office/drawing/2014/main" id="{8731CE18-0951-4D71-A73C-805BBF566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644525</xdr:colOff>
      <xdr:row>129</xdr:row>
      <xdr:rowOff>28575</xdr:rowOff>
    </xdr:from>
    <xdr:to>
      <xdr:col>4</xdr:col>
      <xdr:colOff>247650</xdr:colOff>
      <xdr:row>137</xdr:row>
      <xdr:rowOff>146050</xdr:rowOff>
    </xdr:to>
    <xdr:graphicFrame macro="">
      <xdr:nvGraphicFramePr>
        <xdr:cNvPr id="4" name="Chart 3">
          <a:extLst>
            <a:ext uri="{FF2B5EF4-FFF2-40B4-BE49-F238E27FC236}">
              <a16:creationId xmlns:a16="http://schemas.microsoft.com/office/drawing/2014/main" id="{CE276054-E0F0-47A2-A20A-067633372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406400</xdr:colOff>
      <xdr:row>225</xdr:row>
      <xdr:rowOff>152400</xdr:rowOff>
    </xdr:from>
    <xdr:to>
      <xdr:col>3</xdr:col>
      <xdr:colOff>920750</xdr:colOff>
      <xdr:row>235</xdr:row>
      <xdr:rowOff>159657</xdr:rowOff>
    </xdr:to>
    <xdr:graphicFrame macro="">
      <xdr:nvGraphicFramePr>
        <xdr:cNvPr id="6" name="Chart 5">
          <a:extLst>
            <a:ext uri="{FF2B5EF4-FFF2-40B4-BE49-F238E27FC236}">
              <a16:creationId xmlns:a16="http://schemas.microsoft.com/office/drawing/2014/main" id="{05200E7D-CC7B-4B15-A08B-11ED6A7D8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60325</xdr:colOff>
      <xdr:row>91</xdr:row>
      <xdr:rowOff>22225</xdr:rowOff>
    </xdr:from>
    <xdr:to>
      <xdr:col>14</xdr:col>
      <xdr:colOff>1108075</xdr:colOff>
      <xdr:row>106</xdr:row>
      <xdr:rowOff>98425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039E07A-2C00-4802-A551-F9B25A60AB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862175" y="16202025"/>
              <a:ext cx="457200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746125</xdr:colOff>
      <xdr:row>146</xdr:row>
      <xdr:rowOff>95250</xdr:rowOff>
    </xdr:from>
    <xdr:to>
      <xdr:col>5</xdr:col>
      <xdr:colOff>184150</xdr:colOff>
      <xdr:row>155</xdr:row>
      <xdr:rowOff>76200</xdr:rowOff>
    </xdr:to>
    <xdr:graphicFrame macro="">
      <xdr:nvGraphicFramePr>
        <xdr:cNvPr id="9" name="Chart 8">
          <a:extLst>
            <a:ext uri="{FF2B5EF4-FFF2-40B4-BE49-F238E27FC236}">
              <a16:creationId xmlns:a16="http://schemas.microsoft.com/office/drawing/2014/main" id="{CA59BE88-D633-4018-9A8E-A35C6EDB4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200025</xdr:colOff>
      <xdr:row>151</xdr:row>
      <xdr:rowOff>171449</xdr:rowOff>
    </xdr:from>
    <xdr:to>
      <xdr:col>5</xdr:col>
      <xdr:colOff>19050</xdr:colOff>
      <xdr:row>160</xdr:row>
      <xdr:rowOff>0</xdr:rowOff>
    </xdr:to>
    <xdr:graphicFrame macro="">
      <xdr:nvGraphicFramePr>
        <xdr:cNvPr id="10" name="Chart 9">
          <a:extLst>
            <a:ext uri="{FF2B5EF4-FFF2-40B4-BE49-F238E27FC236}">
              <a16:creationId xmlns:a16="http://schemas.microsoft.com/office/drawing/2014/main" id="{488C2F80-5581-4334-B8C7-99E3CC4CB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374650</xdr:colOff>
      <xdr:row>235</xdr:row>
      <xdr:rowOff>25399</xdr:rowOff>
    </xdr:from>
    <xdr:to>
      <xdr:col>5</xdr:col>
      <xdr:colOff>209550</xdr:colOff>
      <xdr:row>244</xdr:row>
      <xdr:rowOff>168274</xdr:rowOff>
    </xdr:to>
    <xdr:graphicFrame macro="">
      <xdr:nvGraphicFramePr>
        <xdr:cNvPr id="11" name="Chart 10">
          <a:extLst>
            <a:ext uri="{FF2B5EF4-FFF2-40B4-BE49-F238E27FC236}">
              <a16:creationId xmlns:a16="http://schemas.microsoft.com/office/drawing/2014/main" id="{10AF4BED-A8CE-4A60-84AB-5018276C8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546100</xdr:colOff>
      <xdr:row>246</xdr:row>
      <xdr:rowOff>6349</xdr:rowOff>
    </xdr:from>
    <xdr:to>
      <xdr:col>5</xdr:col>
      <xdr:colOff>374650</xdr:colOff>
      <xdr:row>256</xdr:row>
      <xdr:rowOff>117474</xdr:rowOff>
    </xdr:to>
    <xdr:graphicFrame macro="">
      <xdr:nvGraphicFramePr>
        <xdr:cNvPr id="5" name="Chart 4">
          <a:extLst>
            <a:ext uri="{FF2B5EF4-FFF2-40B4-BE49-F238E27FC236}">
              <a16:creationId xmlns:a16="http://schemas.microsoft.com/office/drawing/2014/main" id="{D879CD21-DB1D-4AA7-A205-DB8A1B65E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400050</xdr:colOff>
      <xdr:row>275</xdr:row>
      <xdr:rowOff>85725</xdr:rowOff>
    </xdr:from>
    <xdr:to>
      <xdr:col>5</xdr:col>
      <xdr:colOff>723900</xdr:colOff>
      <xdr:row>290</xdr:row>
      <xdr:rowOff>66675</xdr:rowOff>
    </xdr:to>
    <xdr:graphicFrame macro="">
      <xdr:nvGraphicFramePr>
        <xdr:cNvPr id="7" name="Chart 6">
          <a:extLst>
            <a:ext uri="{FF2B5EF4-FFF2-40B4-BE49-F238E27FC236}">
              <a16:creationId xmlns:a16="http://schemas.microsoft.com/office/drawing/2014/main" id="{8AD390FB-409A-4ECE-AFF2-DB1241401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685800</xdr:colOff>
      <xdr:row>0</xdr:row>
      <xdr:rowOff>44450</xdr:rowOff>
    </xdr:from>
    <xdr:to>
      <xdr:col>7</xdr:col>
      <xdr:colOff>50800</xdr:colOff>
      <xdr:row>31</xdr:row>
      <xdr:rowOff>12700</xdr:rowOff>
    </xdr:to>
    <xdr:sp macro="" textlink="">
      <xdr:nvSpPr>
        <xdr:cNvPr id="13" name="TextBox 12">
          <a:extLst>
            <a:ext uri="{FF2B5EF4-FFF2-40B4-BE49-F238E27FC236}">
              <a16:creationId xmlns:a16="http://schemas.microsoft.com/office/drawing/2014/main" id="{F291F3DB-46A2-41E2-BF41-A9BD79F26370}"/>
            </a:ext>
          </a:extLst>
        </xdr:cNvPr>
        <xdr:cNvSpPr txBox="1"/>
      </xdr:nvSpPr>
      <xdr:spPr>
        <a:xfrm>
          <a:off x="685800" y="44450"/>
          <a:ext cx="9188450" cy="548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u="sng" baseline="0">
              <a:solidFill>
                <a:schemeClr val="dk1"/>
              </a:solidFill>
              <a:effectLst/>
              <a:latin typeface="Arial" panose="020B0604020202020204" pitchFamily="34" charset="0"/>
              <a:ea typeface="+mn-ea"/>
              <a:cs typeface="Arial" panose="020B0604020202020204" pitchFamily="34" charset="0"/>
            </a:rPr>
            <a:t>Data Source</a:t>
          </a:r>
          <a:br>
            <a:rPr lang="en-GB" sz="1100" b="1" baseline="0">
              <a:solidFill>
                <a:schemeClr val="dk1"/>
              </a:solidFill>
              <a:effectLst/>
              <a:latin typeface="Arial" panose="020B0604020202020204" pitchFamily="34" charset="0"/>
              <a:ea typeface="+mn-ea"/>
              <a:cs typeface="Arial" panose="020B0604020202020204" pitchFamily="34" charset="0"/>
            </a:rPr>
          </a:br>
          <a:r>
            <a:rPr lang="en-GB" sz="1100" b="0" baseline="0">
              <a:solidFill>
                <a:schemeClr val="dk1"/>
              </a:solidFill>
              <a:effectLst/>
              <a:latin typeface="Arial" panose="020B0604020202020204" pitchFamily="34" charset="0"/>
              <a:ea typeface="+mn-ea"/>
              <a:cs typeface="Arial" panose="020B0604020202020204" pitchFamily="34" charset="0"/>
            </a:rPr>
            <a:t>The data used in developing this dashboard is a simulated data generated with Chatgpt. It containts </a:t>
          </a:r>
          <a:endParaRPr lang="en-NG">
            <a:effectLst/>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24 variables and 70</a:t>
          </a:r>
          <a:r>
            <a:rPr lang="en-GB" sz="1100" baseline="0">
              <a:latin typeface="Arial" panose="020B0604020202020204" pitchFamily="34" charset="0"/>
              <a:cs typeface="Arial" panose="020B0604020202020204" pitchFamily="34" charset="0"/>
            </a:rPr>
            <a:t> observations.</a:t>
          </a:r>
        </a:p>
        <a:p>
          <a:endParaRPr lang="en-GB" sz="1100" baseline="0">
            <a:latin typeface="Arial" panose="020B0604020202020204" pitchFamily="34" charset="0"/>
            <a:cs typeface="Arial" panose="020B0604020202020204" pitchFamily="34" charset="0"/>
          </a:endParaRPr>
        </a:p>
        <a:p>
          <a:r>
            <a:rPr lang="en-GB" sz="1100" b="1" u="sng" baseline="0">
              <a:latin typeface="Arial" panose="020B0604020202020204" pitchFamily="34" charset="0"/>
              <a:cs typeface="Arial" panose="020B0604020202020204" pitchFamily="34" charset="0"/>
            </a:rPr>
            <a:t>Variable Names and Description</a:t>
          </a:r>
        </a:p>
        <a:p>
          <a:r>
            <a:rPr lang="en-GB" b="1">
              <a:latin typeface="Arial" panose="020B0604020202020204" pitchFamily="34" charset="0"/>
              <a:cs typeface="Arial" panose="020B0604020202020204" pitchFamily="34" charset="0"/>
            </a:rPr>
            <a:t>1. Ticket ID</a:t>
          </a:r>
          <a:r>
            <a:rPr lang="en-GB">
              <a:latin typeface="Arial" panose="020B0604020202020204" pitchFamily="34" charset="0"/>
              <a:cs typeface="Arial" panose="020B0604020202020204" pitchFamily="34" charset="0"/>
            </a:rPr>
            <a:t>: A unique identifier for each incident ticket.</a:t>
          </a:r>
        </a:p>
        <a:p>
          <a:r>
            <a:rPr lang="en-GB" b="1">
              <a:latin typeface="Arial" panose="020B0604020202020204" pitchFamily="34" charset="0"/>
              <a:cs typeface="Arial" panose="020B0604020202020204" pitchFamily="34" charset="0"/>
            </a:rPr>
            <a:t>2. Category</a:t>
          </a:r>
          <a:r>
            <a:rPr lang="en-GB">
              <a:latin typeface="Arial" panose="020B0604020202020204" pitchFamily="34" charset="0"/>
              <a:cs typeface="Arial" panose="020B0604020202020204" pitchFamily="34" charset="0"/>
            </a:rPr>
            <a:t>: The category of the issue (e.g., Software Bug, Hardware Failure, Performance Issues).</a:t>
          </a:r>
        </a:p>
        <a:p>
          <a:r>
            <a:rPr lang="en-GB" b="1">
              <a:latin typeface="Arial" panose="020B0604020202020204" pitchFamily="34" charset="0"/>
              <a:cs typeface="Arial" panose="020B0604020202020204" pitchFamily="34" charset="0"/>
            </a:rPr>
            <a:t>3. User</a:t>
          </a:r>
          <a:r>
            <a:rPr lang="en-GB">
              <a:latin typeface="Arial" panose="020B0604020202020204" pitchFamily="34" charset="0"/>
              <a:cs typeface="Arial" panose="020B0604020202020204" pitchFamily="34" charset="0"/>
            </a:rPr>
            <a:t>: The name of the user who reported the incident or is affected by it.</a:t>
          </a:r>
        </a:p>
        <a:p>
          <a:r>
            <a:rPr lang="en-GB" b="1">
              <a:latin typeface="Arial" panose="020B0604020202020204" pitchFamily="34" charset="0"/>
              <a:cs typeface="Arial" panose="020B0604020202020204" pitchFamily="34" charset="0"/>
            </a:rPr>
            <a:t>4. Device</a:t>
          </a:r>
          <a:r>
            <a:rPr lang="en-GB">
              <a:latin typeface="Arial" panose="020B0604020202020204" pitchFamily="34" charset="0"/>
              <a:cs typeface="Arial" panose="020B0604020202020204" pitchFamily="34" charset="0"/>
            </a:rPr>
            <a:t>: The device being used by the user experiencing the issue.</a:t>
          </a:r>
        </a:p>
        <a:p>
          <a:r>
            <a:rPr lang="en-GB" b="1">
              <a:latin typeface="Arial" panose="020B0604020202020204" pitchFamily="34" charset="0"/>
              <a:cs typeface="Arial" panose="020B0604020202020204" pitchFamily="34" charset="0"/>
            </a:rPr>
            <a:t>5. OS</a:t>
          </a:r>
          <a:r>
            <a:rPr lang="en-GB">
              <a:latin typeface="Arial" panose="020B0604020202020204" pitchFamily="34" charset="0"/>
              <a:cs typeface="Arial" panose="020B0604020202020204" pitchFamily="34" charset="0"/>
            </a:rPr>
            <a:t>: The operating system installed on the affected device (e.g., Windows 11 Pro, macOS Ventura).</a:t>
          </a:r>
        </a:p>
        <a:p>
          <a:r>
            <a:rPr lang="en-GB" b="1">
              <a:latin typeface="Arial" panose="020B0604020202020204" pitchFamily="34" charset="0"/>
              <a:cs typeface="Arial" panose="020B0604020202020204" pitchFamily="34" charset="0"/>
            </a:rPr>
            <a:t>6.</a:t>
          </a:r>
          <a:r>
            <a:rPr lang="en-GB" b="1" baseline="0">
              <a:latin typeface="Arial" panose="020B0604020202020204" pitchFamily="34" charset="0"/>
              <a:cs typeface="Arial" panose="020B0604020202020204" pitchFamily="34" charset="0"/>
            </a:rPr>
            <a:t> </a:t>
          </a:r>
          <a:r>
            <a:rPr lang="en-GB" b="1">
              <a:latin typeface="Arial" panose="020B0604020202020204" pitchFamily="34" charset="0"/>
              <a:cs typeface="Arial" panose="020B0604020202020204" pitchFamily="34" charset="0"/>
            </a:rPr>
            <a:t>Issue</a:t>
          </a:r>
          <a:r>
            <a:rPr lang="en-GB">
              <a:latin typeface="Arial" panose="020B0604020202020204" pitchFamily="34" charset="0"/>
              <a:cs typeface="Arial" panose="020B0604020202020204" pitchFamily="34" charset="0"/>
            </a:rPr>
            <a:t>: A brief description of the problem faced by the user.</a:t>
          </a:r>
        </a:p>
        <a:p>
          <a:r>
            <a:rPr lang="en-GB" b="1">
              <a:latin typeface="Arial" panose="020B0604020202020204" pitchFamily="34" charset="0"/>
              <a:cs typeface="Arial" panose="020B0604020202020204" pitchFamily="34" charset="0"/>
            </a:rPr>
            <a:t>7. Network Name</a:t>
          </a:r>
          <a:r>
            <a:rPr lang="en-GB">
              <a:latin typeface="Arial" panose="020B0604020202020204" pitchFamily="34" charset="0"/>
              <a:cs typeface="Arial" panose="020B0604020202020204" pitchFamily="34" charset="0"/>
            </a:rPr>
            <a:t>: The name of the network associated with the issue.</a:t>
          </a:r>
        </a:p>
        <a:p>
          <a:r>
            <a:rPr lang="en-GB" b="1">
              <a:latin typeface="Arial" panose="020B0604020202020204" pitchFamily="34" charset="0"/>
              <a:cs typeface="Arial" panose="020B0604020202020204" pitchFamily="34" charset="0"/>
            </a:rPr>
            <a:t>8. Error Message</a:t>
          </a:r>
          <a:r>
            <a:rPr lang="en-GB">
              <a:latin typeface="Arial" panose="020B0604020202020204" pitchFamily="34" charset="0"/>
              <a:cs typeface="Arial" panose="020B0604020202020204" pitchFamily="34" charset="0"/>
            </a:rPr>
            <a:t>: The specific error message encountered.</a:t>
          </a:r>
        </a:p>
        <a:p>
          <a:r>
            <a:rPr lang="en-GB" b="1">
              <a:latin typeface="Arial" panose="020B0604020202020204" pitchFamily="34" charset="0"/>
              <a:cs typeface="Arial" panose="020B0604020202020204" pitchFamily="34" charset="0"/>
            </a:rPr>
            <a:t>9. Logged Date</a:t>
          </a:r>
          <a:r>
            <a:rPr lang="en-GB">
              <a:latin typeface="Arial" panose="020B0604020202020204" pitchFamily="34" charset="0"/>
              <a:cs typeface="Arial" panose="020B0604020202020204" pitchFamily="34" charset="0"/>
            </a:rPr>
            <a:t>: The date on which the incident was logged.</a:t>
          </a:r>
        </a:p>
        <a:p>
          <a:r>
            <a:rPr lang="en-GB" b="1">
              <a:latin typeface="Arial" panose="020B0604020202020204" pitchFamily="34" charset="0"/>
              <a:cs typeface="Arial" panose="020B0604020202020204" pitchFamily="34" charset="0"/>
            </a:rPr>
            <a:t>10. Logged Time</a:t>
          </a:r>
          <a:r>
            <a:rPr lang="en-GB">
              <a:latin typeface="Arial" panose="020B0604020202020204" pitchFamily="34" charset="0"/>
              <a:cs typeface="Arial" panose="020B0604020202020204" pitchFamily="34" charset="0"/>
            </a:rPr>
            <a:t>: The time at which the incident was logged.</a:t>
          </a:r>
        </a:p>
        <a:p>
          <a:r>
            <a:rPr lang="en-GB" b="1">
              <a:latin typeface="Arial" panose="020B0604020202020204" pitchFamily="34" charset="0"/>
              <a:cs typeface="Arial" panose="020B0604020202020204" pitchFamily="34" charset="0"/>
            </a:rPr>
            <a:t>11. Priority</a:t>
          </a:r>
          <a:r>
            <a:rPr lang="en-GB">
              <a:latin typeface="Arial" panose="020B0604020202020204" pitchFamily="34" charset="0"/>
              <a:cs typeface="Arial" panose="020B0604020202020204" pitchFamily="34" charset="0"/>
            </a:rPr>
            <a:t>: The assigned priority level (P1–P4) based on the incident's impact and urgency.</a:t>
          </a:r>
        </a:p>
        <a:p>
          <a:r>
            <a:rPr lang="en-GB" b="1">
              <a:latin typeface="Arial" panose="020B0604020202020204" pitchFamily="34" charset="0"/>
              <a:cs typeface="Arial" panose="020B0604020202020204" pitchFamily="34" charset="0"/>
            </a:rPr>
            <a:t>12. Impact</a:t>
          </a:r>
          <a:r>
            <a:rPr lang="en-GB">
              <a:latin typeface="Arial" panose="020B0604020202020204" pitchFamily="34" charset="0"/>
              <a:cs typeface="Arial" panose="020B0604020202020204" pitchFamily="34" charset="0"/>
            </a:rPr>
            <a:t>: The severity of the issue's effect on business processes (e.g., Low, Medium, High).</a:t>
          </a:r>
        </a:p>
        <a:p>
          <a:r>
            <a:rPr lang="en-GB" b="1">
              <a:latin typeface="Arial" panose="020B0604020202020204" pitchFamily="34" charset="0"/>
              <a:cs typeface="Arial" panose="020B0604020202020204" pitchFamily="34" charset="0"/>
            </a:rPr>
            <a:t>13. Estimated Daily Loss ($)</a:t>
          </a:r>
          <a:r>
            <a:rPr lang="en-GB">
              <a:latin typeface="Arial" panose="020B0604020202020204" pitchFamily="34" charset="0"/>
              <a:cs typeface="Arial" panose="020B0604020202020204" pitchFamily="34" charset="0"/>
            </a:rPr>
            <a:t>: The estimated financial loss incurred daily due to the incident.</a:t>
          </a:r>
        </a:p>
        <a:p>
          <a:r>
            <a:rPr lang="en-GB" b="1">
              <a:latin typeface="Arial" panose="020B0604020202020204" pitchFamily="34" charset="0"/>
              <a:cs typeface="Arial" panose="020B0604020202020204" pitchFamily="34" charset="0"/>
            </a:rPr>
            <a:t>14. Root Cause</a:t>
          </a:r>
          <a:r>
            <a:rPr lang="en-GB">
              <a:latin typeface="Arial" panose="020B0604020202020204" pitchFamily="34" charset="0"/>
              <a:cs typeface="Arial" panose="020B0604020202020204" pitchFamily="34" charset="0"/>
            </a:rPr>
            <a:t>: The identified reason for the issue.</a:t>
          </a:r>
        </a:p>
        <a:p>
          <a:r>
            <a:rPr lang="en-GB" b="1">
              <a:latin typeface="Arial" panose="020B0604020202020204" pitchFamily="34" charset="0"/>
              <a:cs typeface="Arial" panose="020B0604020202020204" pitchFamily="34" charset="0"/>
            </a:rPr>
            <a:t>15. Status</a:t>
          </a:r>
          <a:r>
            <a:rPr lang="en-GB">
              <a:latin typeface="Arial" panose="020B0604020202020204" pitchFamily="34" charset="0"/>
              <a:cs typeface="Arial" panose="020B0604020202020204" pitchFamily="34" charset="0"/>
            </a:rPr>
            <a:t>: The current status of the incident (e.g., Resolved, In Progress).</a:t>
          </a:r>
        </a:p>
        <a:p>
          <a:r>
            <a:rPr lang="en-GB" b="1">
              <a:latin typeface="Arial" panose="020B0604020202020204" pitchFamily="34" charset="0"/>
              <a:cs typeface="Arial" panose="020B0604020202020204" pitchFamily="34" charset="0"/>
            </a:rPr>
            <a:t>16. Resolution Time</a:t>
          </a:r>
          <a:r>
            <a:rPr lang="en-GB">
              <a:latin typeface="Arial" panose="020B0604020202020204" pitchFamily="34" charset="0"/>
              <a:cs typeface="Arial" panose="020B0604020202020204" pitchFamily="34" charset="0"/>
            </a:rPr>
            <a:t>: The time taken to resolve the incident.</a:t>
          </a:r>
        </a:p>
        <a:p>
          <a:r>
            <a:rPr lang="en-GB" b="1">
              <a:latin typeface="Arial" panose="020B0604020202020204" pitchFamily="34" charset="0"/>
              <a:cs typeface="Arial" panose="020B0604020202020204" pitchFamily="34" charset="0"/>
            </a:rPr>
            <a:t>17. Resolution Date</a:t>
          </a:r>
          <a:r>
            <a:rPr lang="en-GB">
              <a:latin typeface="Arial" panose="020B0604020202020204" pitchFamily="34" charset="0"/>
              <a:cs typeface="Arial" panose="020B0604020202020204" pitchFamily="34" charset="0"/>
            </a:rPr>
            <a:t>: The date on which the issue was resolved.</a:t>
          </a:r>
        </a:p>
        <a:p>
          <a:r>
            <a:rPr lang="en-GB" b="1">
              <a:latin typeface="Arial" panose="020B0604020202020204" pitchFamily="34" charset="0"/>
              <a:cs typeface="Arial" panose="020B0604020202020204" pitchFamily="34" charset="0"/>
            </a:rPr>
            <a:t>18. Time Difference (hours)</a:t>
          </a:r>
          <a:r>
            <a:rPr lang="en-GB">
              <a:latin typeface="Arial" panose="020B0604020202020204" pitchFamily="34" charset="0"/>
              <a:cs typeface="Arial" panose="020B0604020202020204" pitchFamily="34" charset="0"/>
            </a:rPr>
            <a:t>: The difference between the logged time and resolution time in hours.</a:t>
          </a:r>
        </a:p>
        <a:p>
          <a:r>
            <a:rPr lang="en-GB" b="1">
              <a:latin typeface="Arial" panose="020B0604020202020204" pitchFamily="34" charset="0"/>
              <a:cs typeface="Arial" panose="020B0604020202020204" pitchFamily="34" charset="0"/>
            </a:rPr>
            <a:t>19. No. of Days</a:t>
          </a:r>
          <a:r>
            <a:rPr lang="en-GB">
              <a:latin typeface="Arial" panose="020B0604020202020204" pitchFamily="34" charset="0"/>
              <a:cs typeface="Arial" panose="020B0604020202020204" pitchFamily="34" charset="0"/>
            </a:rPr>
            <a:t>: The total number of days taken to resolve the incident </a:t>
          </a:r>
        </a:p>
        <a:p>
          <a:r>
            <a:rPr lang="en-GB" b="1">
              <a:latin typeface="Arial" panose="020B0604020202020204" pitchFamily="34" charset="0"/>
              <a:cs typeface="Arial" panose="020B0604020202020204" pitchFamily="34" charset="0"/>
            </a:rPr>
            <a:t>20.Financial Loss ($)</a:t>
          </a:r>
          <a:r>
            <a:rPr lang="en-GB">
              <a:latin typeface="Arial" panose="020B0604020202020204" pitchFamily="34" charset="0"/>
              <a:cs typeface="Arial" panose="020B0604020202020204" pitchFamily="34" charset="0"/>
            </a:rPr>
            <a:t>: The total financial loss incurred due to the incident.</a:t>
          </a:r>
        </a:p>
        <a:p>
          <a:r>
            <a:rPr lang="en-GB" b="1">
              <a:latin typeface="Arial" panose="020B0604020202020204" pitchFamily="34" charset="0"/>
              <a:cs typeface="Arial" panose="020B0604020202020204" pitchFamily="34" charset="0"/>
            </a:rPr>
            <a:t>21. Affected Services</a:t>
          </a:r>
          <a:r>
            <a:rPr lang="en-GB">
              <a:latin typeface="Arial" panose="020B0604020202020204" pitchFamily="34" charset="0"/>
              <a:cs typeface="Arial" panose="020B0604020202020204" pitchFamily="34" charset="0"/>
            </a:rPr>
            <a:t>: The number of services impacted by the incident.</a:t>
          </a:r>
        </a:p>
        <a:p>
          <a:r>
            <a:rPr lang="en-GB" b="1">
              <a:latin typeface="Arial" panose="020B0604020202020204" pitchFamily="34" charset="0"/>
              <a:cs typeface="Arial" panose="020B0604020202020204" pitchFamily="34" charset="0"/>
            </a:rPr>
            <a:t>22. Compliance Risk</a:t>
          </a:r>
          <a:r>
            <a:rPr lang="en-GB">
              <a:latin typeface="Arial" panose="020B0604020202020204" pitchFamily="34" charset="0"/>
              <a:cs typeface="Arial" panose="020B0604020202020204" pitchFamily="34" charset="0"/>
            </a:rPr>
            <a:t>: Whether the incident posed a compliance risk (TRUE/FALSE).</a:t>
          </a:r>
        </a:p>
        <a:p>
          <a:r>
            <a:rPr lang="en-GB" b="1">
              <a:latin typeface="Arial" panose="020B0604020202020204" pitchFamily="34" charset="0"/>
              <a:cs typeface="Arial" panose="020B0604020202020204" pitchFamily="34" charset="0"/>
            </a:rPr>
            <a:t>23. Affected Users</a:t>
          </a:r>
          <a:r>
            <a:rPr lang="en-GB">
              <a:latin typeface="Arial" panose="020B0604020202020204" pitchFamily="34" charset="0"/>
              <a:cs typeface="Arial" panose="020B0604020202020204" pitchFamily="34" charset="0"/>
            </a:rPr>
            <a:t>: The number of users affected by the incident.</a:t>
          </a:r>
        </a:p>
        <a:p>
          <a:r>
            <a:rPr lang="en-GB" b="1">
              <a:latin typeface="Arial" panose="020B0604020202020204" pitchFamily="34" charset="0"/>
              <a:cs typeface="Arial" panose="020B0604020202020204" pitchFamily="34" charset="0"/>
            </a:rPr>
            <a:t>24. Rating</a:t>
          </a:r>
          <a:r>
            <a:rPr lang="en-GB">
              <a:latin typeface="Arial" panose="020B0604020202020204" pitchFamily="34" charset="0"/>
              <a:cs typeface="Arial" panose="020B0604020202020204" pitchFamily="34" charset="0"/>
            </a:rPr>
            <a:t>: A rating or score assigned to the incident, possibly reflecting user satisfaction or severity.</a:t>
          </a:r>
        </a:p>
        <a:p>
          <a:endParaRPr lang="en-GB" sz="1100">
            <a:latin typeface="Arial" panose="020B0604020202020204" pitchFamily="34" charset="0"/>
            <a:cs typeface="Arial" panose="020B0604020202020204" pitchFamily="34" charset="0"/>
          </a:endParaRPr>
        </a:p>
        <a:p>
          <a:r>
            <a:rPr lang="en-GB" sz="1100" b="1" u="sng">
              <a:latin typeface="Arial" panose="020B0604020202020204" pitchFamily="34" charset="0"/>
              <a:cs typeface="Arial" panose="020B0604020202020204" pitchFamily="34" charset="0"/>
            </a:rPr>
            <a:t>Proritizing Data View</a:t>
          </a:r>
        </a:p>
        <a:p>
          <a:r>
            <a:rPr lang="en-GB"/>
            <a:t>In building</a:t>
          </a:r>
          <a:r>
            <a:rPr lang="en-GB" baseline="0"/>
            <a:t> this dashboard I intend to prioritize the data view by using slicers, timeline and color coding variables and charts.</a:t>
          </a:r>
          <a:endParaRPr lang="en-NG" sz="1100" b="0" u="sng">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44450</xdr:colOff>
      <xdr:row>2</xdr:row>
      <xdr:rowOff>31750</xdr:rowOff>
    </xdr:from>
    <xdr:to>
      <xdr:col>3</xdr:col>
      <xdr:colOff>584200</xdr:colOff>
      <xdr:row>50</xdr:row>
      <xdr:rowOff>114300</xdr:rowOff>
    </xdr:to>
    <xdr:sp macro="" textlink="">
      <xdr:nvSpPr>
        <xdr:cNvPr id="13" name="Rectangle 12">
          <a:extLst>
            <a:ext uri="{FF2B5EF4-FFF2-40B4-BE49-F238E27FC236}">
              <a16:creationId xmlns:a16="http://schemas.microsoft.com/office/drawing/2014/main" id="{1015EBE0-31BB-473D-AA1E-B35D7618C28E}"/>
            </a:ext>
          </a:extLst>
        </xdr:cNvPr>
        <xdr:cNvSpPr/>
      </xdr:nvSpPr>
      <xdr:spPr>
        <a:xfrm>
          <a:off x="44450" y="387350"/>
          <a:ext cx="2368550" cy="8616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18</xdr:col>
      <xdr:colOff>273050</xdr:colOff>
      <xdr:row>0</xdr:row>
      <xdr:rowOff>0</xdr:rowOff>
    </xdr:from>
    <xdr:to>
      <xdr:col>18</xdr:col>
      <xdr:colOff>622300</xdr:colOff>
      <xdr:row>1</xdr:row>
      <xdr:rowOff>171450</xdr:rowOff>
    </xdr:to>
    <xdr:pic>
      <xdr:nvPicPr>
        <xdr:cNvPr id="4" name="Graphic 3" descr="Gauge with solid fill">
          <a:extLst>
            <a:ext uri="{FF2B5EF4-FFF2-40B4-BE49-F238E27FC236}">
              <a16:creationId xmlns:a16="http://schemas.microsoft.com/office/drawing/2014/main" id="{D8875C1D-5F84-4FD2-B750-F2C2D9DC75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245850" y="0"/>
          <a:ext cx="349250" cy="349250"/>
        </a:xfrm>
        <a:prstGeom prst="rect">
          <a:avLst/>
        </a:prstGeom>
      </xdr:spPr>
    </xdr:pic>
    <xdr:clientData/>
  </xdr:twoCellAnchor>
  <xdr:twoCellAnchor editAs="oneCell">
    <xdr:from>
      <xdr:col>0</xdr:col>
      <xdr:colOff>44450</xdr:colOff>
      <xdr:row>16</xdr:row>
      <xdr:rowOff>12701</xdr:rowOff>
    </xdr:from>
    <xdr:to>
      <xdr:col>3</xdr:col>
      <xdr:colOff>584200</xdr:colOff>
      <xdr:row>24</xdr:row>
      <xdr:rowOff>12701</xdr:rowOff>
    </xdr:to>
    <mc:AlternateContent xmlns:mc="http://schemas.openxmlformats.org/markup-compatibility/2006" xmlns:a14="http://schemas.microsoft.com/office/drawing/2010/main">
      <mc:Choice Requires="a14">
        <xdr:graphicFrame macro="">
          <xdr:nvGraphicFramePr>
            <xdr:cNvPr id="7" name="Issue">
              <a:extLst>
                <a:ext uri="{FF2B5EF4-FFF2-40B4-BE49-F238E27FC236}">
                  <a16:creationId xmlns:a16="http://schemas.microsoft.com/office/drawing/2014/main" id="{7546CA4F-1E10-4D7F-B0F1-DF5139BA4991}"/>
                </a:ext>
              </a:extLst>
            </xdr:cNvPr>
            <xdr:cNvGraphicFramePr/>
          </xdr:nvGraphicFramePr>
          <xdr:xfrm>
            <a:off x="0" y="0"/>
            <a:ext cx="0" cy="0"/>
          </xdr:xfrm>
          <a:graphic>
            <a:graphicData uri="http://schemas.microsoft.com/office/drawing/2010/slicer">
              <sle:slicer xmlns:sle="http://schemas.microsoft.com/office/drawing/2010/slicer" name="Issue"/>
            </a:graphicData>
          </a:graphic>
        </xdr:graphicFrame>
      </mc:Choice>
      <mc:Fallback xmlns="">
        <xdr:sp macro="" textlink="">
          <xdr:nvSpPr>
            <xdr:cNvPr id="0" name=""/>
            <xdr:cNvSpPr>
              <a:spLocks noTextEdit="1"/>
            </xdr:cNvSpPr>
          </xdr:nvSpPr>
          <xdr:spPr>
            <a:xfrm>
              <a:off x="44450" y="2857501"/>
              <a:ext cx="2368550" cy="1422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51953</xdr:colOff>
      <xdr:row>32</xdr:row>
      <xdr:rowOff>20205</xdr:rowOff>
    </xdr:from>
    <xdr:to>
      <xdr:col>3</xdr:col>
      <xdr:colOff>583046</xdr:colOff>
      <xdr:row>39</xdr:row>
      <xdr:rowOff>173182</xdr:rowOff>
    </xdr:to>
    <mc:AlternateContent xmlns:mc="http://schemas.openxmlformats.org/markup-compatibility/2006" xmlns:a14="http://schemas.microsoft.com/office/drawing/2010/main">
      <mc:Choice Requires="a14">
        <xdr:graphicFrame macro="">
          <xdr:nvGraphicFramePr>
            <xdr:cNvPr id="8" name="Error Message">
              <a:extLst>
                <a:ext uri="{FF2B5EF4-FFF2-40B4-BE49-F238E27FC236}">
                  <a16:creationId xmlns:a16="http://schemas.microsoft.com/office/drawing/2014/main" id="{ED30C61B-2DEC-45FF-84B7-CBE19441FEF0}"/>
                </a:ext>
              </a:extLst>
            </xdr:cNvPr>
            <xdr:cNvGraphicFramePr/>
          </xdr:nvGraphicFramePr>
          <xdr:xfrm>
            <a:off x="0" y="0"/>
            <a:ext cx="0" cy="0"/>
          </xdr:xfrm>
          <a:graphic>
            <a:graphicData uri="http://schemas.microsoft.com/office/drawing/2010/slicer">
              <sle:slicer xmlns:sle="http://schemas.microsoft.com/office/drawing/2010/slicer" name="Error Message"/>
            </a:graphicData>
          </a:graphic>
        </xdr:graphicFrame>
      </mc:Choice>
      <mc:Fallback xmlns="">
        <xdr:sp macro="" textlink="">
          <xdr:nvSpPr>
            <xdr:cNvPr id="0" name=""/>
            <xdr:cNvSpPr>
              <a:spLocks noTextEdit="1"/>
            </xdr:cNvSpPr>
          </xdr:nvSpPr>
          <xdr:spPr>
            <a:xfrm>
              <a:off x="51953" y="5709805"/>
              <a:ext cx="2359893" cy="139757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56573</xdr:colOff>
      <xdr:row>40</xdr:row>
      <xdr:rowOff>3463</xdr:rowOff>
    </xdr:from>
    <xdr:to>
      <xdr:col>3</xdr:col>
      <xdr:colOff>584200</xdr:colOff>
      <xdr:row>43</xdr:row>
      <xdr:rowOff>114300</xdr:rowOff>
    </xdr:to>
    <mc:AlternateContent xmlns:mc="http://schemas.openxmlformats.org/markup-compatibility/2006" xmlns:a14="http://schemas.microsoft.com/office/drawing/2010/main">
      <mc:Choice Requires="a14">
        <xdr:graphicFrame macro="">
          <xdr:nvGraphicFramePr>
            <xdr:cNvPr id="10" name="Priority">
              <a:extLst>
                <a:ext uri="{FF2B5EF4-FFF2-40B4-BE49-F238E27FC236}">
                  <a16:creationId xmlns:a16="http://schemas.microsoft.com/office/drawing/2014/main" id="{85C7F614-DDB6-4850-B371-6840136E75A0}"/>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56573" y="7115463"/>
              <a:ext cx="2356427" cy="6442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44451</xdr:colOff>
      <xdr:row>2</xdr:row>
      <xdr:rowOff>25400</xdr:rowOff>
    </xdr:from>
    <xdr:to>
      <xdr:col>3</xdr:col>
      <xdr:colOff>577273</xdr:colOff>
      <xdr:row>8</xdr:row>
      <xdr:rowOff>82550</xdr:rowOff>
    </xdr:to>
    <mc:AlternateContent xmlns:mc="http://schemas.openxmlformats.org/markup-compatibility/2006" xmlns:tsle="http://schemas.microsoft.com/office/drawing/2012/timeslicer">
      <mc:Choice Requires="tsle">
        <xdr:graphicFrame macro="">
          <xdr:nvGraphicFramePr>
            <xdr:cNvPr id="11" name="Logged Date 1">
              <a:extLst>
                <a:ext uri="{FF2B5EF4-FFF2-40B4-BE49-F238E27FC236}">
                  <a16:creationId xmlns:a16="http://schemas.microsoft.com/office/drawing/2014/main" id="{04502759-22F3-4406-9095-18D2F7049582}"/>
                </a:ext>
              </a:extLst>
            </xdr:cNvPr>
            <xdr:cNvGraphicFramePr/>
          </xdr:nvGraphicFramePr>
          <xdr:xfrm>
            <a:off x="0" y="0"/>
            <a:ext cx="0" cy="0"/>
          </xdr:xfrm>
          <a:graphic>
            <a:graphicData uri="http://schemas.microsoft.com/office/drawing/2012/timeslicer">
              <tsle:timeslicer name="Logged Date 1"/>
            </a:graphicData>
          </a:graphic>
        </xdr:graphicFrame>
      </mc:Choice>
      <mc:Fallback xmlns="">
        <xdr:sp macro="" textlink="">
          <xdr:nvSpPr>
            <xdr:cNvPr id="0" name=""/>
            <xdr:cNvSpPr>
              <a:spLocks noTextEdit="1"/>
            </xdr:cNvSpPr>
          </xdr:nvSpPr>
          <xdr:spPr>
            <a:xfrm>
              <a:off x="44451" y="381000"/>
              <a:ext cx="2361622" cy="112395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0</xdr:col>
      <xdr:colOff>50800</xdr:colOff>
      <xdr:row>2</xdr:row>
      <xdr:rowOff>31750</xdr:rowOff>
    </xdr:from>
    <xdr:to>
      <xdr:col>3</xdr:col>
      <xdr:colOff>311150</xdr:colOff>
      <xdr:row>3</xdr:row>
      <xdr:rowOff>101600</xdr:rowOff>
    </xdr:to>
    <xdr:sp macro="" textlink="">
      <xdr:nvSpPr>
        <xdr:cNvPr id="14" name="Rectangle 13">
          <a:extLst>
            <a:ext uri="{FF2B5EF4-FFF2-40B4-BE49-F238E27FC236}">
              <a16:creationId xmlns:a16="http://schemas.microsoft.com/office/drawing/2014/main" id="{CD642494-5703-4C83-B1D3-36CE6A4B7E4A}"/>
            </a:ext>
          </a:extLst>
        </xdr:cNvPr>
        <xdr:cNvSpPr/>
      </xdr:nvSpPr>
      <xdr:spPr>
        <a:xfrm>
          <a:off x="50800" y="387350"/>
          <a:ext cx="2089150" cy="24765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latin typeface="Arial" panose="020B0604020202020204" pitchFamily="34" charset="0"/>
              <a:cs typeface="Arial" panose="020B0604020202020204" pitchFamily="34" charset="0"/>
            </a:rPr>
            <a:t>       Logged Date</a:t>
          </a:r>
          <a:endParaRPr lang="en-NG" sz="1100">
            <a:latin typeface="Arial" panose="020B0604020202020204" pitchFamily="34" charset="0"/>
            <a:cs typeface="Arial" panose="020B0604020202020204" pitchFamily="34" charset="0"/>
          </a:endParaRPr>
        </a:p>
      </xdr:txBody>
    </xdr:sp>
    <xdr:clientData/>
  </xdr:twoCellAnchor>
  <xdr:twoCellAnchor editAs="oneCell">
    <xdr:from>
      <xdr:col>0</xdr:col>
      <xdr:colOff>37523</xdr:colOff>
      <xdr:row>2</xdr:row>
      <xdr:rowOff>18473</xdr:rowOff>
    </xdr:from>
    <xdr:to>
      <xdr:col>0</xdr:col>
      <xdr:colOff>282864</xdr:colOff>
      <xdr:row>3</xdr:row>
      <xdr:rowOff>85897</xdr:rowOff>
    </xdr:to>
    <xdr:pic>
      <xdr:nvPicPr>
        <xdr:cNvPr id="16" name="Graphic 15" descr="Daily calendar with solid fill">
          <a:extLst>
            <a:ext uri="{FF2B5EF4-FFF2-40B4-BE49-F238E27FC236}">
              <a16:creationId xmlns:a16="http://schemas.microsoft.com/office/drawing/2014/main" id="{5A44BC60-917E-4033-96A0-422890FB7B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523" y="376382"/>
          <a:ext cx="245341" cy="246379"/>
        </a:xfrm>
        <a:prstGeom prst="rect">
          <a:avLst/>
        </a:prstGeom>
      </xdr:spPr>
    </xdr:pic>
    <xdr:clientData/>
  </xdr:twoCellAnchor>
  <xdr:twoCellAnchor editAs="oneCell">
    <xdr:from>
      <xdr:col>0</xdr:col>
      <xdr:colOff>44450</xdr:colOff>
      <xdr:row>8</xdr:row>
      <xdr:rowOff>76201</xdr:rowOff>
    </xdr:from>
    <xdr:to>
      <xdr:col>3</xdr:col>
      <xdr:colOff>588818</xdr:colOff>
      <xdr:row>16</xdr:row>
      <xdr:rowOff>31750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011A26DB-AB5F-4500-BE6D-A10FD2927BC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450" y="1498601"/>
              <a:ext cx="2373168" cy="13779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44450</xdr:colOff>
      <xdr:row>8</xdr:row>
      <xdr:rowOff>76200</xdr:rowOff>
    </xdr:from>
    <xdr:to>
      <xdr:col>2</xdr:col>
      <xdr:colOff>571500</xdr:colOff>
      <xdr:row>9</xdr:row>
      <xdr:rowOff>165100</xdr:rowOff>
    </xdr:to>
    <xdr:sp macro="" textlink="">
      <xdr:nvSpPr>
        <xdr:cNvPr id="17" name="Rectangle 16">
          <a:extLst>
            <a:ext uri="{FF2B5EF4-FFF2-40B4-BE49-F238E27FC236}">
              <a16:creationId xmlns:a16="http://schemas.microsoft.com/office/drawing/2014/main" id="{DAC522DD-1F9B-42E7-AB29-3082ECD86543}"/>
            </a:ext>
          </a:extLst>
        </xdr:cNvPr>
        <xdr:cNvSpPr/>
      </xdr:nvSpPr>
      <xdr:spPr>
        <a:xfrm>
          <a:off x="44450" y="1498600"/>
          <a:ext cx="1746250" cy="26670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latin typeface="Arial" panose="020B0604020202020204" pitchFamily="34" charset="0"/>
              <a:cs typeface="Arial" panose="020B0604020202020204" pitchFamily="34" charset="0"/>
            </a:rPr>
            <a:t>      Category Type</a:t>
          </a:r>
        </a:p>
      </xdr:txBody>
    </xdr:sp>
    <xdr:clientData/>
  </xdr:twoCellAnchor>
  <xdr:twoCellAnchor editAs="oneCell">
    <xdr:from>
      <xdr:col>0</xdr:col>
      <xdr:colOff>31750</xdr:colOff>
      <xdr:row>8</xdr:row>
      <xdr:rowOff>95250</xdr:rowOff>
    </xdr:from>
    <xdr:to>
      <xdr:col>0</xdr:col>
      <xdr:colOff>279400</xdr:colOff>
      <xdr:row>9</xdr:row>
      <xdr:rowOff>165100</xdr:rowOff>
    </xdr:to>
    <xdr:pic>
      <xdr:nvPicPr>
        <xdr:cNvPr id="19" name="Graphic 18" descr="Arrow circle with solid fill">
          <a:extLst>
            <a:ext uri="{FF2B5EF4-FFF2-40B4-BE49-F238E27FC236}">
              <a16:creationId xmlns:a16="http://schemas.microsoft.com/office/drawing/2014/main" id="{2617D606-2984-47D7-A077-122626764FD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750" y="1517650"/>
          <a:ext cx="247650" cy="247650"/>
        </a:xfrm>
        <a:prstGeom prst="rect">
          <a:avLst/>
        </a:prstGeom>
      </xdr:spPr>
    </xdr:pic>
    <xdr:clientData/>
  </xdr:twoCellAnchor>
  <xdr:twoCellAnchor>
    <xdr:from>
      <xdr:col>0</xdr:col>
      <xdr:colOff>38100</xdr:colOff>
      <xdr:row>16</xdr:row>
      <xdr:rowOff>31750</xdr:rowOff>
    </xdr:from>
    <xdr:to>
      <xdr:col>2</xdr:col>
      <xdr:colOff>584200</xdr:colOff>
      <xdr:row>17</xdr:row>
      <xdr:rowOff>101600</xdr:rowOff>
    </xdr:to>
    <xdr:sp macro="" textlink="">
      <xdr:nvSpPr>
        <xdr:cNvPr id="20" name="Rectangle 19">
          <a:extLst>
            <a:ext uri="{FF2B5EF4-FFF2-40B4-BE49-F238E27FC236}">
              <a16:creationId xmlns:a16="http://schemas.microsoft.com/office/drawing/2014/main" id="{97A0902E-2AC5-43C4-BEC5-978EB3B90907}"/>
            </a:ext>
          </a:extLst>
        </xdr:cNvPr>
        <xdr:cNvSpPr/>
      </xdr:nvSpPr>
      <xdr:spPr>
        <a:xfrm>
          <a:off x="38100" y="2876550"/>
          <a:ext cx="1765300" cy="24765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latin typeface="Arial" panose="020B0604020202020204" pitchFamily="34" charset="0"/>
              <a:cs typeface="Arial" panose="020B0604020202020204" pitchFamily="34" charset="0"/>
            </a:rPr>
            <a:t>      Issue</a:t>
          </a:r>
          <a:r>
            <a:rPr lang="en-GB" sz="1100" baseline="0">
              <a:latin typeface="Arial" panose="020B0604020202020204" pitchFamily="34" charset="0"/>
              <a:cs typeface="Arial" panose="020B0604020202020204" pitchFamily="34" charset="0"/>
            </a:rPr>
            <a:t> Type</a:t>
          </a:r>
          <a:endParaRPr lang="en-GB" sz="1100">
            <a:latin typeface="Arial" panose="020B0604020202020204" pitchFamily="34" charset="0"/>
            <a:cs typeface="Arial" panose="020B0604020202020204" pitchFamily="34" charset="0"/>
          </a:endParaRPr>
        </a:p>
      </xdr:txBody>
    </xdr:sp>
    <xdr:clientData/>
  </xdr:twoCellAnchor>
  <xdr:twoCellAnchor editAs="oneCell">
    <xdr:from>
      <xdr:col>0</xdr:col>
      <xdr:colOff>50223</xdr:colOff>
      <xdr:row>16</xdr:row>
      <xdr:rowOff>35792</xdr:rowOff>
    </xdr:from>
    <xdr:to>
      <xdr:col>0</xdr:col>
      <xdr:colOff>290552</xdr:colOff>
      <xdr:row>17</xdr:row>
      <xdr:rowOff>98138</xdr:rowOff>
    </xdr:to>
    <xdr:pic>
      <xdr:nvPicPr>
        <xdr:cNvPr id="24" name="Graphic 23" descr="Internet with solid fill">
          <a:extLst>
            <a:ext uri="{FF2B5EF4-FFF2-40B4-BE49-F238E27FC236}">
              <a16:creationId xmlns:a16="http://schemas.microsoft.com/office/drawing/2014/main" id="{09E0963F-1DDB-4A67-A179-24F8B679F6F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223" y="2899065"/>
          <a:ext cx="240329" cy="241300"/>
        </a:xfrm>
        <a:prstGeom prst="rect">
          <a:avLst/>
        </a:prstGeom>
      </xdr:spPr>
    </xdr:pic>
    <xdr:clientData/>
  </xdr:twoCellAnchor>
  <xdr:twoCellAnchor editAs="oneCell">
    <xdr:from>
      <xdr:col>0</xdr:col>
      <xdr:colOff>44451</xdr:colOff>
      <xdr:row>24</xdr:row>
      <xdr:rowOff>13278</xdr:rowOff>
    </xdr:from>
    <xdr:to>
      <xdr:col>3</xdr:col>
      <xdr:colOff>577274</xdr:colOff>
      <xdr:row>32</xdr:row>
      <xdr:rowOff>29505</xdr:rowOff>
    </xdr:to>
    <mc:AlternateContent xmlns:mc="http://schemas.openxmlformats.org/markup-compatibility/2006" xmlns:a14="http://schemas.microsoft.com/office/drawing/2010/main">
      <mc:Choice Requires="a14">
        <xdr:graphicFrame macro="">
          <xdr:nvGraphicFramePr>
            <xdr:cNvPr id="26" name="Network Name 1">
              <a:extLst>
                <a:ext uri="{FF2B5EF4-FFF2-40B4-BE49-F238E27FC236}">
                  <a16:creationId xmlns:a16="http://schemas.microsoft.com/office/drawing/2014/main" id="{47624B2E-E65B-4478-A88E-0A4DC7287487}"/>
                </a:ext>
              </a:extLst>
            </xdr:cNvPr>
            <xdr:cNvGraphicFramePr/>
          </xdr:nvGraphicFramePr>
          <xdr:xfrm>
            <a:off x="0" y="0"/>
            <a:ext cx="0" cy="0"/>
          </xdr:xfrm>
          <a:graphic>
            <a:graphicData uri="http://schemas.microsoft.com/office/drawing/2010/slicer">
              <sle:slicer xmlns:sle="http://schemas.microsoft.com/office/drawing/2010/slicer" name="Network Name 1"/>
            </a:graphicData>
          </a:graphic>
        </xdr:graphicFrame>
      </mc:Choice>
      <mc:Fallback xmlns="">
        <xdr:sp macro="" textlink="">
          <xdr:nvSpPr>
            <xdr:cNvPr id="0" name=""/>
            <xdr:cNvSpPr>
              <a:spLocks noTextEdit="1"/>
            </xdr:cNvSpPr>
          </xdr:nvSpPr>
          <xdr:spPr>
            <a:xfrm>
              <a:off x="44451" y="4280478"/>
              <a:ext cx="2361623" cy="14386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43</xdr:row>
      <xdr:rowOff>114301</xdr:rowOff>
    </xdr:from>
    <xdr:to>
      <xdr:col>3</xdr:col>
      <xdr:colOff>584200</xdr:colOff>
      <xdr:row>47</xdr:row>
      <xdr:rowOff>44450</xdr:rowOff>
    </xdr:to>
    <mc:AlternateContent xmlns:mc="http://schemas.openxmlformats.org/markup-compatibility/2006" xmlns:a14="http://schemas.microsoft.com/office/drawing/2010/main">
      <mc:Choice Requires="a14">
        <xdr:graphicFrame macro="">
          <xdr:nvGraphicFramePr>
            <xdr:cNvPr id="28" name="Status 1">
              <a:extLst>
                <a:ext uri="{FF2B5EF4-FFF2-40B4-BE49-F238E27FC236}">
                  <a16:creationId xmlns:a16="http://schemas.microsoft.com/office/drawing/2014/main" id="{DB182D66-4CD9-4AFD-AF8E-B21E73C5868B}"/>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50800" y="7759701"/>
              <a:ext cx="2362200" cy="6413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47</xdr:row>
      <xdr:rowOff>38101</xdr:rowOff>
    </xdr:from>
    <xdr:to>
      <xdr:col>3</xdr:col>
      <xdr:colOff>584200</xdr:colOff>
      <xdr:row>50</xdr:row>
      <xdr:rowOff>107950</xdr:rowOff>
    </xdr:to>
    <mc:AlternateContent xmlns:mc="http://schemas.openxmlformats.org/markup-compatibility/2006" xmlns:a14="http://schemas.microsoft.com/office/drawing/2010/main">
      <mc:Choice Requires="a14">
        <xdr:graphicFrame macro="">
          <xdr:nvGraphicFramePr>
            <xdr:cNvPr id="30" name="Compliance Risk 1">
              <a:extLst>
                <a:ext uri="{FF2B5EF4-FFF2-40B4-BE49-F238E27FC236}">
                  <a16:creationId xmlns:a16="http://schemas.microsoft.com/office/drawing/2014/main" id="{2D10E786-C07E-4CE6-BB3A-73FD0FD106EA}"/>
                </a:ext>
              </a:extLst>
            </xdr:cNvPr>
            <xdr:cNvGraphicFramePr/>
          </xdr:nvGraphicFramePr>
          <xdr:xfrm>
            <a:off x="0" y="0"/>
            <a:ext cx="0" cy="0"/>
          </xdr:xfrm>
          <a:graphic>
            <a:graphicData uri="http://schemas.microsoft.com/office/drawing/2010/slicer">
              <sle:slicer xmlns:sle="http://schemas.microsoft.com/office/drawing/2010/slicer" name="Compliance Risk 1"/>
            </a:graphicData>
          </a:graphic>
        </xdr:graphicFrame>
      </mc:Choice>
      <mc:Fallback xmlns="">
        <xdr:sp macro="" textlink="">
          <xdr:nvSpPr>
            <xdr:cNvPr id="0" name=""/>
            <xdr:cNvSpPr>
              <a:spLocks noTextEdit="1"/>
            </xdr:cNvSpPr>
          </xdr:nvSpPr>
          <xdr:spPr>
            <a:xfrm>
              <a:off x="50800" y="8394701"/>
              <a:ext cx="2362200" cy="6032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24</xdr:row>
      <xdr:rowOff>18921</xdr:rowOff>
    </xdr:from>
    <xdr:to>
      <xdr:col>2</xdr:col>
      <xdr:colOff>584200</xdr:colOff>
      <xdr:row>25</xdr:row>
      <xdr:rowOff>98136</xdr:rowOff>
    </xdr:to>
    <xdr:sp macro="" textlink="">
      <xdr:nvSpPr>
        <xdr:cNvPr id="32" name="Rectangle 31">
          <a:extLst>
            <a:ext uri="{FF2B5EF4-FFF2-40B4-BE49-F238E27FC236}">
              <a16:creationId xmlns:a16="http://schemas.microsoft.com/office/drawing/2014/main" id="{9ADBED9B-09AE-4DCD-874D-1F5324012C71}"/>
            </a:ext>
          </a:extLst>
        </xdr:cNvPr>
        <xdr:cNvSpPr/>
      </xdr:nvSpPr>
      <xdr:spPr>
        <a:xfrm>
          <a:off x="38100" y="4313830"/>
          <a:ext cx="1769918" cy="25817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latin typeface="Arial" panose="020B0604020202020204" pitchFamily="34" charset="0"/>
              <a:cs typeface="Arial" panose="020B0604020202020204" pitchFamily="34" charset="0"/>
            </a:rPr>
            <a:t>      Network</a:t>
          </a:r>
          <a:r>
            <a:rPr lang="en-GB" sz="1100" baseline="0">
              <a:latin typeface="Arial" panose="020B0604020202020204" pitchFamily="34" charset="0"/>
              <a:cs typeface="Arial" panose="020B0604020202020204" pitchFamily="34" charset="0"/>
            </a:rPr>
            <a:t> Type</a:t>
          </a:r>
          <a:endParaRPr lang="en-GB" sz="1100">
            <a:latin typeface="Arial" panose="020B0604020202020204" pitchFamily="34" charset="0"/>
            <a:cs typeface="Arial" panose="020B0604020202020204" pitchFamily="34" charset="0"/>
          </a:endParaRPr>
        </a:p>
      </xdr:txBody>
    </xdr:sp>
    <xdr:clientData/>
  </xdr:twoCellAnchor>
  <xdr:twoCellAnchor editAs="oneCell">
    <xdr:from>
      <xdr:col>0</xdr:col>
      <xdr:colOff>66709</xdr:colOff>
      <xdr:row>24</xdr:row>
      <xdr:rowOff>42118</xdr:rowOff>
    </xdr:from>
    <xdr:to>
      <xdr:col>0</xdr:col>
      <xdr:colOff>265547</xdr:colOff>
      <xdr:row>25</xdr:row>
      <xdr:rowOff>65806</xdr:rowOff>
    </xdr:to>
    <xdr:pic>
      <xdr:nvPicPr>
        <xdr:cNvPr id="34" name="Graphic 33" descr="Cloud Computing with solid fill">
          <a:extLst>
            <a:ext uri="{FF2B5EF4-FFF2-40B4-BE49-F238E27FC236}">
              <a16:creationId xmlns:a16="http://schemas.microsoft.com/office/drawing/2014/main" id="{1200C227-C9E8-496E-8387-8122580C0B7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6709" y="4337027"/>
          <a:ext cx="198838" cy="202643"/>
        </a:xfrm>
        <a:prstGeom prst="rect">
          <a:avLst/>
        </a:prstGeom>
      </xdr:spPr>
    </xdr:pic>
    <xdr:clientData/>
  </xdr:twoCellAnchor>
  <xdr:twoCellAnchor>
    <xdr:from>
      <xdr:col>0</xdr:col>
      <xdr:colOff>38100</xdr:colOff>
      <xdr:row>32</xdr:row>
      <xdr:rowOff>30467</xdr:rowOff>
    </xdr:from>
    <xdr:to>
      <xdr:col>2</xdr:col>
      <xdr:colOff>584200</xdr:colOff>
      <xdr:row>33</xdr:row>
      <xdr:rowOff>109682</xdr:rowOff>
    </xdr:to>
    <xdr:sp macro="" textlink="">
      <xdr:nvSpPr>
        <xdr:cNvPr id="35" name="Rectangle 34">
          <a:extLst>
            <a:ext uri="{FF2B5EF4-FFF2-40B4-BE49-F238E27FC236}">
              <a16:creationId xmlns:a16="http://schemas.microsoft.com/office/drawing/2014/main" id="{05F9F93E-B729-43A9-B150-60EC0A0C1F61}"/>
            </a:ext>
          </a:extLst>
        </xdr:cNvPr>
        <xdr:cNvSpPr/>
      </xdr:nvSpPr>
      <xdr:spPr>
        <a:xfrm>
          <a:off x="38100" y="5757012"/>
          <a:ext cx="1769918" cy="25817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latin typeface="Arial" panose="020B0604020202020204" pitchFamily="34" charset="0"/>
              <a:cs typeface="Arial" panose="020B0604020202020204" pitchFamily="34" charset="0"/>
            </a:rPr>
            <a:t>      Error Message</a:t>
          </a:r>
        </a:p>
      </xdr:txBody>
    </xdr:sp>
    <xdr:clientData/>
  </xdr:twoCellAnchor>
  <xdr:twoCellAnchor editAs="oneCell">
    <xdr:from>
      <xdr:col>0</xdr:col>
      <xdr:colOff>57729</xdr:colOff>
      <xdr:row>32</xdr:row>
      <xdr:rowOff>63501</xdr:rowOff>
    </xdr:from>
    <xdr:to>
      <xdr:col>0</xdr:col>
      <xdr:colOff>242456</xdr:colOff>
      <xdr:row>33</xdr:row>
      <xdr:rowOff>69273</xdr:rowOff>
    </xdr:to>
    <xdr:pic>
      <xdr:nvPicPr>
        <xdr:cNvPr id="37" name="Graphic 36" descr="Close with solid fill">
          <a:extLst>
            <a:ext uri="{FF2B5EF4-FFF2-40B4-BE49-F238E27FC236}">
              <a16:creationId xmlns:a16="http://schemas.microsoft.com/office/drawing/2014/main" id="{F3D3B122-AE4E-4225-A69A-D417D1C6DFF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7729" y="5790046"/>
          <a:ext cx="184727" cy="184727"/>
        </a:xfrm>
        <a:prstGeom prst="rect">
          <a:avLst/>
        </a:prstGeom>
      </xdr:spPr>
    </xdr:pic>
    <xdr:clientData/>
  </xdr:twoCellAnchor>
  <xdr:twoCellAnchor editAs="oneCell">
    <xdr:from>
      <xdr:col>0</xdr:col>
      <xdr:colOff>65810</xdr:colOff>
      <xdr:row>32</xdr:row>
      <xdr:rowOff>54264</xdr:rowOff>
    </xdr:from>
    <xdr:to>
      <xdr:col>0</xdr:col>
      <xdr:colOff>250537</xdr:colOff>
      <xdr:row>33</xdr:row>
      <xdr:rowOff>60036</xdr:rowOff>
    </xdr:to>
    <xdr:pic>
      <xdr:nvPicPr>
        <xdr:cNvPr id="38" name="Graphic 37" descr="Close with solid fill">
          <a:extLst>
            <a:ext uri="{FF2B5EF4-FFF2-40B4-BE49-F238E27FC236}">
              <a16:creationId xmlns:a16="http://schemas.microsoft.com/office/drawing/2014/main" id="{04ECBF3E-6238-4512-8055-C4257C2C2BE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2379691">
          <a:off x="65810" y="5780809"/>
          <a:ext cx="184727" cy="184727"/>
        </a:xfrm>
        <a:prstGeom prst="rect">
          <a:avLst/>
        </a:prstGeom>
      </xdr:spPr>
    </xdr:pic>
    <xdr:clientData/>
  </xdr:twoCellAnchor>
  <xdr:twoCellAnchor>
    <xdr:from>
      <xdr:col>0</xdr:col>
      <xdr:colOff>38100</xdr:colOff>
      <xdr:row>39</xdr:row>
      <xdr:rowOff>170167</xdr:rowOff>
    </xdr:from>
    <xdr:to>
      <xdr:col>2</xdr:col>
      <xdr:colOff>584200</xdr:colOff>
      <xdr:row>41</xdr:row>
      <xdr:rowOff>88900</xdr:rowOff>
    </xdr:to>
    <xdr:sp macro="" textlink="">
      <xdr:nvSpPr>
        <xdr:cNvPr id="39" name="Rectangle 38">
          <a:extLst>
            <a:ext uri="{FF2B5EF4-FFF2-40B4-BE49-F238E27FC236}">
              <a16:creationId xmlns:a16="http://schemas.microsoft.com/office/drawing/2014/main" id="{88846450-5548-45DC-B267-7CC8BE4A45C2}"/>
            </a:ext>
          </a:extLst>
        </xdr:cNvPr>
        <xdr:cNvSpPr/>
      </xdr:nvSpPr>
      <xdr:spPr>
        <a:xfrm>
          <a:off x="38100" y="7104367"/>
          <a:ext cx="1765300" cy="27433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latin typeface="Arial" panose="020B0604020202020204" pitchFamily="34" charset="0"/>
              <a:cs typeface="Arial" panose="020B0604020202020204" pitchFamily="34" charset="0"/>
            </a:rPr>
            <a:t>      Priority Group</a:t>
          </a:r>
        </a:p>
      </xdr:txBody>
    </xdr:sp>
    <xdr:clientData/>
  </xdr:twoCellAnchor>
  <xdr:twoCellAnchor editAs="oneCell">
    <xdr:from>
      <xdr:col>0</xdr:col>
      <xdr:colOff>57150</xdr:colOff>
      <xdr:row>40</xdr:row>
      <xdr:rowOff>25400</xdr:rowOff>
    </xdr:from>
    <xdr:to>
      <xdr:col>0</xdr:col>
      <xdr:colOff>266700</xdr:colOff>
      <xdr:row>41</xdr:row>
      <xdr:rowOff>57150</xdr:rowOff>
    </xdr:to>
    <xdr:pic>
      <xdr:nvPicPr>
        <xdr:cNvPr id="41" name="Graphic 40" descr="Exclamation mark with solid fill">
          <a:extLst>
            <a:ext uri="{FF2B5EF4-FFF2-40B4-BE49-F238E27FC236}">
              <a16:creationId xmlns:a16="http://schemas.microsoft.com/office/drawing/2014/main" id="{1502A368-AF13-421D-9E3F-E745D94AA82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7150" y="7137400"/>
          <a:ext cx="209550" cy="209550"/>
        </a:xfrm>
        <a:prstGeom prst="rect">
          <a:avLst/>
        </a:prstGeom>
      </xdr:spPr>
    </xdr:pic>
    <xdr:clientData/>
  </xdr:twoCellAnchor>
  <xdr:twoCellAnchor>
    <xdr:from>
      <xdr:col>0</xdr:col>
      <xdr:colOff>38100</xdr:colOff>
      <xdr:row>43</xdr:row>
      <xdr:rowOff>106667</xdr:rowOff>
    </xdr:from>
    <xdr:to>
      <xdr:col>2</xdr:col>
      <xdr:colOff>584200</xdr:colOff>
      <xdr:row>45</xdr:row>
      <xdr:rowOff>25400</xdr:rowOff>
    </xdr:to>
    <xdr:sp macro="" textlink="">
      <xdr:nvSpPr>
        <xdr:cNvPr id="42" name="Rectangle 41">
          <a:extLst>
            <a:ext uri="{FF2B5EF4-FFF2-40B4-BE49-F238E27FC236}">
              <a16:creationId xmlns:a16="http://schemas.microsoft.com/office/drawing/2014/main" id="{F265894B-1650-4495-8D1C-629E47D59B63}"/>
            </a:ext>
          </a:extLst>
        </xdr:cNvPr>
        <xdr:cNvSpPr/>
      </xdr:nvSpPr>
      <xdr:spPr>
        <a:xfrm>
          <a:off x="38100" y="7752067"/>
          <a:ext cx="1765300" cy="27433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latin typeface="Arial" panose="020B0604020202020204" pitchFamily="34" charset="0"/>
              <a:cs typeface="Arial" panose="020B0604020202020204" pitchFamily="34" charset="0"/>
            </a:rPr>
            <a:t>      Ticket</a:t>
          </a:r>
          <a:r>
            <a:rPr lang="en-GB" sz="1100" baseline="0">
              <a:latin typeface="Arial" panose="020B0604020202020204" pitchFamily="34" charset="0"/>
              <a:cs typeface="Arial" panose="020B0604020202020204" pitchFamily="34" charset="0"/>
            </a:rPr>
            <a:t> State</a:t>
          </a:r>
          <a:endParaRPr lang="en-GB" sz="1100">
            <a:latin typeface="Arial" panose="020B0604020202020204" pitchFamily="34" charset="0"/>
            <a:cs typeface="Arial" panose="020B0604020202020204" pitchFamily="34" charset="0"/>
          </a:endParaRPr>
        </a:p>
      </xdr:txBody>
    </xdr:sp>
    <xdr:clientData/>
  </xdr:twoCellAnchor>
  <xdr:twoCellAnchor>
    <xdr:from>
      <xdr:col>0</xdr:col>
      <xdr:colOff>38100</xdr:colOff>
      <xdr:row>47</xdr:row>
      <xdr:rowOff>30467</xdr:rowOff>
    </xdr:from>
    <xdr:to>
      <xdr:col>2</xdr:col>
      <xdr:colOff>584200</xdr:colOff>
      <xdr:row>48</xdr:row>
      <xdr:rowOff>127000</xdr:rowOff>
    </xdr:to>
    <xdr:sp macro="" textlink="">
      <xdr:nvSpPr>
        <xdr:cNvPr id="43" name="Rectangle 42">
          <a:extLst>
            <a:ext uri="{FF2B5EF4-FFF2-40B4-BE49-F238E27FC236}">
              <a16:creationId xmlns:a16="http://schemas.microsoft.com/office/drawing/2014/main" id="{25DC64A2-D67B-47DC-B8FD-50D84789FAEC}"/>
            </a:ext>
          </a:extLst>
        </xdr:cNvPr>
        <xdr:cNvSpPr/>
      </xdr:nvSpPr>
      <xdr:spPr>
        <a:xfrm>
          <a:off x="38100" y="8387067"/>
          <a:ext cx="1765300" cy="27433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latin typeface="Arial" panose="020B0604020202020204" pitchFamily="34" charset="0"/>
              <a:cs typeface="Arial" panose="020B0604020202020204" pitchFamily="34" charset="0"/>
            </a:rPr>
            <a:t>      Compliance Status</a:t>
          </a:r>
        </a:p>
      </xdr:txBody>
    </xdr:sp>
    <xdr:clientData/>
  </xdr:twoCellAnchor>
  <xdr:twoCellAnchor editAs="oneCell">
    <xdr:from>
      <xdr:col>0</xdr:col>
      <xdr:colOff>63500</xdr:colOff>
      <xdr:row>43</xdr:row>
      <xdr:rowOff>139700</xdr:rowOff>
    </xdr:from>
    <xdr:to>
      <xdr:col>0</xdr:col>
      <xdr:colOff>266700</xdr:colOff>
      <xdr:row>44</xdr:row>
      <xdr:rowOff>165100</xdr:rowOff>
    </xdr:to>
    <xdr:pic>
      <xdr:nvPicPr>
        <xdr:cNvPr id="47" name="Graphic 46" descr="Document with solid fill">
          <a:extLst>
            <a:ext uri="{FF2B5EF4-FFF2-40B4-BE49-F238E27FC236}">
              <a16:creationId xmlns:a16="http://schemas.microsoft.com/office/drawing/2014/main" id="{F59152D3-459A-4FE8-9593-BF8CA95DCF6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63500" y="7785100"/>
          <a:ext cx="203200" cy="203200"/>
        </a:xfrm>
        <a:prstGeom prst="rect">
          <a:avLst/>
        </a:prstGeom>
      </xdr:spPr>
    </xdr:pic>
    <xdr:clientData/>
  </xdr:twoCellAnchor>
  <xdr:twoCellAnchor editAs="oneCell">
    <xdr:from>
      <xdr:col>0</xdr:col>
      <xdr:colOff>80150</xdr:colOff>
      <xdr:row>47</xdr:row>
      <xdr:rowOff>58700</xdr:rowOff>
    </xdr:from>
    <xdr:to>
      <xdr:col>0</xdr:col>
      <xdr:colOff>279400</xdr:colOff>
      <xdr:row>48</xdr:row>
      <xdr:rowOff>80150</xdr:rowOff>
    </xdr:to>
    <xdr:pic>
      <xdr:nvPicPr>
        <xdr:cNvPr id="49" name="Graphic 48" descr="Earth globe: Americas with solid fill">
          <a:extLst>
            <a:ext uri="{FF2B5EF4-FFF2-40B4-BE49-F238E27FC236}">
              <a16:creationId xmlns:a16="http://schemas.microsoft.com/office/drawing/2014/main" id="{8948144B-C6FD-4171-B862-F2933A877A28}"/>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0150" y="8415300"/>
          <a:ext cx="199250" cy="199250"/>
        </a:xfrm>
        <a:prstGeom prst="rect">
          <a:avLst/>
        </a:prstGeom>
      </xdr:spPr>
    </xdr:pic>
    <xdr:clientData/>
  </xdr:twoCellAnchor>
  <xdr:twoCellAnchor>
    <xdr:from>
      <xdr:col>16</xdr:col>
      <xdr:colOff>152400</xdr:colOff>
      <xdr:row>3</xdr:row>
      <xdr:rowOff>76200</xdr:rowOff>
    </xdr:from>
    <xdr:to>
      <xdr:col>19</xdr:col>
      <xdr:colOff>19050</xdr:colOff>
      <xdr:row>7</xdr:row>
      <xdr:rowOff>76200</xdr:rowOff>
    </xdr:to>
    <xdr:sp macro="" textlink="Data_Source!B224">
      <xdr:nvSpPr>
        <xdr:cNvPr id="58" name="Rectangle 57">
          <a:extLst>
            <a:ext uri="{FF2B5EF4-FFF2-40B4-BE49-F238E27FC236}">
              <a16:creationId xmlns:a16="http://schemas.microsoft.com/office/drawing/2014/main" id="{BC9C143B-4B45-4EB4-A864-B267096BAB93}"/>
            </a:ext>
          </a:extLst>
        </xdr:cNvPr>
        <xdr:cNvSpPr/>
      </xdr:nvSpPr>
      <xdr:spPr>
        <a:xfrm>
          <a:off x="9906000" y="609600"/>
          <a:ext cx="1866900" cy="711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FBDC439-87C2-438D-B5EA-FA0F315DC2D9}" type="TxLink">
            <a:rPr lang="en-US" sz="2400" b="0" i="0" u="none" strike="noStrike">
              <a:solidFill>
                <a:schemeClr val="accent6">
                  <a:lumMod val="50000"/>
                </a:schemeClr>
              </a:solidFill>
              <a:latin typeface="Arial" panose="020B0604020202020204" pitchFamily="34" charset="0"/>
              <a:ea typeface="Calibri"/>
              <a:cs typeface="Arial" panose="020B0604020202020204" pitchFamily="34" charset="0"/>
            </a:rPr>
            <a:pPr algn="ctr"/>
            <a:t>3833</a:t>
          </a:fld>
          <a:endParaRPr lang="en-NG" sz="2400">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13</xdr:col>
      <xdr:colOff>127000</xdr:colOff>
      <xdr:row>3</xdr:row>
      <xdr:rowOff>88900</xdr:rowOff>
    </xdr:from>
    <xdr:to>
      <xdr:col>16</xdr:col>
      <xdr:colOff>120650</xdr:colOff>
      <xdr:row>7</xdr:row>
      <xdr:rowOff>69850</xdr:rowOff>
    </xdr:to>
    <xdr:sp macro="" textlink="Data_Source!C221">
      <xdr:nvSpPr>
        <xdr:cNvPr id="63" name="Rectangle 62">
          <a:extLst>
            <a:ext uri="{FF2B5EF4-FFF2-40B4-BE49-F238E27FC236}">
              <a16:creationId xmlns:a16="http://schemas.microsoft.com/office/drawing/2014/main" id="{8F5E412A-6EDF-4FDC-A0CD-8588204C22A5}"/>
            </a:ext>
          </a:extLst>
        </xdr:cNvPr>
        <xdr:cNvSpPr/>
      </xdr:nvSpPr>
      <xdr:spPr>
        <a:xfrm>
          <a:off x="8051800" y="622300"/>
          <a:ext cx="1822450" cy="692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5D5C201-39AD-482F-8E07-ABBE7FDA60FD}" type="TxLink">
            <a:rPr lang="en-US" sz="2400" b="0" i="0" u="none" strike="noStrike">
              <a:solidFill>
                <a:schemeClr val="accent5">
                  <a:lumMod val="50000"/>
                </a:schemeClr>
              </a:solidFill>
              <a:latin typeface="Arial" panose="020B0604020202020204" pitchFamily="34" charset="0"/>
              <a:ea typeface="Calibri"/>
              <a:cs typeface="Arial" panose="020B0604020202020204" pitchFamily="34" charset="0"/>
            </a:rPr>
            <a:pPr algn="ctr"/>
            <a:t>141</a:t>
          </a:fld>
          <a:endParaRPr lang="en-NG" sz="24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10</xdr:col>
      <xdr:colOff>127000</xdr:colOff>
      <xdr:row>3</xdr:row>
      <xdr:rowOff>82550</xdr:rowOff>
    </xdr:from>
    <xdr:to>
      <xdr:col>13</xdr:col>
      <xdr:colOff>82550</xdr:colOff>
      <xdr:row>7</xdr:row>
      <xdr:rowOff>69850</xdr:rowOff>
    </xdr:to>
    <xdr:sp macro="" textlink="Data_Source!C168">
      <xdr:nvSpPr>
        <xdr:cNvPr id="64" name="Rectangle 63">
          <a:extLst>
            <a:ext uri="{FF2B5EF4-FFF2-40B4-BE49-F238E27FC236}">
              <a16:creationId xmlns:a16="http://schemas.microsoft.com/office/drawing/2014/main" id="{44D8D458-3848-4551-A2AE-4536FC3FB6A7}"/>
            </a:ext>
          </a:extLst>
        </xdr:cNvPr>
        <xdr:cNvSpPr/>
      </xdr:nvSpPr>
      <xdr:spPr>
        <a:xfrm>
          <a:off x="6223000" y="615950"/>
          <a:ext cx="1784350" cy="698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286AB47-1A9B-4BDF-8E9E-6596D4686779}" type="TxLink">
            <a:rPr lang="en-US" sz="2400" b="0" i="0" u="none" strike="noStrike">
              <a:solidFill>
                <a:schemeClr val="accent4">
                  <a:lumMod val="50000"/>
                </a:schemeClr>
              </a:solidFill>
              <a:latin typeface="Arial" panose="020B0604020202020204" pitchFamily="34" charset="0"/>
              <a:ea typeface="Calibri"/>
              <a:cs typeface="Arial" panose="020B0604020202020204" pitchFamily="34" charset="0"/>
            </a:rPr>
            <a:pPr algn="ctr"/>
            <a:t>36</a:t>
          </a:fld>
          <a:endParaRPr lang="en-NG" sz="2400">
            <a:solidFill>
              <a:schemeClr val="accent4">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69850</xdr:colOff>
      <xdr:row>3</xdr:row>
      <xdr:rowOff>95250</xdr:rowOff>
    </xdr:from>
    <xdr:to>
      <xdr:col>10</xdr:col>
      <xdr:colOff>82550</xdr:colOff>
      <xdr:row>7</xdr:row>
      <xdr:rowOff>69850</xdr:rowOff>
    </xdr:to>
    <xdr:sp macro="" textlink="">
      <xdr:nvSpPr>
        <xdr:cNvPr id="65" name="Rectangle 64">
          <a:extLst>
            <a:ext uri="{FF2B5EF4-FFF2-40B4-BE49-F238E27FC236}">
              <a16:creationId xmlns:a16="http://schemas.microsoft.com/office/drawing/2014/main" id="{A502F650-B2C2-44A6-A093-D75A65289DCE}"/>
            </a:ext>
          </a:extLst>
        </xdr:cNvPr>
        <xdr:cNvSpPr/>
      </xdr:nvSpPr>
      <xdr:spPr>
        <a:xfrm>
          <a:off x="4337050" y="628650"/>
          <a:ext cx="1841500" cy="685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31750</xdr:colOff>
      <xdr:row>3</xdr:row>
      <xdr:rowOff>82550</xdr:rowOff>
    </xdr:from>
    <xdr:to>
      <xdr:col>7</xdr:col>
      <xdr:colOff>25400</xdr:colOff>
      <xdr:row>7</xdr:row>
      <xdr:rowOff>69850</xdr:rowOff>
    </xdr:to>
    <xdr:sp macro="" textlink="">
      <xdr:nvSpPr>
        <xdr:cNvPr id="66" name="Rectangle 65">
          <a:extLst>
            <a:ext uri="{FF2B5EF4-FFF2-40B4-BE49-F238E27FC236}">
              <a16:creationId xmlns:a16="http://schemas.microsoft.com/office/drawing/2014/main" id="{634330A3-9257-4A26-A447-028E40BF7C44}"/>
            </a:ext>
          </a:extLst>
        </xdr:cNvPr>
        <xdr:cNvSpPr/>
      </xdr:nvSpPr>
      <xdr:spPr>
        <a:xfrm>
          <a:off x="2470150" y="615950"/>
          <a:ext cx="1822450" cy="698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t>
          </a:r>
          <a:endParaRPr lang="en-NG" sz="1100"/>
        </a:p>
      </xdr:txBody>
    </xdr:sp>
    <xdr:clientData/>
  </xdr:twoCellAnchor>
  <xdr:twoCellAnchor>
    <xdr:from>
      <xdr:col>4</xdr:col>
      <xdr:colOff>31750</xdr:colOff>
      <xdr:row>2</xdr:row>
      <xdr:rowOff>31750</xdr:rowOff>
    </xdr:from>
    <xdr:to>
      <xdr:col>7</xdr:col>
      <xdr:colOff>25400</xdr:colOff>
      <xdr:row>3</xdr:row>
      <xdr:rowOff>82550</xdr:rowOff>
    </xdr:to>
    <xdr:sp macro="" textlink="">
      <xdr:nvSpPr>
        <xdr:cNvPr id="67" name="Rectangle 66">
          <a:extLst>
            <a:ext uri="{FF2B5EF4-FFF2-40B4-BE49-F238E27FC236}">
              <a16:creationId xmlns:a16="http://schemas.microsoft.com/office/drawing/2014/main" id="{DE66E800-D6DF-4845-996C-82B0EE9393A1}"/>
            </a:ext>
          </a:extLst>
        </xdr:cNvPr>
        <xdr:cNvSpPr/>
      </xdr:nvSpPr>
      <xdr:spPr>
        <a:xfrm>
          <a:off x="2470150" y="387350"/>
          <a:ext cx="1822450" cy="2286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accent2">
                  <a:lumMod val="50000"/>
                </a:schemeClr>
              </a:solidFill>
              <a:latin typeface="Arial" panose="020B0604020202020204" pitchFamily="34" charset="0"/>
              <a:cs typeface="Arial" panose="020B0604020202020204" pitchFamily="34" charset="0"/>
            </a:rPr>
            <a:t>Total</a:t>
          </a:r>
          <a:r>
            <a:rPr lang="en-GB" sz="1100" b="1" baseline="0">
              <a:solidFill>
                <a:schemeClr val="accent2">
                  <a:lumMod val="50000"/>
                </a:schemeClr>
              </a:solidFill>
              <a:latin typeface="Arial" panose="020B0604020202020204" pitchFamily="34" charset="0"/>
              <a:cs typeface="Arial" panose="020B0604020202020204" pitchFamily="34" charset="0"/>
            </a:rPr>
            <a:t> Number of Tickets</a:t>
          </a:r>
          <a:endParaRPr lang="en-NG" sz="1100" b="1">
            <a:solidFill>
              <a:schemeClr val="accent2">
                <a:lumMod val="50000"/>
              </a:schemeClr>
            </a:solidFill>
            <a:latin typeface="Arial" panose="020B0604020202020204" pitchFamily="34" charset="0"/>
            <a:cs typeface="Arial" panose="020B0604020202020204" pitchFamily="34" charset="0"/>
          </a:endParaRPr>
        </a:p>
      </xdr:txBody>
    </xdr:sp>
    <xdr:clientData/>
  </xdr:twoCellAnchor>
  <xdr:twoCellAnchor>
    <xdr:from>
      <xdr:col>4</xdr:col>
      <xdr:colOff>31750</xdr:colOff>
      <xdr:row>2</xdr:row>
      <xdr:rowOff>38100</xdr:rowOff>
    </xdr:from>
    <xdr:to>
      <xdr:col>4</xdr:col>
      <xdr:colOff>77469</xdr:colOff>
      <xdr:row>3</xdr:row>
      <xdr:rowOff>76200</xdr:rowOff>
    </xdr:to>
    <xdr:sp macro="" textlink="">
      <xdr:nvSpPr>
        <xdr:cNvPr id="68" name="Rectangle 67">
          <a:extLst>
            <a:ext uri="{FF2B5EF4-FFF2-40B4-BE49-F238E27FC236}">
              <a16:creationId xmlns:a16="http://schemas.microsoft.com/office/drawing/2014/main" id="{8079C2F3-2F43-4CB9-8FD9-39E1693BA33B}"/>
            </a:ext>
          </a:extLst>
        </xdr:cNvPr>
        <xdr:cNvSpPr/>
      </xdr:nvSpPr>
      <xdr:spPr>
        <a:xfrm>
          <a:off x="2470150" y="393700"/>
          <a:ext cx="45719" cy="21590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atin typeface="Arial" panose="020B0604020202020204" pitchFamily="34" charset="0"/>
            <a:cs typeface="Arial" panose="020B0604020202020204" pitchFamily="34" charset="0"/>
          </a:endParaRPr>
        </a:p>
      </xdr:txBody>
    </xdr:sp>
    <xdr:clientData/>
  </xdr:twoCellAnchor>
  <xdr:twoCellAnchor>
    <xdr:from>
      <xdr:col>7</xdr:col>
      <xdr:colOff>82550</xdr:colOff>
      <xdr:row>2</xdr:row>
      <xdr:rowOff>31750</xdr:rowOff>
    </xdr:from>
    <xdr:to>
      <xdr:col>10</xdr:col>
      <xdr:colOff>76200</xdr:colOff>
      <xdr:row>3</xdr:row>
      <xdr:rowOff>82550</xdr:rowOff>
    </xdr:to>
    <xdr:sp macro="" textlink="">
      <xdr:nvSpPr>
        <xdr:cNvPr id="71" name="Rectangle 70">
          <a:extLst>
            <a:ext uri="{FF2B5EF4-FFF2-40B4-BE49-F238E27FC236}">
              <a16:creationId xmlns:a16="http://schemas.microsoft.com/office/drawing/2014/main" id="{CDE46BFB-D3D1-4FB3-9275-9A06F779731E}"/>
            </a:ext>
          </a:extLst>
        </xdr:cNvPr>
        <xdr:cNvSpPr/>
      </xdr:nvSpPr>
      <xdr:spPr>
        <a:xfrm>
          <a:off x="4349750" y="387350"/>
          <a:ext cx="1822450" cy="2286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accent3">
                  <a:lumMod val="50000"/>
                </a:schemeClr>
              </a:solidFill>
              <a:latin typeface="Arial" panose="020B0604020202020204" pitchFamily="34" charset="0"/>
              <a:cs typeface="Arial" panose="020B0604020202020204" pitchFamily="34" charset="0"/>
            </a:rPr>
            <a:t>Total Tickets</a:t>
          </a:r>
          <a:r>
            <a:rPr lang="en-GB" sz="1100" b="1" baseline="0">
              <a:solidFill>
                <a:schemeClr val="accent3">
                  <a:lumMod val="50000"/>
                </a:schemeClr>
              </a:solidFill>
              <a:latin typeface="Arial" panose="020B0604020202020204" pitchFamily="34" charset="0"/>
              <a:cs typeface="Arial" panose="020B0604020202020204" pitchFamily="34" charset="0"/>
            </a:rPr>
            <a:t> Resolved</a:t>
          </a:r>
          <a:endParaRPr lang="en-NG" sz="1100" b="1">
            <a:solidFill>
              <a:schemeClr val="accent3">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82550</xdr:colOff>
      <xdr:row>2</xdr:row>
      <xdr:rowOff>38100</xdr:rowOff>
    </xdr:from>
    <xdr:to>
      <xdr:col>7</xdr:col>
      <xdr:colOff>128269</xdr:colOff>
      <xdr:row>3</xdr:row>
      <xdr:rowOff>76200</xdr:rowOff>
    </xdr:to>
    <xdr:sp macro="" textlink="">
      <xdr:nvSpPr>
        <xdr:cNvPr id="72" name="Rectangle 71">
          <a:extLst>
            <a:ext uri="{FF2B5EF4-FFF2-40B4-BE49-F238E27FC236}">
              <a16:creationId xmlns:a16="http://schemas.microsoft.com/office/drawing/2014/main" id="{112D46EF-FC12-48AA-B106-B4A6574EF425}"/>
            </a:ext>
          </a:extLst>
        </xdr:cNvPr>
        <xdr:cNvSpPr/>
      </xdr:nvSpPr>
      <xdr:spPr>
        <a:xfrm>
          <a:off x="4349750" y="393700"/>
          <a:ext cx="45719" cy="215900"/>
        </a:xfrm>
        <a:prstGeom prst="rect">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atin typeface="Arial" panose="020B0604020202020204" pitchFamily="34" charset="0"/>
            <a:cs typeface="Arial" panose="020B0604020202020204" pitchFamily="34" charset="0"/>
          </a:endParaRPr>
        </a:p>
      </xdr:txBody>
    </xdr:sp>
    <xdr:clientData/>
  </xdr:twoCellAnchor>
  <xdr:twoCellAnchor>
    <xdr:from>
      <xdr:col>10</xdr:col>
      <xdr:colOff>107950</xdr:colOff>
      <xdr:row>2</xdr:row>
      <xdr:rowOff>31750</xdr:rowOff>
    </xdr:from>
    <xdr:to>
      <xdr:col>13</xdr:col>
      <xdr:colOff>101600</xdr:colOff>
      <xdr:row>3</xdr:row>
      <xdr:rowOff>82550</xdr:rowOff>
    </xdr:to>
    <xdr:sp macro="" textlink="">
      <xdr:nvSpPr>
        <xdr:cNvPr id="73" name="Rectangle 72">
          <a:extLst>
            <a:ext uri="{FF2B5EF4-FFF2-40B4-BE49-F238E27FC236}">
              <a16:creationId xmlns:a16="http://schemas.microsoft.com/office/drawing/2014/main" id="{776BA4D8-C88D-4C84-AE7E-0D375D19E939}"/>
            </a:ext>
          </a:extLst>
        </xdr:cNvPr>
        <xdr:cNvSpPr/>
      </xdr:nvSpPr>
      <xdr:spPr>
        <a:xfrm>
          <a:off x="6203950" y="387350"/>
          <a:ext cx="1822450" cy="2286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b="1">
              <a:solidFill>
                <a:schemeClr val="accent4">
                  <a:lumMod val="50000"/>
                </a:schemeClr>
              </a:solidFill>
              <a:latin typeface="Arial" panose="020B0604020202020204" pitchFamily="34" charset="0"/>
              <a:cs typeface="Arial" panose="020B0604020202020204" pitchFamily="34" charset="0"/>
            </a:rPr>
            <a:t>Tickets</a:t>
          </a:r>
          <a:r>
            <a:rPr lang="en-GB" sz="1100" b="1" baseline="0">
              <a:solidFill>
                <a:schemeClr val="accent4">
                  <a:lumMod val="50000"/>
                </a:schemeClr>
              </a:solidFill>
              <a:latin typeface="Arial" panose="020B0604020202020204" pitchFamily="34" charset="0"/>
              <a:cs typeface="Arial" panose="020B0604020202020204" pitchFamily="34" charset="0"/>
            </a:rPr>
            <a:t> In Progress</a:t>
          </a:r>
          <a:endParaRPr lang="en-NG" sz="1100" b="1">
            <a:solidFill>
              <a:schemeClr val="accent4">
                <a:lumMod val="50000"/>
              </a:schemeClr>
            </a:solidFill>
            <a:latin typeface="Arial" panose="020B0604020202020204" pitchFamily="34" charset="0"/>
            <a:cs typeface="Arial" panose="020B0604020202020204" pitchFamily="34" charset="0"/>
          </a:endParaRPr>
        </a:p>
      </xdr:txBody>
    </xdr:sp>
    <xdr:clientData/>
  </xdr:twoCellAnchor>
  <xdr:twoCellAnchor>
    <xdr:from>
      <xdr:col>10</xdr:col>
      <xdr:colOff>107950</xdr:colOff>
      <xdr:row>2</xdr:row>
      <xdr:rowOff>38100</xdr:rowOff>
    </xdr:from>
    <xdr:to>
      <xdr:col>10</xdr:col>
      <xdr:colOff>153669</xdr:colOff>
      <xdr:row>3</xdr:row>
      <xdr:rowOff>76200</xdr:rowOff>
    </xdr:to>
    <xdr:sp macro="" textlink="">
      <xdr:nvSpPr>
        <xdr:cNvPr id="74" name="Rectangle 73">
          <a:extLst>
            <a:ext uri="{FF2B5EF4-FFF2-40B4-BE49-F238E27FC236}">
              <a16:creationId xmlns:a16="http://schemas.microsoft.com/office/drawing/2014/main" id="{3762CC84-2240-471E-8724-C6A066C137D8}"/>
            </a:ext>
          </a:extLst>
        </xdr:cNvPr>
        <xdr:cNvSpPr/>
      </xdr:nvSpPr>
      <xdr:spPr>
        <a:xfrm>
          <a:off x="6203950" y="393700"/>
          <a:ext cx="45719" cy="2159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atin typeface="Arial" panose="020B0604020202020204" pitchFamily="34" charset="0"/>
            <a:cs typeface="Arial" panose="020B0604020202020204" pitchFamily="34" charset="0"/>
          </a:endParaRPr>
        </a:p>
      </xdr:txBody>
    </xdr:sp>
    <xdr:clientData/>
  </xdr:twoCellAnchor>
  <xdr:twoCellAnchor>
    <xdr:from>
      <xdr:col>16</xdr:col>
      <xdr:colOff>139700</xdr:colOff>
      <xdr:row>2</xdr:row>
      <xdr:rowOff>25400</xdr:rowOff>
    </xdr:from>
    <xdr:to>
      <xdr:col>19</xdr:col>
      <xdr:colOff>18317</xdr:colOff>
      <xdr:row>3</xdr:row>
      <xdr:rowOff>63012</xdr:rowOff>
    </xdr:to>
    <xdr:sp macro="" textlink="">
      <xdr:nvSpPr>
        <xdr:cNvPr id="75" name="Rectangle 74">
          <a:extLst>
            <a:ext uri="{FF2B5EF4-FFF2-40B4-BE49-F238E27FC236}">
              <a16:creationId xmlns:a16="http://schemas.microsoft.com/office/drawing/2014/main" id="{7097BABB-CF6B-4C24-9652-1A43EE52CC03}"/>
            </a:ext>
          </a:extLst>
        </xdr:cNvPr>
        <xdr:cNvSpPr/>
      </xdr:nvSpPr>
      <xdr:spPr>
        <a:xfrm>
          <a:off x="9893300" y="381000"/>
          <a:ext cx="1878867" cy="215412"/>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050" b="1">
              <a:solidFill>
                <a:schemeClr val="accent6">
                  <a:lumMod val="50000"/>
                </a:schemeClr>
              </a:solidFill>
              <a:latin typeface="Arial" panose="020B0604020202020204" pitchFamily="34" charset="0"/>
              <a:cs typeface="Arial" panose="020B0604020202020204" pitchFamily="34" charset="0"/>
            </a:rPr>
            <a:t>Est. No. of Affected Users</a:t>
          </a:r>
          <a:endParaRPr lang="en-NG" sz="1050" b="1">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16</xdr:col>
      <xdr:colOff>139700</xdr:colOff>
      <xdr:row>2</xdr:row>
      <xdr:rowOff>31750</xdr:rowOff>
    </xdr:from>
    <xdr:to>
      <xdr:col>16</xdr:col>
      <xdr:colOff>185419</xdr:colOff>
      <xdr:row>3</xdr:row>
      <xdr:rowOff>69850</xdr:rowOff>
    </xdr:to>
    <xdr:sp macro="" textlink="">
      <xdr:nvSpPr>
        <xdr:cNvPr id="76" name="Rectangle 75">
          <a:extLst>
            <a:ext uri="{FF2B5EF4-FFF2-40B4-BE49-F238E27FC236}">
              <a16:creationId xmlns:a16="http://schemas.microsoft.com/office/drawing/2014/main" id="{E34BEC44-65B7-4724-8957-FAFC83E1F820}"/>
            </a:ext>
          </a:extLst>
        </xdr:cNvPr>
        <xdr:cNvSpPr/>
      </xdr:nvSpPr>
      <xdr:spPr>
        <a:xfrm>
          <a:off x="9893300" y="387350"/>
          <a:ext cx="45719" cy="21590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atin typeface="Arial" panose="020B0604020202020204" pitchFamily="34" charset="0"/>
            <a:cs typeface="Arial" panose="020B0604020202020204" pitchFamily="34" charset="0"/>
          </a:endParaRPr>
        </a:p>
      </xdr:txBody>
    </xdr:sp>
    <xdr:clientData/>
  </xdr:twoCellAnchor>
  <xdr:twoCellAnchor>
    <xdr:from>
      <xdr:col>13</xdr:col>
      <xdr:colOff>127000</xdr:colOff>
      <xdr:row>2</xdr:row>
      <xdr:rowOff>31750</xdr:rowOff>
    </xdr:from>
    <xdr:to>
      <xdr:col>16</xdr:col>
      <xdr:colOff>120650</xdr:colOff>
      <xdr:row>3</xdr:row>
      <xdr:rowOff>82550</xdr:rowOff>
    </xdr:to>
    <xdr:sp macro="" textlink="">
      <xdr:nvSpPr>
        <xdr:cNvPr id="77" name="Rectangle 76">
          <a:extLst>
            <a:ext uri="{FF2B5EF4-FFF2-40B4-BE49-F238E27FC236}">
              <a16:creationId xmlns:a16="http://schemas.microsoft.com/office/drawing/2014/main" id="{EA85D831-9429-4EEA-8503-70AEB950D4CC}"/>
            </a:ext>
          </a:extLst>
        </xdr:cNvPr>
        <xdr:cNvSpPr/>
      </xdr:nvSpPr>
      <xdr:spPr>
        <a:xfrm>
          <a:off x="8051800" y="387350"/>
          <a:ext cx="1822450" cy="2286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050" b="1">
              <a:solidFill>
                <a:schemeClr val="accent5">
                  <a:lumMod val="50000"/>
                </a:schemeClr>
              </a:solidFill>
              <a:latin typeface="Arial" panose="020B0604020202020204" pitchFamily="34" charset="0"/>
              <a:cs typeface="Arial" panose="020B0604020202020204" pitchFamily="34" charset="0"/>
            </a:rPr>
            <a:t>No. of Affected Services</a:t>
          </a:r>
          <a:endParaRPr lang="en-NG" sz="1050" b="1">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13</xdr:col>
      <xdr:colOff>127000</xdr:colOff>
      <xdr:row>2</xdr:row>
      <xdr:rowOff>38100</xdr:rowOff>
    </xdr:from>
    <xdr:to>
      <xdr:col>13</xdr:col>
      <xdr:colOff>172719</xdr:colOff>
      <xdr:row>3</xdr:row>
      <xdr:rowOff>76200</xdr:rowOff>
    </xdr:to>
    <xdr:sp macro="" textlink="">
      <xdr:nvSpPr>
        <xdr:cNvPr id="78" name="Rectangle 77">
          <a:extLst>
            <a:ext uri="{FF2B5EF4-FFF2-40B4-BE49-F238E27FC236}">
              <a16:creationId xmlns:a16="http://schemas.microsoft.com/office/drawing/2014/main" id="{925B603D-68F7-4945-9C2B-E0671E26F200}"/>
            </a:ext>
          </a:extLst>
        </xdr:cNvPr>
        <xdr:cNvSpPr/>
      </xdr:nvSpPr>
      <xdr:spPr>
        <a:xfrm>
          <a:off x="8051800" y="393700"/>
          <a:ext cx="45719" cy="215900"/>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atin typeface="Arial" panose="020B0604020202020204" pitchFamily="34" charset="0"/>
            <a:cs typeface="Arial" panose="020B0604020202020204" pitchFamily="34" charset="0"/>
          </a:endParaRPr>
        </a:p>
      </xdr:txBody>
    </xdr:sp>
    <xdr:clientData/>
  </xdr:twoCellAnchor>
  <xdr:twoCellAnchor>
    <xdr:from>
      <xdr:col>4</xdr:col>
      <xdr:colOff>76200</xdr:colOff>
      <xdr:row>3</xdr:row>
      <xdr:rowOff>114300</xdr:rowOff>
    </xdr:from>
    <xdr:to>
      <xdr:col>6</xdr:col>
      <xdr:colOff>596900</xdr:colOff>
      <xdr:row>7</xdr:row>
      <xdr:rowOff>12700</xdr:rowOff>
    </xdr:to>
    <xdr:sp macro="" textlink="Data_Source!B112">
      <xdr:nvSpPr>
        <xdr:cNvPr id="79" name="TextBox 78">
          <a:extLst>
            <a:ext uri="{FF2B5EF4-FFF2-40B4-BE49-F238E27FC236}">
              <a16:creationId xmlns:a16="http://schemas.microsoft.com/office/drawing/2014/main" id="{F948F0BF-42E4-4B9E-8073-5A983F1173DF}"/>
            </a:ext>
          </a:extLst>
        </xdr:cNvPr>
        <xdr:cNvSpPr txBox="1"/>
      </xdr:nvSpPr>
      <xdr:spPr>
        <a:xfrm>
          <a:off x="2514600" y="647700"/>
          <a:ext cx="1739900" cy="60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AAA749-330B-4DA9-9BA0-08E0F5ECA493}" type="TxLink">
            <a:rPr lang="en-US" sz="2400" b="0" i="0" u="none" strike="noStrike">
              <a:solidFill>
                <a:schemeClr val="accent2">
                  <a:lumMod val="50000"/>
                </a:schemeClr>
              </a:solidFill>
              <a:latin typeface="Arial" panose="020B0604020202020204" pitchFamily="34" charset="0"/>
              <a:ea typeface="Calibri"/>
              <a:cs typeface="Arial" panose="020B0604020202020204" pitchFamily="34" charset="0"/>
            </a:rPr>
            <a:pPr algn="ctr"/>
            <a:t>70</a:t>
          </a:fld>
          <a:endParaRPr lang="en-NG" sz="1100">
            <a:solidFill>
              <a:schemeClr val="accent2">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152400</xdr:colOff>
      <xdr:row>3</xdr:row>
      <xdr:rowOff>114300</xdr:rowOff>
    </xdr:from>
    <xdr:to>
      <xdr:col>10</xdr:col>
      <xdr:colOff>63500</xdr:colOff>
      <xdr:row>7</xdr:row>
      <xdr:rowOff>12700</xdr:rowOff>
    </xdr:to>
    <xdr:sp macro="" textlink="Data_Source!C169">
      <xdr:nvSpPr>
        <xdr:cNvPr id="45" name="TextBox 44">
          <a:extLst>
            <a:ext uri="{FF2B5EF4-FFF2-40B4-BE49-F238E27FC236}">
              <a16:creationId xmlns:a16="http://schemas.microsoft.com/office/drawing/2014/main" id="{3E9BDE84-4AB5-404E-BB0D-9BFD7B8292E8}"/>
            </a:ext>
          </a:extLst>
        </xdr:cNvPr>
        <xdr:cNvSpPr txBox="1"/>
      </xdr:nvSpPr>
      <xdr:spPr>
        <a:xfrm>
          <a:off x="4419600" y="647700"/>
          <a:ext cx="1739900" cy="60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F0853A-1CEA-413F-82A9-3659A560643F}" type="TxLink">
            <a:rPr lang="en-US" sz="2400" b="0" i="0" u="none" strike="noStrike">
              <a:solidFill>
                <a:schemeClr val="accent3">
                  <a:lumMod val="50000"/>
                </a:schemeClr>
              </a:solidFill>
              <a:latin typeface="Arial" panose="020B0604020202020204" pitchFamily="34" charset="0"/>
              <a:ea typeface="Calibri"/>
              <a:cs typeface="Arial" panose="020B0604020202020204" pitchFamily="34" charset="0"/>
            </a:rPr>
            <a:pPr algn="ctr"/>
            <a:t>34</a:t>
          </a:fld>
          <a:endParaRPr lang="en-US" sz="2400" b="0" i="0" u="none" strike="noStrike">
            <a:solidFill>
              <a:schemeClr val="accent3">
                <a:lumMod val="50000"/>
              </a:schemeClr>
            </a:solidFill>
            <a:latin typeface="Arial" panose="020B0604020202020204" pitchFamily="34" charset="0"/>
            <a:ea typeface="Calibri"/>
            <a:cs typeface="Arial" panose="020B0604020202020204" pitchFamily="34" charset="0"/>
          </a:endParaRPr>
        </a:p>
      </xdr:txBody>
    </xdr:sp>
    <xdr:clientData/>
  </xdr:twoCellAnchor>
  <xdr:twoCellAnchor>
    <xdr:from>
      <xdr:col>4</xdr:col>
      <xdr:colOff>31750</xdr:colOff>
      <xdr:row>7</xdr:row>
      <xdr:rowOff>114300</xdr:rowOff>
    </xdr:from>
    <xdr:to>
      <xdr:col>9</xdr:col>
      <xdr:colOff>254000</xdr:colOff>
      <xdr:row>22</xdr:row>
      <xdr:rowOff>101600</xdr:rowOff>
    </xdr:to>
    <xdr:sp macro="" textlink="">
      <xdr:nvSpPr>
        <xdr:cNvPr id="2" name="Rectangle 1">
          <a:extLst>
            <a:ext uri="{FF2B5EF4-FFF2-40B4-BE49-F238E27FC236}">
              <a16:creationId xmlns:a16="http://schemas.microsoft.com/office/drawing/2014/main" id="{73317D31-C8CD-459E-AEB6-24B238C25090}"/>
            </a:ext>
          </a:extLst>
        </xdr:cNvPr>
        <xdr:cNvSpPr/>
      </xdr:nvSpPr>
      <xdr:spPr>
        <a:xfrm>
          <a:off x="2470150" y="1358900"/>
          <a:ext cx="3270250" cy="2654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57150</xdr:colOff>
      <xdr:row>10</xdr:row>
      <xdr:rowOff>38100</xdr:rowOff>
    </xdr:from>
    <xdr:to>
      <xdr:col>9</xdr:col>
      <xdr:colOff>122936</xdr:colOff>
      <xdr:row>21</xdr:row>
      <xdr:rowOff>165271</xdr:rowOff>
    </xdr:to>
    <xdr:graphicFrame macro="">
      <xdr:nvGraphicFramePr>
        <xdr:cNvPr id="48" name="Chart 47">
          <a:extLst>
            <a:ext uri="{FF2B5EF4-FFF2-40B4-BE49-F238E27FC236}">
              <a16:creationId xmlns:a16="http://schemas.microsoft.com/office/drawing/2014/main" id="{CD9F94D8-0C03-40DF-8CFB-EB5CB1CA9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107950</xdr:colOff>
      <xdr:row>8</xdr:row>
      <xdr:rowOff>0</xdr:rowOff>
    </xdr:from>
    <xdr:to>
      <xdr:col>9</xdr:col>
      <xdr:colOff>215900</xdr:colOff>
      <xdr:row>9</xdr:row>
      <xdr:rowOff>76200</xdr:rowOff>
    </xdr:to>
    <xdr:sp macro="" textlink="">
      <xdr:nvSpPr>
        <xdr:cNvPr id="3" name="TextBox 2">
          <a:extLst>
            <a:ext uri="{FF2B5EF4-FFF2-40B4-BE49-F238E27FC236}">
              <a16:creationId xmlns:a16="http://schemas.microsoft.com/office/drawing/2014/main" id="{B693CDBF-D029-4F06-85DE-F4DEE4EDCF5F}"/>
            </a:ext>
          </a:extLst>
        </xdr:cNvPr>
        <xdr:cNvSpPr txBox="1"/>
      </xdr:nvSpPr>
      <xdr:spPr>
        <a:xfrm>
          <a:off x="2539093" y="1451429"/>
          <a:ext cx="3146878" cy="25762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Category Type</a:t>
          </a:r>
          <a:endParaRPr lang="en-NG"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82551</xdr:colOff>
      <xdr:row>8</xdr:row>
      <xdr:rowOff>107950</xdr:rowOff>
    </xdr:from>
    <xdr:to>
      <xdr:col>9</xdr:col>
      <xdr:colOff>169583</xdr:colOff>
      <xdr:row>8</xdr:row>
      <xdr:rowOff>173414</xdr:rowOff>
    </xdr:to>
    <xdr:sp macro="" textlink="">
      <xdr:nvSpPr>
        <xdr:cNvPr id="5" name="Isosceles Triangle 4">
          <a:extLst>
            <a:ext uri="{FF2B5EF4-FFF2-40B4-BE49-F238E27FC236}">
              <a16:creationId xmlns:a16="http://schemas.microsoft.com/office/drawing/2014/main" id="{6B1DC773-5CB2-4755-81C4-43E9C87629FE}"/>
            </a:ext>
          </a:extLst>
        </xdr:cNvPr>
        <xdr:cNvSpPr/>
      </xdr:nvSpPr>
      <xdr:spPr>
        <a:xfrm rot="10800000" flipH="1">
          <a:off x="5568951" y="1530350"/>
          <a:ext cx="87032" cy="65464"/>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539750</xdr:colOff>
      <xdr:row>7</xdr:row>
      <xdr:rowOff>114300</xdr:rowOff>
    </xdr:from>
    <xdr:to>
      <xdr:col>19</xdr:col>
      <xdr:colOff>19050</xdr:colOff>
      <xdr:row>22</xdr:row>
      <xdr:rowOff>107950</xdr:rowOff>
    </xdr:to>
    <xdr:sp macro="" textlink="">
      <xdr:nvSpPr>
        <xdr:cNvPr id="60" name="Rectangle 59">
          <a:extLst>
            <a:ext uri="{FF2B5EF4-FFF2-40B4-BE49-F238E27FC236}">
              <a16:creationId xmlns:a16="http://schemas.microsoft.com/office/drawing/2014/main" id="{ED58EAF0-8EE4-414E-A7E2-F12057662700}"/>
            </a:ext>
          </a:extLst>
        </xdr:cNvPr>
        <xdr:cNvSpPr/>
      </xdr:nvSpPr>
      <xdr:spPr>
        <a:xfrm>
          <a:off x="8464550" y="1358900"/>
          <a:ext cx="3308350" cy="2660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292100</xdr:colOff>
      <xdr:row>7</xdr:row>
      <xdr:rowOff>114300</xdr:rowOff>
    </xdr:from>
    <xdr:to>
      <xdr:col>13</xdr:col>
      <xdr:colOff>495300</xdr:colOff>
      <xdr:row>22</xdr:row>
      <xdr:rowOff>101600</xdr:rowOff>
    </xdr:to>
    <xdr:sp macro="" textlink="">
      <xdr:nvSpPr>
        <xdr:cNvPr id="61" name="Rectangle 60">
          <a:extLst>
            <a:ext uri="{FF2B5EF4-FFF2-40B4-BE49-F238E27FC236}">
              <a16:creationId xmlns:a16="http://schemas.microsoft.com/office/drawing/2014/main" id="{5919F81F-9098-4DA8-BFA3-A5CF38890989}"/>
            </a:ext>
          </a:extLst>
        </xdr:cNvPr>
        <xdr:cNvSpPr/>
      </xdr:nvSpPr>
      <xdr:spPr>
        <a:xfrm>
          <a:off x="5778500" y="1358900"/>
          <a:ext cx="2641600" cy="2654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355600</xdr:colOff>
      <xdr:row>8</xdr:row>
      <xdr:rowOff>0</xdr:rowOff>
    </xdr:from>
    <xdr:to>
      <xdr:col>13</xdr:col>
      <xdr:colOff>457200</xdr:colOff>
      <xdr:row>9</xdr:row>
      <xdr:rowOff>82550</xdr:rowOff>
    </xdr:to>
    <xdr:sp macro="" textlink="">
      <xdr:nvSpPr>
        <xdr:cNvPr id="62" name="TextBox 61">
          <a:extLst>
            <a:ext uri="{FF2B5EF4-FFF2-40B4-BE49-F238E27FC236}">
              <a16:creationId xmlns:a16="http://schemas.microsoft.com/office/drawing/2014/main" id="{D77944E1-0BF2-4F69-8D52-1786C42D841F}"/>
            </a:ext>
          </a:extLst>
        </xdr:cNvPr>
        <xdr:cNvSpPr txBox="1"/>
      </xdr:nvSpPr>
      <xdr:spPr>
        <a:xfrm>
          <a:off x="5842000" y="1422400"/>
          <a:ext cx="2540000" cy="2603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Network Type</a:t>
          </a:r>
          <a:endParaRPr lang="en-NG"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13</xdr:col>
      <xdr:colOff>285751</xdr:colOff>
      <xdr:row>8</xdr:row>
      <xdr:rowOff>107950</xdr:rowOff>
    </xdr:from>
    <xdr:to>
      <xdr:col>13</xdr:col>
      <xdr:colOff>372783</xdr:colOff>
      <xdr:row>8</xdr:row>
      <xdr:rowOff>173414</xdr:rowOff>
    </xdr:to>
    <xdr:sp macro="" textlink="">
      <xdr:nvSpPr>
        <xdr:cNvPr id="70" name="Isosceles Triangle 69">
          <a:extLst>
            <a:ext uri="{FF2B5EF4-FFF2-40B4-BE49-F238E27FC236}">
              <a16:creationId xmlns:a16="http://schemas.microsoft.com/office/drawing/2014/main" id="{82F898DC-7E00-4E2E-8599-0B506899170E}"/>
            </a:ext>
          </a:extLst>
        </xdr:cNvPr>
        <xdr:cNvSpPr/>
      </xdr:nvSpPr>
      <xdr:spPr>
        <a:xfrm rot="10800000" flipH="1">
          <a:off x="8210551" y="1530350"/>
          <a:ext cx="87032" cy="65464"/>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292101</xdr:colOff>
      <xdr:row>10</xdr:row>
      <xdr:rowOff>6350</xdr:rowOff>
    </xdr:from>
    <xdr:to>
      <xdr:col>13</xdr:col>
      <xdr:colOff>476251</xdr:colOff>
      <xdr:row>22</xdr:row>
      <xdr:rowOff>63500</xdr:rowOff>
    </xdr:to>
    <xdr:graphicFrame macro="">
      <xdr:nvGraphicFramePr>
        <xdr:cNvPr id="80" name="Chart 79">
          <a:extLst>
            <a:ext uri="{FF2B5EF4-FFF2-40B4-BE49-F238E27FC236}">
              <a16:creationId xmlns:a16="http://schemas.microsoft.com/office/drawing/2014/main" id="{0993CAB4-BA83-4509-9C66-356199BC8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584200</xdr:colOff>
      <xdr:row>9</xdr:row>
      <xdr:rowOff>127000</xdr:rowOff>
    </xdr:from>
    <xdr:to>
      <xdr:col>18</xdr:col>
      <xdr:colOff>736600</xdr:colOff>
      <xdr:row>21</xdr:row>
      <xdr:rowOff>133350</xdr:rowOff>
    </xdr:to>
    <xdr:graphicFrame macro="">
      <xdr:nvGraphicFramePr>
        <xdr:cNvPr id="55" name="Chart 54">
          <a:extLst>
            <a:ext uri="{FF2B5EF4-FFF2-40B4-BE49-F238E27FC236}">
              <a16:creationId xmlns:a16="http://schemas.microsoft.com/office/drawing/2014/main" id="{9728D9FA-3C21-4D92-B3E8-449284C59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12700</xdr:colOff>
      <xdr:row>8</xdr:row>
      <xdr:rowOff>0</xdr:rowOff>
    </xdr:from>
    <xdr:to>
      <xdr:col>18</xdr:col>
      <xdr:colOff>730250</xdr:colOff>
      <xdr:row>9</xdr:row>
      <xdr:rowOff>76200</xdr:rowOff>
    </xdr:to>
    <xdr:sp macro="" textlink="">
      <xdr:nvSpPr>
        <xdr:cNvPr id="56" name="TextBox 55">
          <a:extLst>
            <a:ext uri="{FF2B5EF4-FFF2-40B4-BE49-F238E27FC236}">
              <a16:creationId xmlns:a16="http://schemas.microsoft.com/office/drawing/2014/main" id="{D670FECB-2E0A-43E9-893B-CA193E9F79E4}"/>
            </a:ext>
          </a:extLst>
        </xdr:cNvPr>
        <xdr:cNvSpPr txBox="1"/>
      </xdr:nvSpPr>
      <xdr:spPr>
        <a:xfrm>
          <a:off x="8547100" y="1422400"/>
          <a:ext cx="3155950" cy="2540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Issue Type</a:t>
          </a:r>
          <a:endParaRPr lang="en-NG"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18</xdr:col>
      <xdr:colOff>596901</xdr:colOff>
      <xdr:row>8</xdr:row>
      <xdr:rowOff>107950</xdr:rowOff>
    </xdr:from>
    <xdr:to>
      <xdr:col>18</xdr:col>
      <xdr:colOff>683933</xdr:colOff>
      <xdr:row>8</xdr:row>
      <xdr:rowOff>173414</xdr:rowOff>
    </xdr:to>
    <xdr:sp macro="" textlink="">
      <xdr:nvSpPr>
        <xdr:cNvPr id="57" name="Isosceles Triangle 56">
          <a:extLst>
            <a:ext uri="{FF2B5EF4-FFF2-40B4-BE49-F238E27FC236}">
              <a16:creationId xmlns:a16="http://schemas.microsoft.com/office/drawing/2014/main" id="{31DC4362-5BCC-4289-AD31-1ADFAEADFEAB}"/>
            </a:ext>
          </a:extLst>
        </xdr:cNvPr>
        <xdr:cNvSpPr/>
      </xdr:nvSpPr>
      <xdr:spPr>
        <a:xfrm rot="10800000" flipH="1">
          <a:off x="11569701" y="1530350"/>
          <a:ext cx="87032" cy="65464"/>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31750</xdr:colOff>
      <xdr:row>22</xdr:row>
      <xdr:rowOff>149376</xdr:rowOff>
    </xdr:from>
    <xdr:to>
      <xdr:col>7</xdr:col>
      <xdr:colOff>465667</xdr:colOff>
      <xdr:row>36</xdr:row>
      <xdr:rowOff>110067</xdr:rowOff>
    </xdr:to>
    <xdr:sp macro="" textlink="">
      <xdr:nvSpPr>
        <xdr:cNvPr id="83" name="Rectangle 82">
          <a:extLst>
            <a:ext uri="{FF2B5EF4-FFF2-40B4-BE49-F238E27FC236}">
              <a16:creationId xmlns:a16="http://schemas.microsoft.com/office/drawing/2014/main" id="{CE72FC93-97BA-4C17-B870-32F2AAF74255}"/>
            </a:ext>
          </a:extLst>
        </xdr:cNvPr>
        <xdr:cNvSpPr/>
      </xdr:nvSpPr>
      <xdr:spPr>
        <a:xfrm>
          <a:off x="2470150" y="4060976"/>
          <a:ext cx="2262717" cy="24498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107951</xdr:colOff>
      <xdr:row>23</xdr:row>
      <xdr:rowOff>35077</xdr:rowOff>
    </xdr:from>
    <xdr:to>
      <xdr:col>7</xdr:col>
      <xdr:colOff>431800</xdr:colOff>
      <xdr:row>24</xdr:row>
      <xdr:rowOff>107950</xdr:rowOff>
    </xdr:to>
    <xdr:sp macro="" textlink="">
      <xdr:nvSpPr>
        <xdr:cNvPr id="85" name="TextBox 84">
          <a:extLst>
            <a:ext uri="{FF2B5EF4-FFF2-40B4-BE49-F238E27FC236}">
              <a16:creationId xmlns:a16="http://schemas.microsoft.com/office/drawing/2014/main" id="{666D28FE-E554-472F-AC75-232997272F4C}"/>
            </a:ext>
          </a:extLst>
        </xdr:cNvPr>
        <xdr:cNvSpPr txBox="1"/>
      </xdr:nvSpPr>
      <xdr:spPr>
        <a:xfrm>
          <a:off x="2546351" y="4124477"/>
          <a:ext cx="2152649" cy="250673"/>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Root Cause</a:t>
          </a:r>
          <a:endParaRPr lang="en-NG"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4</xdr:col>
      <xdr:colOff>116416</xdr:colOff>
      <xdr:row>25</xdr:row>
      <xdr:rowOff>98576</xdr:rowOff>
    </xdr:from>
    <xdr:to>
      <xdr:col>7</xdr:col>
      <xdr:colOff>306916</xdr:colOff>
      <xdr:row>35</xdr:row>
      <xdr:rowOff>169333</xdr:rowOff>
    </xdr:to>
    <xdr:graphicFrame macro="">
      <xdr:nvGraphicFramePr>
        <xdr:cNvPr id="87" name="Chart 86">
          <a:extLst>
            <a:ext uri="{FF2B5EF4-FFF2-40B4-BE49-F238E27FC236}">
              <a16:creationId xmlns:a16="http://schemas.microsoft.com/office/drawing/2014/main" id="{E55A2588-EDDC-4093-9887-40E15F0A6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522816</xdr:colOff>
      <xdr:row>22</xdr:row>
      <xdr:rowOff>149376</xdr:rowOff>
    </xdr:from>
    <xdr:to>
      <xdr:col>11</xdr:col>
      <xdr:colOff>347133</xdr:colOff>
      <xdr:row>36</xdr:row>
      <xdr:rowOff>110067</xdr:rowOff>
    </xdr:to>
    <xdr:sp macro="" textlink="">
      <xdr:nvSpPr>
        <xdr:cNvPr id="118" name="Rectangle 117">
          <a:extLst>
            <a:ext uri="{FF2B5EF4-FFF2-40B4-BE49-F238E27FC236}">
              <a16:creationId xmlns:a16="http://schemas.microsoft.com/office/drawing/2014/main" id="{A708404D-E41B-4BB9-B3A8-5B104A098C95}"/>
            </a:ext>
          </a:extLst>
        </xdr:cNvPr>
        <xdr:cNvSpPr/>
      </xdr:nvSpPr>
      <xdr:spPr>
        <a:xfrm>
          <a:off x="4790016" y="4060976"/>
          <a:ext cx="2262717" cy="24498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599017</xdr:colOff>
      <xdr:row>23</xdr:row>
      <xdr:rowOff>35078</xdr:rowOff>
    </xdr:from>
    <xdr:to>
      <xdr:col>11</xdr:col>
      <xdr:colOff>298450</xdr:colOff>
      <xdr:row>24</xdr:row>
      <xdr:rowOff>105950</xdr:rowOff>
    </xdr:to>
    <xdr:sp macro="" textlink="">
      <xdr:nvSpPr>
        <xdr:cNvPr id="120" name="TextBox 119">
          <a:extLst>
            <a:ext uri="{FF2B5EF4-FFF2-40B4-BE49-F238E27FC236}">
              <a16:creationId xmlns:a16="http://schemas.microsoft.com/office/drawing/2014/main" id="{C6E28F55-F261-408D-81C1-B016C4C29115}"/>
            </a:ext>
          </a:extLst>
        </xdr:cNvPr>
        <xdr:cNvSpPr txBox="1"/>
      </xdr:nvSpPr>
      <xdr:spPr>
        <a:xfrm>
          <a:off x="4866217" y="4124478"/>
          <a:ext cx="2137833" cy="248672"/>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Priority Level</a:t>
          </a:r>
          <a:endParaRPr lang="en-NG"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11</xdr:col>
      <xdr:colOff>395816</xdr:colOff>
      <xdr:row>22</xdr:row>
      <xdr:rowOff>149376</xdr:rowOff>
    </xdr:from>
    <xdr:to>
      <xdr:col>15</xdr:col>
      <xdr:colOff>262467</xdr:colOff>
      <xdr:row>36</xdr:row>
      <xdr:rowOff>110067</xdr:rowOff>
    </xdr:to>
    <xdr:sp macro="" textlink="">
      <xdr:nvSpPr>
        <xdr:cNvPr id="122" name="Rectangle 121">
          <a:extLst>
            <a:ext uri="{FF2B5EF4-FFF2-40B4-BE49-F238E27FC236}">
              <a16:creationId xmlns:a16="http://schemas.microsoft.com/office/drawing/2014/main" id="{DB82146B-3876-4AFA-A947-B5408C8C94BB}"/>
            </a:ext>
          </a:extLst>
        </xdr:cNvPr>
        <xdr:cNvSpPr/>
      </xdr:nvSpPr>
      <xdr:spPr>
        <a:xfrm>
          <a:off x="7101416" y="4060976"/>
          <a:ext cx="2305051" cy="24498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472017</xdr:colOff>
      <xdr:row>23</xdr:row>
      <xdr:rowOff>35077</xdr:rowOff>
    </xdr:from>
    <xdr:to>
      <xdr:col>15</xdr:col>
      <xdr:colOff>217249</xdr:colOff>
      <xdr:row>24</xdr:row>
      <xdr:rowOff>111276</xdr:rowOff>
    </xdr:to>
    <xdr:sp macro="" textlink="">
      <xdr:nvSpPr>
        <xdr:cNvPr id="124" name="TextBox 123">
          <a:extLst>
            <a:ext uri="{FF2B5EF4-FFF2-40B4-BE49-F238E27FC236}">
              <a16:creationId xmlns:a16="http://schemas.microsoft.com/office/drawing/2014/main" id="{53D48AEF-B06C-4AE5-8D6B-9C2A24F97554}"/>
            </a:ext>
          </a:extLst>
        </xdr:cNvPr>
        <xdr:cNvSpPr txBox="1"/>
      </xdr:nvSpPr>
      <xdr:spPr>
        <a:xfrm>
          <a:off x="7177617" y="4124477"/>
          <a:ext cx="2183632" cy="25399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Impact</a:t>
          </a:r>
          <a:r>
            <a:rPr lang="en-GB" sz="1100" b="1" baseline="0">
              <a:solidFill>
                <a:sysClr val="windowText" lastClr="000000"/>
              </a:solidFill>
              <a:latin typeface="Arial" panose="020B0604020202020204" pitchFamily="34" charset="0"/>
              <a:cs typeface="Arial" panose="020B0604020202020204" pitchFamily="34" charset="0"/>
            </a:rPr>
            <a:t> Level</a:t>
          </a:r>
          <a:endParaRPr lang="en-NG"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15</xdr:col>
      <xdr:colOff>313267</xdr:colOff>
      <xdr:row>22</xdr:row>
      <xdr:rowOff>149376</xdr:rowOff>
    </xdr:from>
    <xdr:to>
      <xdr:col>19</xdr:col>
      <xdr:colOff>8467</xdr:colOff>
      <xdr:row>36</xdr:row>
      <xdr:rowOff>110067</xdr:rowOff>
    </xdr:to>
    <xdr:sp macro="" textlink="">
      <xdr:nvSpPr>
        <xdr:cNvPr id="126" name="Rectangle 125">
          <a:extLst>
            <a:ext uri="{FF2B5EF4-FFF2-40B4-BE49-F238E27FC236}">
              <a16:creationId xmlns:a16="http://schemas.microsoft.com/office/drawing/2014/main" id="{CEE9F710-5F3D-4AB1-9004-525C4B1E3279}"/>
            </a:ext>
          </a:extLst>
        </xdr:cNvPr>
        <xdr:cNvSpPr/>
      </xdr:nvSpPr>
      <xdr:spPr>
        <a:xfrm>
          <a:off x="9457267" y="4060976"/>
          <a:ext cx="2302933" cy="24498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390874</xdr:colOff>
      <xdr:row>23</xdr:row>
      <xdr:rowOff>35078</xdr:rowOff>
    </xdr:from>
    <xdr:to>
      <xdr:col>18</xdr:col>
      <xdr:colOff>728133</xdr:colOff>
      <xdr:row>24</xdr:row>
      <xdr:rowOff>110068</xdr:rowOff>
    </xdr:to>
    <xdr:sp macro="" textlink="">
      <xdr:nvSpPr>
        <xdr:cNvPr id="128" name="TextBox 127">
          <a:extLst>
            <a:ext uri="{FF2B5EF4-FFF2-40B4-BE49-F238E27FC236}">
              <a16:creationId xmlns:a16="http://schemas.microsoft.com/office/drawing/2014/main" id="{89867094-D02D-4823-8CCF-ADA76288E33C}"/>
            </a:ext>
          </a:extLst>
        </xdr:cNvPr>
        <xdr:cNvSpPr txBox="1"/>
      </xdr:nvSpPr>
      <xdr:spPr>
        <a:xfrm>
          <a:off x="9534874" y="4124478"/>
          <a:ext cx="2166059" cy="25279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Compliance</a:t>
          </a:r>
          <a:r>
            <a:rPr lang="en-GB" sz="1100" b="1" baseline="0">
              <a:solidFill>
                <a:sysClr val="windowText" lastClr="000000"/>
              </a:solidFill>
              <a:latin typeface="Arial" panose="020B0604020202020204" pitchFamily="34" charset="0"/>
              <a:cs typeface="Arial" panose="020B0604020202020204" pitchFamily="34" charset="0"/>
            </a:rPr>
            <a:t> Risk</a:t>
          </a:r>
          <a:endParaRPr lang="en-NG"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7</xdr:col>
      <xdr:colOff>298451</xdr:colOff>
      <xdr:row>23</xdr:row>
      <xdr:rowOff>139700</xdr:rowOff>
    </xdr:from>
    <xdr:to>
      <xdr:col>7</xdr:col>
      <xdr:colOff>385483</xdr:colOff>
      <xdr:row>24</xdr:row>
      <xdr:rowOff>27364</xdr:rowOff>
    </xdr:to>
    <xdr:sp macro="" textlink="">
      <xdr:nvSpPr>
        <xdr:cNvPr id="130" name="Isosceles Triangle 129">
          <a:extLst>
            <a:ext uri="{FF2B5EF4-FFF2-40B4-BE49-F238E27FC236}">
              <a16:creationId xmlns:a16="http://schemas.microsoft.com/office/drawing/2014/main" id="{E989995F-ABF8-4965-A36B-CBC79D58A700}"/>
            </a:ext>
          </a:extLst>
        </xdr:cNvPr>
        <xdr:cNvSpPr/>
      </xdr:nvSpPr>
      <xdr:spPr>
        <a:xfrm rot="10800000" flipH="1">
          <a:off x="4565651" y="4229100"/>
          <a:ext cx="87032" cy="65464"/>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10</xdr:col>
      <xdr:colOff>406400</xdr:colOff>
      <xdr:row>15</xdr:row>
      <xdr:rowOff>12700</xdr:rowOff>
    </xdr:from>
    <xdr:to>
      <xdr:col>11</xdr:col>
      <xdr:colOff>190500</xdr:colOff>
      <xdr:row>17</xdr:row>
      <xdr:rowOff>50800</xdr:rowOff>
    </xdr:to>
    <xdr:sp macro="" textlink="">
      <xdr:nvSpPr>
        <xdr:cNvPr id="12" name="Oval 11">
          <a:extLst>
            <a:ext uri="{FF2B5EF4-FFF2-40B4-BE49-F238E27FC236}">
              <a16:creationId xmlns:a16="http://schemas.microsoft.com/office/drawing/2014/main" id="{8E0ABAA4-1E4D-43E4-85DD-ACB6C9791CB5}"/>
            </a:ext>
          </a:extLst>
        </xdr:cNvPr>
        <xdr:cNvSpPr/>
      </xdr:nvSpPr>
      <xdr:spPr>
        <a:xfrm>
          <a:off x="6502400" y="2679700"/>
          <a:ext cx="393700" cy="393700"/>
        </a:xfrm>
        <a:prstGeom prst="ellipse">
          <a:avLst/>
        </a:prstGeom>
        <a:solidFill>
          <a:schemeClr val="accent2">
            <a:lumMod val="40000"/>
            <a:lumOff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510116</xdr:colOff>
      <xdr:row>24</xdr:row>
      <xdr:rowOff>9676</xdr:rowOff>
    </xdr:from>
    <xdr:to>
      <xdr:col>9</xdr:col>
      <xdr:colOff>412749</xdr:colOff>
      <xdr:row>29</xdr:row>
      <xdr:rowOff>165100</xdr:rowOff>
    </xdr:to>
    <xdr:graphicFrame macro="">
      <xdr:nvGraphicFramePr>
        <xdr:cNvPr id="134" name="Chart 133">
          <a:extLst>
            <a:ext uri="{FF2B5EF4-FFF2-40B4-BE49-F238E27FC236}">
              <a16:creationId xmlns:a16="http://schemas.microsoft.com/office/drawing/2014/main" id="{A484D072-A315-466F-810D-884539B43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9</xdr:col>
      <xdr:colOff>478366</xdr:colOff>
      <xdr:row>24</xdr:row>
      <xdr:rowOff>9676</xdr:rowOff>
    </xdr:from>
    <xdr:to>
      <xdr:col>11</xdr:col>
      <xdr:colOff>380999</xdr:colOff>
      <xdr:row>29</xdr:row>
      <xdr:rowOff>165100</xdr:rowOff>
    </xdr:to>
    <xdr:graphicFrame macro="">
      <xdr:nvGraphicFramePr>
        <xdr:cNvPr id="135" name="Chart 134">
          <a:extLst>
            <a:ext uri="{FF2B5EF4-FFF2-40B4-BE49-F238E27FC236}">
              <a16:creationId xmlns:a16="http://schemas.microsoft.com/office/drawing/2014/main" id="{1ADF7A09-8A77-44D2-A83E-8C68E0516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510116</xdr:colOff>
      <xdr:row>29</xdr:row>
      <xdr:rowOff>143026</xdr:rowOff>
    </xdr:from>
    <xdr:to>
      <xdr:col>9</xdr:col>
      <xdr:colOff>412749</xdr:colOff>
      <xdr:row>35</xdr:row>
      <xdr:rowOff>120650</xdr:rowOff>
    </xdr:to>
    <xdr:graphicFrame macro="">
      <xdr:nvGraphicFramePr>
        <xdr:cNvPr id="136" name="Chart 135">
          <a:extLst>
            <a:ext uri="{FF2B5EF4-FFF2-40B4-BE49-F238E27FC236}">
              <a16:creationId xmlns:a16="http://schemas.microsoft.com/office/drawing/2014/main" id="{E43CC72E-E4D2-47E2-B4E2-CB522C8A0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xdr:col>
      <xdr:colOff>478366</xdr:colOff>
      <xdr:row>29</xdr:row>
      <xdr:rowOff>143026</xdr:rowOff>
    </xdr:from>
    <xdr:to>
      <xdr:col>11</xdr:col>
      <xdr:colOff>380999</xdr:colOff>
      <xdr:row>35</xdr:row>
      <xdr:rowOff>120650</xdr:rowOff>
    </xdr:to>
    <xdr:graphicFrame macro="">
      <xdr:nvGraphicFramePr>
        <xdr:cNvPr id="137" name="Chart 136">
          <a:extLst>
            <a:ext uri="{FF2B5EF4-FFF2-40B4-BE49-F238E27FC236}">
              <a16:creationId xmlns:a16="http://schemas.microsoft.com/office/drawing/2014/main" id="{CD00EF88-55F7-40EA-B032-452DCAEA8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571500</xdr:colOff>
      <xdr:row>29</xdr:row>
      <xdr:rowOff>38100</xdr:rowOff>
    </xdr:from>
    <xdr:to>
      <xdr:col>9</xdr:col>
      <xdr:colOff>444500</xdr:colOff>
      <xdr:row>30</xdr:row>
      <xdr:rowOff>69850</xdr:rowOff>
    </xdr:to>
    <xdr:sp macro="" textlink="">
      <xdr:nvSpPr>
        <xdr:cNvPr id="31" name="Rectangle: Rounded Corners 30">
          <a:extLst>
            <a:ext uri="{FF2B5EF4-FFF2-40B4-BE49-F238E27FC236}">
              <a16:creationId xmlns:a16="http://schemas.microsoft.com/office/drawing/2014/main" id="{BE984D3E-624D-41F5-8A56-3246799F62B3}"/>
            </a:ext>
          </a:extLst>
        </xdr:cNvPr>
        <xdr:cNvSpPr/>
      </xdr:nvSpPr>
      <xdr:spPr>
        <a:xfrm>
          <a:off x="4838700" y="5194300"/>
          <a:ext cx="1092200" cy="20955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tx1"/>
              </a:solidFill>
              <a:latin typeface="Arial" panose="020B0604020202020204" pitchFamily="34" charset="0"/>
              <a:cs typeface="Arial" panose="020B0604020202020204" pitchFamily="34" charset="0"/>
            </a:rPr>
            <a:t>P1</a:t>
          </a:r>
          <a:endParaRPr lang="en-NG" sz="11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330200</xdr:colOff>
      <xdr:row>29</xdr:row>
      <xdr:rowOff>38100</xdr:rowOff>
    </xdr:from>
    <xdr:to>
      <xdr:col>11</xdr:col>
      <xdr:colOff>336550</xdr:colOff>
      <xdr:row>30</xdr:row>
      <xdr:rowOff>69850</xdr:rowOff>
    </xdr:to>
    <xdr:sp macro="" textlink="">
      <xdr:nvSpPr>
        <xdr:cNvPr id="138" name="Rectangle: Rounded Corners 137">
          <a:extLst>
            <a:ext uri="{FF2B5EF4-FFF2-40B4-BE49-F238E27FC236}">
              <a16:creationId xmlns:a16="http://schemas.microsoft.com/office/drawing/2014/main" id="{38EF29E6-8F10-4CC3-B5C8-74C75B0418B2}"/>
            </a:ext>
          </a:extLst>
        </xdr:cNvPr>
        <xdr:cNvSpPr/>
      </xdr:nvSpPr>
      <xdr:spPr>
        <a:xfrm>
          <a:off x="5816600" y="5194300"/>
          <a:ext cx="1225550" cy="20955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tx1"/>
              </a:solidFill>
              <a:latin typeface="Arial" panose="020B0604020202020204" pitchFamily="34" charset="0"/>
              <a:cs typeface="Arial" panose="020B0604020202020204" pitchFamily="34" charset="0"/>
            </a:rPr>
            <a:t>P2</a:t>
          </a:r>
          <a:endParaRPr lang="en-NG" sz="11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571500</xdr:colOff>
      <xdr:row>35</xdr:row>
      <xdr:rowOff>25400</xdr:rowOff>
    </xdr:from>
    <xdr:to>
      <xdr:col>9</xdr:col>
      <xdr:colOff>444500</xdr:colOff>
      <xdr:row>36</xdr:row>
      <xdr:rowOff>57150</xdr:rowOff>
    </xdr:to>
    <xdr:sp macro="" textlink="">
      <xdr:nvSpPr>
        <xdr:cNvPr id="141" name="Rectangle: Rounded Corners 140">
          <a:extLst>
            <a:ext uri="{FF2B5EF4-FFF2-40B4-BE49-F238E27FC236}">
              <a16:creationId xmlns:a16="http://schemas.microsoft.com/office/drawing/2014/main" id="{D69DC9B4-3BDD-4055-9811-29D25C977EC1}"/>
            </a:ext>
          </a:extLst>
        </xdr:cNvPr>
        <xdr:cNvSpPr/>
      </xdr:nvSpPr>
      <xdr:spPr>
        <a:xfrm>
          <a:off x="4838700" y="6248400"/>
          <a:ext cx="1092200" cy="20955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tx1"/>
              </a:solidFill>
              <a:latin typeface="Arial" panose="020B0604020202020204" pitchFamily="34" charset="0"/>
              <a:cs typeface="Arial" panose="020B0604020202020204" pitchFamily="34" charset="0"/>
            </a:rPr>
            <a:t>P3</a:t>
          </a:r>
        </a:p>
      </xdr:txBody>
    </xdr:sp>
    <xdr:clientData/>
  </xdr:twoCellAnchor>
  <xdr:twoCellAnchor>
    <xdr:from>
      <xdr:col>9</xdr:col>
      <xdr:colOff>330200</xdr:colOff>
      <xdr:row>35</xdr:row>
      <xdr:rowOff>25400</xdr:rowOff>
    </xdr:from>
    <xdr:to>
      <xdr:col>11</xdr:col>
      <xdr:colOff>336550</xdr:colOff>
      <xdr:row>36</xdr:row>
      <xdr:rowOff>57150</xdr:rowOff>
    </xdr:to>
    <xdr:sp macro="" textlink="">
      <xdr:nvSpPr>
        <xdr:cNvPr id="142" name="Rectangle: Rounded Corners 141">
          <a:extLst>
            <a:ext uri="{FF2B5EF4-FFF2-40B4-BE49-F238E27FC236}">
              <a16:creationId xmlns:a16="http://schemas.microsoft.com/office/drawing/2014/main" id="{B6E91C5D-BC57-46C5-A00B-1F4656D5E2FC}"/>
            </a:ext>
          </a:extLst>
        </xdr:cNvPr>
        <xdr:cNvSpPr/>
      </xdr:nvSpPr>
      <xdr:spPr>
        <a:xfrm>
          <a:off x="5816600" y="6248400"/>
          <a:ext cx="1225550" cy="20955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tx1"/>
              </a:solidFill>
              <a:latin typeface="Arial" panose="020B0604020202020204" pitchFamily="34" charset="0"/>
              <a:cs typeface="Arial" panose="020B0604020202020204" pitchFamily="34" charset="0"/>
            </a:rPr>
            <a:t>P4</a:t>
          </a:r>
          <a:endParaRPr lang="en-NG" sz="11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292100</xdr:colOff>
      <xdr:row>26</xdr:row>
      <xdr:rowOff>63500</xdr:rowOff>
    </xdr:from>
    <xdr:to>
      <xdr:col>9</xdr:col>
      <xdr:colOff>57150</xdr:colOff>
      <xdr:row>27</xdr:row>
      <xdr:rowOff>95250</xdr:rowOff>
    </xdr:to>
    <xdr:sp macro="" textlink="Data_Source!C147">
      <xdr:nvSpPr>
        <xdr:cNvPr id="33" name="TextBox 32">
          <a:extLst>
            <a:ext uri="{FF2B5EF4-FFF2-40B4-BE49-F238E27FC236}">
              <a16:creationId xmlns:a16="http://schemas.microsoft.com/office/drawing/2014/main" id="{F3A73DF4-BDA1-4A4A-A672-C34B0E26AB48}"/>
            </a:ext>
          </a:extLst>
        </xdr:cNvPr>
        <xdr:cNvSpPr txBox="1"/>
      </xdr:nvSpPr>
      <xdr:spPr>
        <a:xfrm>
          <a:off x="5168900" y="4686300"/>
          <a:ext cx="3746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FF9B20-F32A-4624-B616-86E9E49535D2}" type="TxLink">
            <a:rPr lang="en-US" sz="900" b="1" i="0" u="none" strike="noStrike">
              <a:solidFill>
                <a:srgbClr val="000000"/>
              </a:solidFill>
              <a:latin typeface="Arial" panose="020B0604020202020204" pitchFamily="34" charset="0"/>
              <a:ea typeface="Calibri"/>
              <a:cs typeface="Arial" panose="020B0604020202020204" pitchFamily="34" charset="0"/>
            </a:rPr>
            <a:pPr/>
            <a:t>4%</a:t>
          </a:fld>
          <a:endParaRPr lang="en-NG" sz="900" b="1">
            <a:latin typeface="Arial" panose="020B0604020202020204" pitchFamily="34" charset="0"/>
            <a:cs typeface="Arial" panose="020B0604020202020204" pitchFamily="34" charset="0"/>
          </a:endParaRPr>
        </a:p>
      </xdr:txBody>
    </xdr:sp>
    <xdr:clientData/>
  </xdr:twoCellAnchor>
  <xdr:twoCellAnchor>
    <xdr:from>
      <xdr:col>10</xdr:col>
      <xdr:colOff>241300</xdr:colOff>
      <xdr:row>26</xdr:row>
      <xdr:rowOff>63500</xdr:rowOff>
    </xdr:from>
    <xdr:to>
      <xdr:col>11</xdr:col>
      <xdr:colOff>6350</xdr:colOff>
      <xdr:row>27</xdr:row>
      <xdr:rowOff>95250</xdr:rowOff>
    </xdr:to>
    <xdr:sp macro="" textlink="Data_Source!C148">
      <xdr:nvSpPr>
        <xdr:cNvPr id="143" name="TextBox 142">
          <a:extLst>
            <a:ext uri="{FF2B5EF4-FFF2-40B4-BE49-F238E27FC236}">
              <a16:creationId xmlns:a16="http://schemas.microsoft.com/office/drawing/2014/main" id="{E094E008-B48C-4416-BDE4-A46B1EDE5C09}"/>
            </a:ext>
          </a:extLst>
        </xdr:cNvPr>
        <xdr:cNvSpPr txBox="1"/>
      </xdr:nvSpPr>
      <xdr:spPr>
        <a:xfrm>
          <a:off x="6337300" y="4686300"/>
          <a:ext cx="3746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94EB0F-3E87-4F58-BC6C-AB737395C3B5}" type="TxLink">
            <a:rPr lang="en-US" sz="900" b="1" i="0" u="none" strike="noStrike">
              <a:solidFill>
                <a:srgbClr val="000000"/>
              </a:solidFill>
              <a:latin typeface="Arial" panose="020B0604020202020204" pitchFamily="34" charset="0"/>
              <a:ea typeface="Calibri"/>
              <a:cs typeface="Arial" panose="020B0604020202020204" pitchFamily="34" charset="0"/>
            </a:rPr>
            <a:pPr/>
            <a:t>4%</a:t>
          </a:fld>
          <a:endParaRPr lang="en-US" sz="6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8</xdr:col>
      <xdr:colOff>292100</xdr:colOff>
      <xdr:row>32</xdr:row>
      <xdr:rowOff>12700</xdr:rowOff>
    </xdr:from>
    <xdr:to>
      <xdr:col>9</xdr:col>
      <xdr:colOff>120650</xdr:colOff>
      <xdr:row>33</xdr:row>
      <xdr:rowOff>25400</xdr:rowOff>
    </xdr:to>
    <xdr:sp macro="" textlink="Data_Source!C149">
      <xdr:nvSpPr>
        <xdr:cNvPr id="144" name="TextBox 143">
          <a:extLst>
            <a:ext uri="{FF2B5EF4-FFF2-40B4-BE49-F238E27FC236}">
              <a16:creationId xmlns:a16="http://schemas.microsoft.com/office/drawing/2014/main" id="{8DDC9224-EB17-40C6-B687-888BD5149B0A}"/>
            </a:ext>
          </a:extLst>
        </xdr:cNvPr>
        <xdr:cNvSpPr txBox="1"/>
      </xdr:nvSpPr>
      <xdr:spPr>
        <a:xfrm>
          <a:off x="5168900" y="5702300"/>
          <a:ext cx="4381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66FBFDD-CB9A-4955-B75C-C5EBA800B83B}" type="TxLink">
            <a:rPr lang="en-US" sz="900" b="1" i="0" u="none" strike="noStrike">
              <a:solidFill>
                <a:srgbClr val="000000"/>
              </a:solidFill>
              <a:latin typeface="Arial" panose="020B0604020202020204" pitchFamily="34" charset="0"/>
              <a:ea typeface="Calibri"/>
              <a:cs typeface="Arial" panose="020B0604020202020204" pitchFamily="34" charset="0"/>
            </a:rPr>
            <a:pPr algn="l"/>
            <a:t>14%</a:t>
          </a:fld>
          <a:endParaRPr lang="en-NG" sz="600" b="1">
            <a:latin typeface="Arial" panose="020B0604020202020204" pitchFamily="34" charset="0"/>
            <a:cs typeface="Arial" panose="020B0604020202020204" pitchFamily="34" charset="0"/>
          </a:endParaRPr>
        </a:p>
      </xdr:txBody>
    </xdr:sp>
    <xdr:clientData/>
  </xdr:twoCellAnchor>
  <xdr:twoCellAnchor>
    <xdr:from>
      <xdr:col>10</xdr:col>
      <xdr:colOff>241300</xdr:colOff>
      <xdr:row>32</xdr:row>
      <xdr:rowOff>12700</xdr:rowOff>
    </xdr:from>
    <xdr:to>
      <xdr:col>11</xdr:col>
      <xdr:colOff>63500</xdr:colOff>
      <xdr:row>33</xdr:row>
      <xdr:rowOff>57150</xdr:rowOff>
    </xdr:to>
    <xdr:sp macro="" textlink="Data_Source!C150">
      <xdr:nvSpPr>
        <xdr:cNvPr id="145" name="TextBox 144">
          <a:extLst>
            <a:ext uri="{FF2B5EF4-FFF2-40B4-BE49-F238E27FC236}">
              <a16:creationId xmlns:a16="http://schemas.microsoft.com/office/drawing/2014/main" id="{7003771C-083C-4FA4-89F7-53919765AF98}"/>
            </a:ext>
          </a:extLst>
        </xdr:cNvPr>
        <xdr:cNvSpPr txBox="1"/>
      </xdr:nvSpPr>
      <xdr:spPr>
        <a:xfrm>
          <a:off x="6337300" y="5702300"/>
          <a:ext cx="4318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8B1851-2446-4A71-9075-56F22D8C4AEA}" type="TxLink">
            <a:rPr lang="en-US" sz="900" b="1" i="0" u="none" strike="noStrike">
              <a:solidFill>
                <a:srgbClr val="000000"/>
              </a:solidFill>
              <a:latin typeface="Arial" panose="020B0604020202020204" pitchFamily="34" charset="0"/>
              <a:ea typeface="Calibri"/>
              <a:cs typeface="Arial" panose="020B0604020202020204" pitchFamily="34" charset="0"/>
            </a:rPr>
            <a:pPr/>
            <a:t>77%</a:t>
          </a:fld>
          <a:endParaRPr lang="en-US" sz="300" b="1"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11</xdr:col>
      <xdr:colOff>171451</xdr:colOff>
      <xdr:row>23</xdr:row>
      <xdr:rowOff>139700</xdr:rowOff>
    </xdr:from>
    <xdr:to>
      <xdr:col>11</xdr:col>
      <xdr:colOff>258483</xdr:colOff>
      <xdr:row>24</xdr:row>
      <xdr:rowOff>27364</xdr:rowOff>
    </xdr:to>
    <xdr:sp macro="" textlink="">
      <xdr:nvSpPr>
        <xdr:cNvPr id="146" name="Isosceles Triangle 145">
          <a:extLst>
            <a:ext uri="{FF2B5EF4-FFF2-40B4-BE49-F238E27FC236}">
              <a16:creationId xmlns:a16="http://schemas.microsoft.com/office/drawing/2014/main" id="{F2D65D8B-CDE0-47EB-8D13-7F92ECA83EAE}"/>
            </a:ext>
          </a:extLst>
        </xdr:cNvPr>
        <xdr:cNvSpPr/>
      </xdr:nvSpPr>
      <xdr:spPr>
        <a:xfrm rot="10800000" flipH="1">
          <a:off x="6877051" y="4229100"/>
          <a:ext cx="87032" cy="65464"/>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482600</xdr:colOff>
      <xdr:row>24</xdr:row>
      <xdr:rowOff>165100</xdr:rowOff>
    </xdr:from>
    <xdr:to>
      <xdr:col>15</xdr:col>
      <xdr:colOff>234950</xdr:colOff>
      <xdr:row>35</xdr:row>
      <xdr:rowOff>146050</xdr:rowOff>
    </xdr:to>
    <xdr:graphicFrame macro="">
      <xdr:nvGraphicFramePr>
        <xdr:cNvPr id="172" name="Chart 171">
          <a:extLst>
            <a:ext uri="{FF2B5EF4-FFF2-40B4-BE49-F238E27FC236}">
              <a16:creationId xmlns:a16="http://schemas.microsoft.com/office/drawing/2014/main" id="{0C813A95-24EF-483A-929A-59BC3149B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15</xdr:col>
      <xdr:colOff>63501</xdr:colOff>
      <xdr:row>23</xdr:row>
      <xdr:rowOff>139700</xdr:rowOff>
    </xdr:from>
    <xdr:to>
      <xdr:col>15</xdr:col>
      <xdr:colOff>150533</xdr:colOff>
      <xdr:row>24</xdr:row>
      <xdr:rowOff>27364</xdr:rowOff>
    </xdr:to>
    <xdr:sp macro="" textlink="">
      <xdr:nvSpPr>
        <xdr:cNvPr id="173" name="Isosceles Triangle 172">
          <a:extLst>
            <a:ext uri="{FF2B5EF4-FFF2-40B4-BE49-F238E27FC236}">
              <a16:creationId xmlns:a16="http://schemas.microsoft.com/office/drawing/2014/main" id="{0A337713-84C1-498C-BCBE-4621890FD88E}"/>
            </a:ext>
          </a:extLst>
        </xdr:cNvPr>
        <xdr:cNvSpPr/>
      </xdr:nvSpPr>
      <xdr:spPr>
        <a:xfrm rot="10800000" flipH="1">
          <a:off x="9207501" y="4229100"/>
          <a:ext cx="87032" cy="65464"/>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158750</xdr:colOff>
      <xdr:row>30</xdr:row>
      <xdr:rowOff>12700</xdr:rowOff>
    </xdr:from>
    <xdr:to>
      <xdr:col>13</xdr:col>
      <xdr:colOff>552450</xdr:colOff>
      <xdr:row>32</xdr:row>
      <xdr:rowOff>50800</xdr:rowOff>
    </xdr:to>
    <xdr:sp macro="" textlink="">
      <xdr:nvSpPr>
        <xdr:cNvPr id="174" name="Oval 173">
          <a:extLst>
            <a:ext uri="{FF2B5EF4-FFF2-40B4-BE49-F238E27FC236}">
              <a16:creationId xmlns:a16="http://schemas.microsoft.com/office/drawing/2014/main" id="{D3511358-99BC-4A73-97A1-2415E1393F1E}"/>
            </a:ext>
          </a:extLst>
        </xdr:cNvPr>
        <xdr:cNvSpPr/>
      </xdr:nvSpPr>
      <xdr:spPr>
        <a:xfrm>
          <a:off x="8083550" y="5346700"/>
          <a:ext cx="393700" cy="393700"/>
        </a:xfrm>
        <a:prstGeom prst="ellipse">
          <a:avLst/>
        </a:prstGeom>
        <a:solidFill>
          <a:schemeClr val="accent1">
            <a:lumMod val="40000"/>
            <a:lumOff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361950</xdr:colOff>
      <xdr:row>26</xdr:row>
      <xdr:rowOff>31750</xdr:rowOff>
    </xdr:from>
    <xdr:to>
      <xdr:col>18</xdr:col>
      <xdr:colOff>762000</xdr:colOff>
      <xdr:row>35</xdr:row>
      <xdr:rowOff>12700</xdr:rowOff>
    </xdr:to>
    <xdr:graphicFrame macro="">
      <xdr:nvGraphicFramePr>
        <xdr:cNvPr id="175" name="Chart 174">
          <a:extLst>
            <a:ext uri="{FF2B5EF4-FFF2-40B4-BE49-F238E27FC236}">
              <a16:creationId xmlns:a16="http://schemas.microsoft.com/office/drawing/2014/main" id="{83F9553C-EF1A-4A5F-99FC-C382A7796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27516</xdr:colOff>
      <xdr:row>36</xdr:row>
      <xdr:rowOff>136676</xdr:rowOff>
    </xdr:from>
    <xdr:to>
      <xdr:col>9</xdr:col>
      <xdr:colOff>209550</xdr:colOff>
      <xdr:row>50</xdr:row>
      <xdr:rowOff>97367</xdr:rowOff>
    </xdr:to>
    <xdr:sp macro="" textlink="">
      <xdr:nvSpPr>
        <xdr:cNvPr id="88" name="Rectangle 87">
          <a:extLst>
            <a:ext uri="{FF2B5EF4-FFF2-40B4-BE49-F238E27FC236}">
              <a16:creationId xmlns:a16="http://schemas.microsoft.com/office/drawing/2014/main" id="{07075D36-7DEF-4B7A-95DF-C4FEED8E1E5C}"/>
            </a:ext>
          </a:extLst>
        </xdr:cNvPr>
        <xdr:cNvSpPr/>
      </xdr:nvSpPr>
      <xdr:spPr>
        <a:xfrm>
          <a:off x="2465916" y="6537476"/>
          <a:ext cx="3230034" cy="24498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27516</xdr:colOff>
      <xdr:row>38</xdr:row>
      <xdr:rowOff>107950</xdr:rowOff>
    </xdr:from>
    <xdr:to>
      <xdr:col>9</xdr:col>
      <xdr:colOff>209550</xdr:colOff>
      <xdr:row>50</xdr:row>
      <xdr:rowOff>82550</xdr:rowOff>
    </xdr:to>
    <xdr:graphicFrame macro="">
      <xdr:nvGraphicFramePr>
        <xdr:cNvPr id="89" name="Chart 88">
          <a:extLst>
            <a:ext uri="{FF2B5EF4-FFF2-40B4-BE49-F238E27FC236}">
              <a16:creationId xmlns:a16="http://schemas.microsoft.com/office/drawing/2014/main" id="{1D81385C-B742-4873-BDA1-8E184D89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88901</xdr:colOff>
      <xdr:row>37</xdr:row>
      <xdr:rowOff>3327</xdr:rowOff>
    </xdr:from>
    <xdr:to>
      <xdr:col>9</xdr:col>
      <xdr:colOff>184150</xdr:colOff>
      <xdr:row>38</xdr:row>
      <xdr:rowOff>25400</xdr:rowOff>
    </xdr:to>
    <xdr:sp macro="" textlink="">
      <xdr:nvSpPr>
        <xdr:cNvPr id="90" name="TextBox 89">
          <a:extLst>
            <a:ext uri="{FF2B5EF4-FFF2-40B4-BE49-F238E27FC236}">
              <a16:creationId xmlns:a16="http://schemas.microsoft.com/office/drawing/2014/main" id="{E97EF9CD-2E28-4765-871E-5B4D8B781368}"/>
            </a:ext>
          </a:extLst>
        </xdr:cNvPr>
        <xdr:cNvSpPr txBox="1"/>
      </xdr:nvSpPr>
      <xdr:spPr>
        <a:xfrm>
          <a:off x="2527301" y="6581927"/>
          <a:ext cx="3143249" cy="199873"/>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latin typeface="Arial" panose="020B0604020202020204" pitchFamily="34" charset="0"/>
              <a:cs typeface="Arial" panose="020B0604020202020204" pitchFamily="34" charset="0"/>
            </a:rPr>
            <a:t>Daily Estimated</a:t>
          </a:r>
          <a:r>
            <a:rPr lang="en-GB" sz="1100" b="1" baseline="0">
              <a:solidFill>
                <a:schemeClr val="bg1"/>
              </a:solidFill>
              <a:latin typeface="Arial" panose="020B0604020202020204" pitchFamily="34" charset="0"/>
              <a:cs typeface="Arial" panose="020B0604020202020204" pitchFamily="34" charset="0"/>
            </a:rPr>
            <a:t> Losses ($)</a:t>
          </a:r>
          <a:endParaRPr lang="en-NG" sz="11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4</xdr:col>
      <xdr:colOff>558800</xdr:colOff>
      <xdr:row>37</xdr:row>
      <xdr:rowOff>12700</xdr:rowOff>
    </xdr:from>
    <xdr:to>
      <xdr:col>5</xdr:col>
      <xdr:colOff>146050</xdr:colOff>
      <xdr:row>38</xdr:row>
      <xdr:rowOff>31750</xdr:rowOff>
    </xdr:to>
    <xdr:pic>
      <xdr:nvPicPr>
        <xdr:cNvPr id="15" name="Graphic 14" descr="Downward trend graph with solid fill">
          <a:extLst>
            <a:ext uri="{FF2B5EF4-FFF2-40B4-BE49-F238E27FC236}">
              <a16:creationId xmlns:a16="http://schemas.microsoft.com/office/drawing/2014/main" id="{4DE1813E-E75E-43C3-ACEA-7D62DC00B2C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2997200" y="6591300"/>
          <a:ext cx="196850" cy="196850"/>
        </a:xfrm>
        <a:prstGeom prst="rect">
          <a:avLst/>
        </a:prstGeom>
      </xdr:spPr>
    </xdr:pic>
    <xdr:clientData/>
  </xdr:twoCellAnchor>
  <xdr:twoCellAnchor>
    <xdr:from>
      <xdr:col>9</xdr:col>
      <xdr:colOff>249766</xdr:colOff>
      <xdr:row>36</xdr:row>
      <xdr:rowOff>136676</xdr:rowOff>
    </xdr:from>
    <xdr:to>
      <xdr:col>16</xdr:col>
      <xdr:colOff>101600</xdr:colOff>
      <xdr:row>50</xdr:row>
      <xdr:rowOff>95250</xdr:rowOff>
    </xdr:to>
    <xdr:sp macro="" textlink="">
      <xdr:nvSpPr>
        <xdr:cNvPr id="93" name="Rectangle 92">
          <a:extLst>
            <a:ext uri="{FF2B5EF4-FFF2-40B4-BE49-F238E27FC236}">
              <a16:creationId xmlns:a16="http://schemas.microsoft.com/office/drawing/2014/main" id="{9FC40913-1C03-4DE3-B8C3-47BD2393DAC9}"/>
            </a:ext>
          </a:extLst>
        </xdr:cNvPr>
        <xdr:cNvSpPr/>
      </xdr:nvSpPr>
      <xdr:spPr>
        <a:xfrm>
          <a:off x="5736166" y="6537476"/>
          <a:ext cx="4119034" cy="24477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349250</xdr:colOff>
      <xdr:row>38</xdr:row>
      <xdr:rowOff>88900</xdr:rowOff>
    </xdr:from>
    <xdr:to>
      <xdr:col>16</xdr:col>
      <xdr:colOff>25400</xdr:colOff>
      <xdr:row>50</xdr:row>
      <xdr:rowOff>50800</xdr:rowOff>
    </xdr:to>
    <xdr:graphicFrame macro="">
      <xdr:nvGraphicFramePr>
        <xdr:cNvPr id="92" name="Chart 91">
          <a:extLst>
            <a:ext uri="{FF2B5EF4-FFF2-40B4-BE49-F238E27FC236}">
              <a16:creationId xmlns:a16="http://schemas.microsoft.com/office/drawing/2014/main" id="{07B2D2EE-BC71-4F06-A86F-8168C5CAB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10</xdr:col>
      <xdr:colOff>171451</xdr:colOff>
      <xdr:row>37</xdr:row>
      <xdr:rowOff>3327</xdr:rowOff>
    </xdr:from>
    <xdr:to>
      <xdr:col>15</xdr:col>
      <xdr:colOff>266700</xdr:colOff>
      <xdr:row>38</xdr:row>
      <xdr:rowOff>25400</xdr:rowOff>
    </xdr:to>
    <xdr:sp macro="" textlink="">
      <xdr:nvSpPr>
        <xdr:cNvPr id="94" name="TextBox 93">
          <a:extLst>
            <a:ext uri="{FF2B5EF4-FFF2-40B4-BE49-F238E27FC236}">
              <a16:creationId xmlns:a16="http://schemas.microsoft.com/office/drawing/2014/main" id="{E5FB42DB-8665-468B-88AB-B07C13F886D4}"/>
            </a:ext>
          </a:extLst>
        </xdr:cNvPr>
        <xdr:cNvSpPr txBox="1"/>
      </xdr:nvSpPr>
      <xdr:spPr>
        <a:xfrm>
          <a:off x="6267451" y="6581927"/>
          <a:ext cx="3143249" cy="199873"/>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chemeClr val="bg1"/>
              </a:solidFill>
              <a:latin typeface="Arial" panose="020B0604020202020204" pitchFamily="34" charset="0"/>
              <a:cs typeface="Arial" panose="020B0604020202020204" pitchFamily="34" charset="0"/>
            </a:rPr>
            <a:t>Daily Financial</a:t>
          </a:r>
          <a:r>
            <a:rPr lang="en-GB" sz="1100" b="1" baseline="0">
              <a:solidFill>
                <a:schemeClr val="bg1"/>
              </a:solidFill>
              <a:latin typeface="Arial" panose="020B0604020202020204" pitchFamily="34" charset="0"/>
              <a:cs typeface="Arial" panose="020B0604020202020204" pitchFamily="34" charset="0"/>
            </a:rPr>
            <a:t> Losses ($)</a:t>
          </a:r>
          <a:endParaRPr lang="en-NG" sz="11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11</xdr:col>
      <xdr:colOff>31750</xdr:colOff>
      <xdr:row>37</xdr:row>
      <xdr:rowOff>12700</xdr:rowOff>
    </xdr:from>
    <xdr:to>
      <xdr:col>11</xdr:col>
      <xdr:colOff>228600</xdr:colOff>
      <xdr:row>38</xdr:row>
      <xdr:rowOff>31750</xdr:rowOff>
    </xdr:to>
    <xdr:pic>
      <xdr:nvPicPr>
        <xdr:cNvPr id="95" name="Graphic 94" descr="Downward trend graph with solid fill">
          <a:extLst>
            <a:ext uri="{FF2B5EF4-FFF2-40B4-BE49-F238E27FC236}">
              <a16:creationId xmlns:a16="http://schemas.microsoft.com/office/drawing/2014/main" id="{6F289D1F-E0D3-425D-93F5-E8E02AF27B79}"/>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6737350" y="6591300"/>
          <a:ext cx="196850" cy="196850"/>
        </a:xfrm>
        <a:prstGeom prst="rect">
          <a:avLst/>
        </a:prstGeom>
      </xdr:spPr>
    </xdr:pic>
    <xdr:clientData/>
  </xdr:twoCellAnchor>
  <xdr:twoCellAnchor>
    <xdr:from>
      <xdr:col>16</xdr:col>
      <xdr:colOff>127000</xdr:colOff>
      <xdr:row>43</xdr:row>
      <xdr:rowOff>120650</xdr:rowOff>
    </xdr:from>
    <xdr:to>
      <xdr:col>19</xdr:col>
      <xdr:colOff>19050</xdr:colOff>
      <xdr:row>50</xdr:row>
      <xdr:rowOff>95250</xdr:rowOff>
    </xdr:to>
    <xdr:sp macro="" textlink="">
      <xdr:nvSpPr>
        <xdr:cNvPr id="96" name="Rectangle 95">
          <a:extLst>
            <a:ext uri="{FF2B5EF4-FFF2-40B4-BE49-F238E27FC236}">
              <a16:creationId xmlns:a16="http://schemas.microsoft.com/office/drawing/2014/main" id="{2DCFA0FA-B694-417B-96EE-06D18D763175}"/>
            </a:ext>
          </a:extLst>
        </xdr:cNvPr>
        <xdr:cNvSpPr/>
      </xdr:nvSpPr>
      <xdr:spPr>
        <a:xfrm>
          <a:off x="9880600" y="7766050"/>
          <a:ext cx="1892300" cy="1219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17</xdr:col>
      <xdr:colOff>552450</xdr:colOff>
      <xdr:row>39</xdr:row>
      <xdr:rowOff>44450</xdr:rowOff>
    </xdr:from>
    <xdr:to>
      <xdr:col>19</xdr:col>
      <xdr:colOff>19050</xdr:colOff>
      <xdr:row>43</xdr:row>
      <xdr:rowOff>82550</xdr:rowOff>
    </xdr:to>
    <xdr:sp macro="" textlink="Data_Source!C298">
      <xdr:nvSpPr>
        <xdr:cNvPr id="97" name="Rectangle 96">
          <a:extLst>
            <a:ext uri="{FF2B5EF4-FFF2-40B4-BE49-F238E27FC236}">
              <a16:creationId xmlns:a16="http://schemas.microsoft.com/office/drawing/2014/main" id="{114DE9F1-C57A-43A0-96EE-273085B18A75}"/>
            </a:ext>
          </a:extLst>
        </xdr:cNvPr>
        <xdr:cNvSpPr/>
      </xdr:nvSpPr>
      <xdr:spPr>
        <a:xfrm>
          <a:off x="10915650" y="6978650"/>
          <a:ext cx="857250" cy="749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DBDA355-0600-41F2-980D-9E9F598EFFAE}" type="TxLink">
            <a:rPr lang="en-US" sz="900" b="1" i="0" u="none" strike="noStrike">
              <a:solidFill>
                <a:srgbClr val="000000"/>
              </a:solidFill>
              <a:latin typeface="Arial" panose="020B0604020202020204" pitchFamily="34" charset="0"/>
              <a:ea typeface="Calibri"/>
              <a:cs typeface="Arial" panose="020B0604020202020204" pitchFamily="34" charset="0"/>
            </a:rPr>
            <a:pPr algn="l"/>
            <a:t> $305,393.00 </a:t>
          </a:fld>
          <a:endParaRPr lang="en-NG" sz="900" b="1">
            <a:latin typeface="Arial" panose="020B0604020202020204" pitchFamily="34" charset="0"/>
            <a:cs typeface="Arial" panose="020B0604020202020204" pitchFamily="34" charset="0"/>
          </a:endParaRPr>
        </a:p>
      </xdr:txBody>
    </xdr:sp>
    <xdr:clientData/>
  </xdr:twoCellAnchor>
  <xdr:twoCellAnchor>
    <xdr:from>
      <xdr:col>16</xdr:col>
      <xdr:colOff>139700</xdr:colOff>
      <xdr:row>39</xdr:row>
      <xdr:rowOff>19050</xdr:rowOff>
    </xdr:from>
    <xdr:to>
      <xdr:col>17</xdr:col>
      <xdr:colOff>514350</xdr:colOff>
      <xdr:row>43</xdr:row>
      <xdr:rowOff>82550</xdr:rowOff>
    </xdr:to>
    <xdr:sp macro="" textlink="Data_Source!C274">
      <xdr:nvSpPr>
        <xdr:cNvPr id="98" name="Rectangle 97">
          <a:extLst>
            <a:ext uri="{FF2B5EF4-FFF2-40B4-BE49-F238E27FC236}">
              <a16:creationId xmlns:a16="http://schemas.microsoft.com/office/drawing/2014/main" id="{3923202B-4F27-4292-94E9-369514D2FF98}"/>
            </a:ext>
          </a:extLst>
        </xdr:cNvPr>
        <xdr:cNvSpPr/>
      </xdr:nvSpPr>
      <xdr:spPr>
        <a:xfrm>
          <a:off x="9893300" y="6953250"/>
          <a:ext cx="98425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22DB360-0113-4E57-B77A-3E714F2416FB}" type="TxLink">
            <a:rPr lang="en-US" sz="900" b="1" i="0" u="none" strike="noStrike">
              <a:solidFill>
                <a:schemeClr val="tx2">
                  <a:lumMod val="50000"/>
                </a:schemeClr>
              </a:solidFill>
              <a:latin typeface="Arial" panose="020B0604020202020204" pitchFamily="34" charset="0"/>
              <a:ea typeface="Calibri"/>
              <a:cs typeface="Arial" panose="020B0604020202020204" pitchFamily="34" charset="0"/>
            </a:rPr>
            <a:pPr algn="ctr"/>
            <a:t> $90,789.00 </a:t>
          </a:fld>
          <a:endParaRPr lang="en-NG" sz="900" b="1">
            <a:solidFill>
              <a:schemeClr val="tx2">
                <a:lumMod val="50000"/>
              </a:schemeClr>
            </a:solidFill>
            <a:latin typeface="Arial" panose="020B0604020202020204" pitchFamily="34" charset="0"/>
            <a:cs typeface="Arial" panose="020B0604020202020204" pitchFamily="34" charset="0"/>
          </a:endParaRPr>
        </a:p>
      </xdr:txBody>
    </xdr:sp>
    <xdr:clientData/>
  </xdr:twoCellAnchor>
  <xdr:twoCellAnchor>
    <xdr:from>
      <xdr:col>16</xdr:col>
      <xdr:colOff>133350</xdr:colOff>
      <xdr:row>36</xdr:row>
      <xdr:rowOff>171450</xdr:rowOff>
    </xdr:from>
    <xdr:to>
      <xdr:col>17</xdr:col>
      <xdr:colOff>514350</xdr:colOff>
      <xdr:row>39</xdr:row>
      <xdr:rowOff>31750</xdr:rowOff>
    </xdr:to>
    <xdr:sp macro="" textlink="">
      <xdr:nvSpPr>
        <xdr:cNvPr id="18" name="TextBox 17">
          <a:extLst>
            <a:ext uri="{FF2B5EF4-FFF2-40B4-BE49-F238E27FC236}">
              <a16:creationId xmlns:a16="http://schemas.microsoft.com/office/drawing/2014/main" id="{508E63E5-96B7-4809-8CD5-4EB222FA5AC8}"/>
            </a:ext>
          </a:extLst>
        </xdr:cNvPr>
        <xdr:cNvSpPr txBox="1"/>
      </xdr:nvSpPr>
      <xdr:spPr>
        <a:xfrm>
          <a:off x="9886950" y="6572250"/>
          <a:ext cx="990600" cy="3937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b="1">
              <a:solidFill>
                <a:schemeClr val="bg1"/>
              </a:solidFill>
              <a:latin typeface="Arial" panose="020B0604020202020204" pitchFamily="34" charset="0"/>
              <a:cs typeface="Arial" panose="020B0604020202020204" pitchFamily="34" charset="0"/>
            </a:rPr>
            <a:t>Total Estimated</a:t>
          </a:r>
          <a:r>
            <a:rPr lang="en-GB" sz="700" b="1" baseline="0">
              <a:solidFill>
                <a:schemeClr val="bg1"/>
              </a:solidFill>
              <a:latin typeface="Arial" panose="020B0604020202020204" pitchFamily="34" charset="0"/>
              <a:cs typeface="Arial" panose="020B0604020202020204" pitchFamily="34" charset="0"/>
            </a:rPr>
            <a:t> Loss ($)</a:t>
          </a:r>
          <a:endParaRPr lang="en-NG" sz="700" b="1">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546100</xdr:colOff>
      <xdr:row>36</xdr:row>
      <xdr:rowOff>171450</xdr:rowOff>
    </xdr:from>
    <xdr:to>
      <xdr:col>19</xdr:col>
      <xdr:colOff>0</xdr:colOff>
      <xdr:row>39</xdr:row>
      <xdr:rowOff>25400</xdr:rowOff>
    </xdr:to>
    <xdr:sp macro="" textlink="">
      <xdr:nvSpPr>
        <xdr:cNvPr id="100" name="TextBox 99">
          <a:extLst>
            <a:ext uri="{FF2B5EF4-FFF2-40B4-BE49-F238E27FC236}">
              <a16:creationId xmlns:a16="http://schemas.microsoft.com/office/drawing/2014/main" id="{97A5C5D0-8203-45E7-BD22-449A646AE701}"/>
            </a:ext>
          </a:extLst>
        </xdr:cNvPr>
        <xdr:cNvSpPr txBox="1"/>
      </xdr:nvSpPr>
      <xdr:spPr>
        <a:xfrm>
          <a:off x="10909300" y="6572250"/>
          <a:ext cx="844550" cy="38735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b="1">
              <a:solidFill>
                <a:schemeClr val="bg1"/>
              </a:solidFill>
              <a:latin typeface="Arial" panose="020B0604020202020204" pitchFamily="34" charset="0"/>
              <a:cs typeface="Arial" panose="020B0604020202020204" pitchFamily="34" charset="0"/>
            </a:rPr>
            <a:t>Cummulative Financial </a:t>
          </a:r>
          <a:r>
            <a:rPr lang="en-GB" sz="700" b="1" baseline="0">
              <a:solidFill>
                <a:schemeClr val="bg1"/>
              </a:solidFill>
              <a:latin typeface="Arial" panose="020B0604020202020204" pitchFamily="34" charset="0"/>
              <a:cs typeface="Arial" panose="020B0604020202020204" pitchFamily="34" charset="0"/>
            </a:rPr>
            <a:t>Loss ($)</a:t>
          </a:r>
          <a:endParaRPr lang="en-NG" sz="700" b="1">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152400</xdr:colOff>
      <xdr:row>43</xdr:row>
      <xdr:rowOff>152400</xdr:rowOff>
    </xdr:from>
    <xdr:to>
      <xdr:col>18</xdr:col>
      <xdr:colOff>768350</xdr:colOff>
      <xdr:row>44</xdr:row>
      <xdr:rowOff>158750</xdr:rowOff>
    </xdr:to>
    <xdr:sp macro="" textlink="">
      <xdr:nvSpPr>
        <xdr:cNvPr id="101" name="Rectangle: Rounded Corners 100">
          <a:extLst>
            <a:ext uri="{FF2B5EF4-FFF2-40B4-BE49-F238E27FC236}">
              <a16:creationId xmlns:a16="http://schemas.microsoft.com/office/drawing/2014/main" id="{83372C1A-8F32-44B7-B621-6985607E132F}"/>
            </a:ext>
          </a:extLst>
        </xdr:cNvPr>
        <xdr:cNvSpPr/>
      </xdr:nvSpPr>
      <xdr:spPr>
        <a:xfrm>
          <a:off x="9906000" y="7797800"/>
          <a:ext cx="1835150" cy="18415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latin typeface="Arial" panose="020B0604020202020204" pitchFamily="34" charset="0"/>
              <a:cs typeface="Arial" panose="020B0604020202020204" pitchFamily="34" charset="0"/>
            </a:rPr>
            <a:t>Ratings</a:t>
          </a:r>
          <a:endParaRPr lang="en-NG" sz="11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18</xdr:col>
      <xdr:colOff>127000</xdr:colOff>
      <xdr:row>43</xdr:row>
      <xdr:rowOff>139700</xdr:rowOff>
    </xdr:from>
    <xdr:to>
      <xdr:col>18</xdr:col>
      <xdr:colOff>317500</xdr:colOff>
      <xdr:row>44</xdr:row>
      <xdr:rowOff>152400</xdr:rowOff>
    </xdr:to>
    <xdr:pic>
      <xdr:nvPicPr>
        <xdr:cNvPr id="22" name="Graphic 21" descr="Thumbs up sign with solid fill">
          <a:extLst>
            <a:ext uri="{FF2B5EF4-FFF2-40B4-BE49-F238E27FC236}">
              <a16:creationId xmlns:a16="http://schemas.microsoft.com/office/drawing/2014/main" id="{F15C46AB-C8EF-4738-91D9-3C9476D3BF76}"/>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1099800" y="7785100"/>
          <a:ext cx="190500" cy="190500"/>
        </a:xfrm>
        <a:prstGeom prst="rect">
          <a:avLst/>
        </a:prstGeom>
      </xdr:spPr>
    </xdr:pic>
    <xdr:clientData/>
  </xdr:twoCellAnchor>
  <xdr:twoCellAnchor editAs="oneCell">
    <xdr:from>
      <xdr:col>16</xdr:col>
      <xdr:colOff>184150</xdr:colOff>
      <xdr:row>44</xdr:row>
      <xdr:rowOff>152400</xdr:rowOff>
    </xdr:from>
    <xdr:to>
      <xdr:col>18</xdr:col>
      <xdr:colOff>463550</xdr:colOff>
      <xdr:row>50</xdr:row>
      <xdr:rowOff>57150</xdr:rowOff>
    </xdr:to>
    <xdr:pic>
      <xdr:nvPicPr>
        <xdr:cNvPr id="107" name="Picture 106">
          <a:extLst>
            <a:ext uri="{FF2B5EF4-FFF2-40B4-BE49-F238E27FC236}">
              <a16:creationId xmlns:a16="http://schemas.microsoft.com/office/drawing/2014/main" id="{D092654D-1B03-438E-911D-102F20760519}"/>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flipV="1">
          <a:off x="9937750" y="7975600"/>
          <a:ext cx="1498600"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234950</xdr:colOff>
      <xdr:row>45</xdr:row>
      <xdr:rowOff>50800</xdr:rowOff>
    </xdr:from>
    <xdr:to>
      <xdr:col>18</xdr:col>
      <xdr:colOff>425450</xdr:colOff>
      <xdr:row>45</xdr:row>
      <xdr:rowOff>50800</xdr:rowOff>
    </xdr:to>
    <xdr:cxnSp macro="">
      <xdr:nvCxnSpPr>
        <xdr:cNvPr id="27" name="Straight Connector 26">
          <a:extLst>
            <a:ext uri="{FF2B5EF4-FFF2-40B4-BE49-F238E27FC236}">
              <a16:creationId xmlns:a16="http://schemas.microsoft.com/office/drawing/2014/main" id="{E1F201C5-F83D-488D-8B57-F182AD8B2112}"/>
            </a:ext>
          </a:extLst>
        </xdr:cNvPr>
        <xdr:cNvCxnSpPr/>
      </xdr:nvCxnSpPr>
      <xdr:spPr>
        <a:xfrm>
          <a:off x="10598150" y="8051800"/>
          <a:ext cx="80010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114300</xdr:colOff>
      <xdr:row>46</xdr:row>
      <xdr:rowOff>69850</xdr:rowOff>
    </xdr:from>
    <xdr:to>
      <xdr:col>18</xdr:col>
      <xdr:colOff>425450</xdr:colOff>
      <xdr:row>46</xdr:row>
      <xdr:rowOff>69850</xdr:rowOff>
    </xdr:to>
    <xdr:cxnSp macro="">
      <xdr:nvCxnSpPr>
        <xdr:cNvPr id="111" name="Straight Connector 110">
          <a:extLst>
            <a:ext uri="{FF2B5EF4-FFF2-40B4-BE49-F238E27FC236}">
              <a16:creationId xmlns:a16="http://schemas.microsoft.com/office/drawing/2014/main" id="{D49355AB-D8F7-48B0-A0FA-B05F196D996E}"/>
            </a:ext>
          </a:extLst>
        </xdr:cNvPr>
        <xdr:cNvCxnSpPr/>
      </xdr:nvCxnSpPr>
      <xdr:spPr>
        <a:xfrm>
          <a:off x="10477500" y="8248650"/>
          <a:ext cx="9207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584200</xdr:colOff>
      <xdr:row>47</xdr:row>
      <xdr:rowOff>88900</xdr:rowOff>
    </xdr:from>
    <xdr:to>
      <xdr:col>18</xdr:col>
      <xdr:colOff>425450</xdr:colOff>
      <xdr:row>47</xdr:row>
      <xdr:rowOff>88900</xdr:rowOff>
    </xdr:to>
    <xdr:cxnSp macro="">
      <xdr:nvCxnSpPr>
        <xdr:cNvPr id="113" name="Straight Connector 112">
          <a:extLst>
            <a:ext uri="{FF2B5EF4-FFF2-40B4-BE49-F238E27FC236}">
              <a16:creationId xmlns:a16="http://schemas.microsoft.com/office/drawing/2014/main" id="{04106221-5BC8-4F03-AE53-0BC335EBA4AA}"/>
            </a:ext>
          </a:extLst>
        </xdr:cNvPr>
        <xdr:cNvCxnSpPr/>
      </xdr:nvCxnSpPr>
      <xdr:spPr>
        <a:xfrm>
          <a:off x="10337800" y="8445500"/>
          <a:ext cx="1060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488950</xdr:colOff>
      <xdr:row>48</xdr:row>
      <xdr:rowOff>95250</xdr:rowOff>
    </xdr:from>
    <xdr:to>
      <xdr:col>18</xdr:col>
      <xdr:colOff>425450</xdr:colOff>
      <xdr:row>48</xdr:row>
      <xdr:rowOff>95250</xdr:rowOff>
    </xdr:to>
    <xdr:cxnSp macro="">
      <xdr:nvCxnSpPr>
        <xdr:cNvPr id="115" name="Straight Connector 114">
          <a:extLst>
            <a:ext uri="{FF2B5EF4-FFF2-40B4-BE49-F238E27FC236}">
              <a16:creationId xmlns:a16="http://schemas.microsoft.com/office/drawing/2014/main" id="{28EC85F0-5D30-4F27-BBB0-04207109C4B7}"/>
            </a:ext>
          </a:extLst>
        </xdr:cNvPr>
        <xdr:cNvCxnSpPr/>
      </xdr:nvCxnSpPr>
      <xdr:spPr>
        <a:xfrm>
          <a:off x="10242550" y="8629650"/>
          <a:ext cx="115570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342900</xdr:colOff>
      <xdr:row>49</xdr:row>
      <xdr:rowOff>101600</xdr:rowOff>
    </xdr:from>
    <xdr:to>
      <xdr:col>18</xdr:col>
      <xdr:colOff>425450</xdr:colOff>
      <xdr:row>49</xdr:row>
      <xdr:rowOff>101600</xdr:rowOff>
    </xdr:to>
    <xdr:cxnSp macro="">
      <xdr:nvCxnSpPr>
        <xdr:cNvPr id="117" name="Straight Connector 116">
          <a:extLst>
            <a:ext uri="{FF2B5EF4-FFF2-40B4-BE49-F238E27FC236}">
              <a16:creationId xmlns:a16="http://schemas.microsoft.com/office/drawing/2014/main" id="{A3186330-6A0C-46C6-9E74-BDC36FD6D9F6}"/>
            </a:ext>
          </a:extLst>
        </xdr:cNvPr>
        <xdr:cNvCxnSpPr/>
      </xdr:nvCxnSpPr>
      <xdr:spPr>
        <a:xfrm>
          <a:off x="10096500" y="8813800"/>
          <a:ext cx="13017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469900</xdr:colOff>
      <xdr:row>44</xdr:row>
      <xdr:rowOff>139700</xdr:rowOff>
    </xdr:from>
    <xdr:to>
      <xdr:col>19</xdr:col>
      <xdr:colOff>19050</xdr:colOff>
      <xdr:row>45</xdr:row>
      <xdr:rowOff>152400</xdr:rowOff>
    </xdr:to>
    <xdr:sp macro="" textlink="Data_Source!D186">
      <xdr:nvSpPr>
        <xdr:cNvPr id="46" name="TextBox 45">
          <a:extLst>
            <a:ext uri="{FF2B5EF4-FFF2-40B4-BE49-F238E27FC236}">
              <a16:creationId xmlns:a16="http://schemas.microsoft.com/office/drawing/2014/main" id="{A33D445D-E91C-4DF3-9BFA-6828223E6126}"/>
            </a:ext>
          </a:extLst>
        </xdr:cNvPr>
        <xdr:cNvSpPr txBox="1"/>
      </xdr:nvSpPr>
      <xdr:spPr>
        <a:xfrm>
          <a:off x="11442700" y="7962900"/>
          <a:ext cx="3302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390EC8-17A2-49BA-BDEF-3032A61AF659}" type="TxLink">
            <a:rPr lang="en-US" sz="500" b="1" i="0" u="none" strike="noStrike">
              <a:solidFill>
                <a:schemeClr val="accent4"/>
              </a:solidFill>
              <a:latin typeface="Arial" panose="020B0604020202020204" pitchFamily="34" charset="0"/>
              <a:ea typeface="Calibri"/>
              <a:cs typeface="Arial" panose="020B0604020202020204" pitchFamily="34" charset="0"/>
            </a:rPr>
            <a:pPr algn="ctr"/>
            <a:t>34%</a:t>
          </a:fld>
          <a:endParaRPr lang="en-NG" sz="5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18</xdr:col>
      <xdr:colOff>469900</xdr:colOff>
      <xdr:row>45</xdr:row>
      <xdr:rowOff>146050</xdr:rowOff>
    </xdr:from>
    <xdr:to>
      <xdr:col>19</xdr:col>
      <xdr:colOff>19050</xdr:colOff>
      <xdr:row>46</xdr:row>
      <xdr:rowOff>158750</xdr:rowOff>
    </xdr:to>
    <xdr:sp macro="" textlink="Data_Source!D185">
      <xdr:nvSpPr>
        <xdr:cNvPr id="121" name="TextBox 120">
          <a:extLst>
            <a:ext uri="{FF2B5EF4-FFF2-40B4-BE49-F238E27FC236}">
              <a16:creationId xmlns:a16="http://schemas.microsoft.com/office/drawing/2014/main" id="{3258A153-57E0-460C-BAD1-CF01B437D0F0}"/>
            </a:ext>
          </a:extLst>
        </xdr:cNvPr>
        <xdr:cNvSpPr txBox="1"/>
      </xdr:nvSpPr>
      <xdr:spPr>
        <a:xfrm>
          <a:off x="11442700" y="8147050"/>
          <a:ext cx="3302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A97328-F6BA-40A9-B58C-1AE4946C6DDA}" type="TxLink">
            <a:rPr lang="en-US" sz="500" b="1" i="0" u="none" strike="noStrike">
              <a:solidFill>
                <a:schemeClr val="accent4"/>
              </a:solidFill>
              <a:latin typeface="Arial" panose="020B0604020202020204" pitchFamily="34" charset="0"/>
              <a:ea typeface="Calibri"/>
              <a:cs typeface="Arial" panose="020B0604020202020204" pitchFamily="34" charset="0"/>
            </a:rPr>
            <a:pPr algn="ctr"/>
            <a:t>28%</a:t>
          </a:fld>
          <a:endParaRPr lang="en-NG" sz="5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18</xdr:col>
      <xdr:colOff>469900</xdr:colOff>
      <xdr:row>46</xdr:row>
      <xdr:rowOff>165100</xdr:rowOff>
    </xdr:from>
    <xdr:to>
      <xdr:col>19</xdr:col>
      <xdr:colOff>19050</xdr:colOff>
      <xdr:row>48</xdr:row>
      <xdr:rowOff>0</xdr:rowOff>
    </xdr:to>
    <xdr:sp macro="" textlink="Data_Source!D184">
      <xdr:nvSpPr>
        <xdr:cNvPr id="123" name="TextBox 122">
          <a:extLst>
            <a:ext uri="{FF2B5EF4-FFF2-40B4-BE49-F238E27FC236}">
              <a16:creationId xmlns:a16="http://schemas.microsoft.com/office/drawing/2014/main" id="{417CDC92-9244-4EEE-BB16-A3A369ECD4F0}"/>
            </a:ext>
          </a:extLst>
        </xdr:cNvPr>
        <xdr:cNvSpPr txBox="1"/>
      </xdr:nvSpPr>
      <xdr:spPr>
        <a:xfrm>
          <a:off x="11442700" y="8343900"/>
          <a:ext cx="3302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0B6898-0871-4316-BB0D-7614FA6A606B}" type="TxLink">
            <a:rPr lang="en-US" sz="500" b="1" i="0" u="none" strike="noStrike">
              <a:solidFill>
                <a:schemeClr val="accent4"/>
              </a:solidFill>
              <a:latin typeface="Arial" panose="020B0604020202020204" pitchFamily="34" charset="0"/>
              <a:ea typeface="Calibri"/>
              <a:cs typeface="Arial" panose="020B0604020202020204" pitchFamily="34" charset="0"/>
            </a:rPr>
            <a:pPr algn="ctr"/>
            <a:t>18%</a:t>
          </a:fld>
          <a:endParaRPr lang="en-NG" sz="5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18</xdr:col>
      <xdr:colOff>469900</xdr:colOff>
      <xdr:row>48</xdr:row>
      <xdr:rowOff>0</xdr:rowOff>
    </xdr:from>
    <xdr:to>
      <xdr:col>19</xdr:col>
      <xdr:colOff>19050</xdr:colOff>
      <xdr:row>49</xdr:row>
      <xdr:rowOff>12700</xdr:rowOff>
    </xdr:to>
    <xdr:sp macro="" textlink="Data_Source!D183">
      <xdr:nvSpPr>
        <xdr:cNvPr id="125" name="TextBox 124">
          <a:extLst>
            <a:ext uri="{FF2B5EF4-FFF2-40B4-BE49-F238E27FC236}">
              <a16:creationId xmlns:a16="http://schemas.microsoft.com/office/drawing/2014/main" id="{2A78A7B4-405B-477E-AC77-322FEACCB38F}"/>
            </a:ext>
          </a:extLst>
        </xdr:cNvPr>
        <xdr:cNvSpPr txBox="1"/>
      </xdr:nvSpPr>
      <xdr:spPr>
        <a:xfrm>
          <a:off x="11442700" y="8534400"/>
          <a:ext cx="3302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79C7A-77BF-48FF-9F42-6227697BEE73}" type="TxLink">
            <a:rPr lang="en-US" sz="500" b="0" i="0" u="none" strike="noStrike">
              <a:solidFill>
                <a:schemeClr val="accent4"/>
              </a:solidFill>
              <a:latin typeface="Arial" panose="020B0604020202020204" pitchFamily="34" charset="0"/>
              <a:ea typeface="Calibri"/>
              <a:cs typeface="Arial" panose="020B0604020202020204" pitchFamily="34" charset="0"/>
            </a:rPr>
            <a:pPr algn="ctr"/>
            <a:t>16%</a:t>
          </a:fld>
          <a:endParaRPr lang="en-NG" sz="5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18</xdr:col>
      <xdr:colOff>469900</xdr:colOff>
      <xdr:row>49</xdr:row>
      <xdr:rowOff>12700</xdr:rowOff>
    </xdr:from>
    <xdr:to>
      <xdr:col>19</xdr:col>
      <xdr:colOff>19050</xdr:colOff>
      <xdr:row>50</xdr:row>
      <xdr:rowOff>25400</xdr:rowOff>
    </xdr:to>
    <xdr:sp macro="" textlink="Data_Source!D182">
      <xdr:nvSpPr>
        <xdr:cNvPr id="127" name="TextBox 126">
          <a:extLst>
            <a:ext uri="{FF2B5EF4-FFF2-40B4-BE49-F238E27FC236}">
              <a16:creationId xmlns:a16="http://schemas.microsoft.com/office/drawing/2014/main" id="{A4F7851B-2116-42FD-A600-A80CA2EC46F4}"/>
            </a:ext>
          </a:extLst>
        </xdr:cNvPr>
        <xdr:cNvSpPr txBox="1"/>
      </xdr:nvSpPr>
      <xdr:spPr>
        <a:xfrm>
          <a:off x="11442700" y="8724900"/>
          <a:ext cx="3302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2DB89C-B3C7-4650-9EAE-FF4164DAEE31}" type="TxLink">
            <a:rPr lang="en-US" sz="500" b="0" i="0" u="none" strike="noStrike">
              <a:solidFill>
                <a:schemeClr val="accent4"/>
              </a:solidFill>
              <a:latin typeface="Arial" panose="020B0604020202020204" pitchFamily="34" charset="0"/>
              <a:ea typeface="Calibri"/>
              <a:cs typeface="Arial" panose="020B0604020202020204" pitchFamily="34" charset="0"/>
            </a:rPr>
            <a:pPr algn="ctr"/>
            <a:t>5%</a:t>
          </a:fld>
          <a:endParaRPr lang="en-NG" sz="5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18</xdr:col>
      <xdr:colOff>587724</xdr:colOff>
      <xdr:row>23</xdr:row>
      <xdr:rowOff>139701</xdr:rowOff>
    </xdr:from>
    <xdr:to>
      <xdr:col>18</xdr:col>
      <xdr:colOff>674756</xdr:colOff>
      <xdr:row>24</xdr:row>
      <xdr:rowOff>27365</xdr:rowOff>
    </xdr:to>
    <xdr:sp macro="" textlink="">
      <xdr:nvSpPr>
        <xdr:cNvPr id="112" name="Isosceles Triangle 111">
          <a:extLst>
            <a:ext uri="{FF2B5EF4-FFF2-40B4-BE49-F238E27FC236}">
              <a16:creationId xmlns:a16="http://schemas.microsoft.com/office/drawing/2014/main" id="{E18A3178-0551-4A82-AC07-266EEF0F2664}"/>
            </a:ext>
          </a:extLst>
        </xdr:cNvPr>
        <xdr:cNvSpPr/>
      </xdr:nvSpPr>
      <xdr:spPr>
        <a:xfrm rot="10800000" flipH="1">
          <a:off x="11560524" y="4229101"/>
          <a:ext cx="87032" cy="65464"/>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27.117135879627" createdVersion="7" refreshedVersion="7" minRefreshableVersion="3" recordCount="70" xr:uid="{00000000-000A-0000-FFFF-FFFF23000000}">
  <cacheSource type="worksheet">
    <worksheetSource name="Data_Table"/>
  </cacheSource>
  <cacheFields count="26">
    <cacheField name="Ticket ID" numFmtId="0">
      <sharedItems/>
    </cacheField>
    <cacheField name="Category" numFmtId="0">
      <sharedItems count="4">
        <s v="Software Bug"/>
        <s v="Hardware Failure"/>
        <s v="Performance Issues"/>
        <s v="Connectivity (Wi-Fi issues)"/>
      </sharedItems>
    </cacheField>
    <cacheField name="User" numFmtId="0">
      <sharedItems/>
    </cacheField>
    <cacheField name="Device" numFmtId="0">
      <sharedItems/>
    </cacheField>
    <cacheField name="OS" numFmtId="0">
      <sharedItems count="5">
        <s v="Windows 11 Pro"/>
        <s v="Ubuntu 22.04"/>
        <s v="macOS Ventura"/>
        <s v="Windows 10"/>
        <s v="Fedora 38"/>
      </sharedItems>
    </cacheField>
    <cacheField name="Issue" numFmtId="0">
      <sharedItems count="4">
        <s v="Device not booting"/>
        <s v="Unexpected Wi-Fi password change"/>
        <s v="Slow network speeds"/>
        <s v="Frequent disconnections"/>
      </sharedItems>
    </cacheField>
    <cacheField name="Network Name" numFmtId="0">
      <sharedItems count="5">
        <s v="HQ_NETWORK"/>
        <s v="Office_Net"/>
        <s v="Net_Pro"/>
        <s v="CorpWiFi"/>
        <s v="Secure_Link"/>
      </sharedItems>
    </cacheField>
    <cacheField name="Error Message" numFmtId="0">
      <sharedItems count="4">
        <s v="Access denied"/>
        <s v="Connection timed out"/>
        <s v="Invalid password"/>
        <s v="Network unreachable"/>
      </sharedItems>
    </cacheField>
    <cacheField name="Logged Date" numFmtId="14">
      <sharedItems containsSemiMixedTypes="0" containsNonDate="0" containsDate="1" containsString="0" minDate="2024-11-01T00:00:00" maxDate="2024-11-30T00:00:00" count="25">
        <d v="2024-11-16T00:00:00"/>
        <d v="2024-11-17T00:00:00"/>
        <d v="2024-11-20T00:00:00"/>
        <d v="2024-11-19T00:00:00"/>
        <d v="2024-11-14T00:00:00"/>
        <d v="2024-11-06T00:00:00"/>
        <d v="2024-11-07T00:00:00"/>
        <d v="2024-11-04T00:00:00"/>
        <d v="2024-11-09T00:00:00"/>
        <d v="2024-11-03T00:00:00"/>
        <d v="2024-11-27T00:00:00"/>
        <d v="2024-11-15T00:00:00"/>
        <d v="2024-11-23T00:00:00"/>
        <d v="2024-11-02T00:00:00"/>
        <d v="2024-11-01T00:00:00"/>
        <d v="2024-11-25T00:00:00"/>
        <d v="2024-11-18T00:00:00"/>
        <d v="2024-11-21T00:00:00"/>
        <d v="2024-11-05T00:00:00"/>
        <d v="2024-11-13T00:00:00"/>
        <d v="2024-11-08T00:00:00"/>
        <d v="2024-11-29T00:00:00"/>
        <d v="2024-11-22T00:00:00"/>
        <d v="2024-11-28T00:00:00"/>
        <d v="2024-11-12T00:00:00"/>
      </sharedItems>
    </cacheField>
    <cacheField name="Logged Time" numFmtId="164">
      <sharedItems containsSemiMixedTypes="0" containsNonDate="0" containsDate="1" containsString="0" minDate="1899-12-30T00:03:28" maxDate="1899-12-30T23:58:56"/>
    </cacheField>
    <cacheField name="Priority" numFmtId="0">
      <sharedItems count="9">
        <s v="P3"/>
        <s v="P4 "/>
        <s v="P1"/>
        <s v="P2"/>
        <s v="P1 (Critical)" u="1"/>
        <s v="Unclassified" u="1"/>
        <s v="P4 (Low)" u="1"/>
        <s v="P3 (Medium)" u="1"/>
        <s v="P2 (High)" u="1"/>
      </sharedItems>
    </cacheField>
    <cacheField name="Impact" numFmtId="0">
      <sharedItems count="3">
        <s v="Low"/>
        <s v="Medium"/>
        <s v="High"/>
      </sharedItems>
    </cacheField>
    <cacheField name="Estimated Daily Loss ($)" numFmtId="0">
      <sharedItems containsSemiMixedTypes="0" containsString="0" containsNumber="1" containsInteger="1" minValue="587" maxValue="1999" count="70">
        <n v="627"/>
        <n v="1925"/>
        <n v="1150"/>
        <n v="1617"/>
        <n v="1865"/>
        <n v="609"/>
        <n v="1427"/>
        <n v="1999"/>
        <n v="1221"/>
        <n v="1047"/>
        <n v="621"/>
        <n v="947"/>
        <n v="955"/>
        <n v="969"/>
        <n v="1753"/>
        <n v="1957"/>
        <n v="587"/>
        <n v="718"/>
        <n v="1224"/>
        <n v="1650"/>
        <n v="661"/>
        <n v="1915"/>
        <n v="1435"/>
        <n v="624"/>
        <n v="592"/>
        <n v="930"/>
        <n v="1668"/>
        <n v="1255"/>
        <n v="782"/>
        <n v="1899"/>
        <n v="1594"/>
        <n v="1766"/>
        <n v="1827"/>
        <n v="714"/>
        <n v="1843"/>
        <n v="1058"/>
        <n v="1512"/>
        <n v="1968"/>
        <n v="1173"/>
        <n v="1470"/>
        <n v="1447"/>
        <n v="1395"/>
        <n v="642"/>
        <n v="1459"/>
        <n v="1145"/>
        <n v="1486"/>
        <n v="1446"/>
        <n v="1267"/>
        <n v="1814"/>
        <n v="1270"/>
        <n v="1454"/>
        <n v="1595"/>
        <n v="1127"/>
        <n v="1476"/>
        <n v="961"/>
        <n v="1223"/>
        <n v="1933"/>
        <n v="1056"/>
        <n v="1492"/>
        <n v="1382"/>
        <n v="1261"/>
        <n v="1897"/>
        <n v="970"/>
        <n v="1346"/>
        <n v="1592"/>
        <n v="686"/>
        <n v="600"/>
        <n v="1002"/>
        <n v="913"/>
        <n v="1898"/>
      </sharedItems>
      <fieldGroup base="12">
        <rangePr autoStart="0" autoEnd="0" startNum="100" endNum="20000" groupInterval="500"/>
        <groupItems count="42">
          <s v="&lt;100"/>
          <s v="100-599"/>
          <s v="600-1099"/>
          <s v="1100-1599"/>
          <s v="1600-2099"/>
          <s v="2100-2599"/>
          <s v="2600-3099"/>
          <s v="3100-3599"/>
          <s v="3600-4099"/>
          <s v="4100-4599"/>
          <s v="4600-5099"/>
          <s v="5100-5599"/>
          <s v="5600-6099"/>
          <s v="6100-6599"/>
          <s v="6600-7099"/>
          <s v="7100-7599"/>
          <s v="7600-8099"/>
          <s v="8100-8599"/>
          <s v="8600-9099"/>
          <s v="9100-9599"/>
          <s v="9600-10099"/>
          <s v="10100-10599"/>
          <s v="10600-11099"/>
          <s v="11100-11599"/>
          <s v="11600-12099"/>
          <s v="12100-12599"/>
          <s v="12600-13099"/>
          <s v="13100-13599"/>
          <s v="13600-14099"/>
          <s v="14100-14599"/>
          <s v="14600-15099"/>
          <s v="15100-15599"/>
          <s v="15600-16099"/>
          <s v="16100-16599"/>
          <s v="16600-17099"/>
          <s v="17100-17599"/>
          <s v="17600-18099"/>
          <s v="18100-18599"/>
          <s v="18600-19099"/>
          <s v="19100-19599"/>
          <s v="19600-20099"/>
          <s v="&gt;20100"/>
        </groupItems>
      </fieldGroup>
    </cacheField>
    <cacheField name="Root Cause" numFmtId="0">
      <sharedItems count="4">
        <s v="Rogue AP"/>
        <s v="Driver issues"/>
        <s v="Firewall blockage"/>
        <s v="Configuration mismatch"/>
      </sharedItems>
    </cacheField>
    <cacheField name="Status" numFmtId="0">
      <sharedItems count="2">
        <s v="Resolved"/>
        <s v="In Progress"/>
      </sharedItems>
    </cacheField>
    <cacheField name="Resolution Time" numFmtId="0">
      <sharedItems containsNonDate="0" containsDate="1" containsString="0" containsBlank="1" minDate="1899-12-30T01:06:25" maxDate="1899-12-30T23:10:21" count="35">
        <d v="1899-12-30T22:03:58"/>
        <m/>
        <d v="1899-12-30T19:38:41"/>
        <d v="1899-12-30T07:21:37"/>
        <d v="1899-12-30T02:13:05"/>
        <d v="1899-12-30T01:06:25"/>
        <d v="1899-12-30T21:38:22"/>
        <d v="1899-12-30T14:13:34"/>
        <d v="1899-12-30T05:03:52"/>
        <d v="1899-12-30T13:39:58"/>
        <d v="1899-12-30T08:26:38"/>
        <d v="1899-12-30T17:23:13"/>
        <d v="1899-12-30T13:25:42"/>
        <d v="1899-12-30T02:37:07"/>
        <d v="1899-12-30T23:10:21"/>
        <d v="1899-12-30T06:41:17"/>
        <d v="1899-12-30T12:58:12"/>
        <d v="1899-12-30T16:31:10"/>
        <d v="1899-12-30T19:53:22"/>
        <d v="1899-12-30T21:59:13"/>
        <d v="1899-12-30T10:23:29"/>
        <d v="1899-12-30T15:49:56"/>
        <d v="1899-12-30T07:44:04"/>
        <d v="1899-12-30T21:58:50"/>
        <d v="1899-12-30T12:19:24"/>
        <d v="1899-12-30T09:41:21"/>
        <d v="1899-12-30T14:09:47"/>
        <d v="1899-12-30T03:07:58"/>
        <d v="1899-12-30T10:18:00"/>
        <d v="1899-12-30T09:08:48"/>
        <d v="1899-12-30T18:39:28"/>
        <d v="1899-12-30T09:27:44"/>
        <d v="1899-12-30T07:22:18"/>
        <d v="1899-12-30T10:57:18"/>
        <d v="1899-12-30T19:54:22"/>
      </sharedItems>
      <fieldGroup par="25" base="15">
        <rangePr groupBy="seconds" startDate="1899-12-30T01:06:25" endDate="1899-12-30T23:10:21"/>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Resolution Date" numFmtId="0">
      <sharedItems containsNonDate="0" containsDate="1" containsString="0" containsBlank="1" minDate="2024-11-04T00:00:00" maxDate="2024-12-01T00:00:00" count="21">
        <d v="2024-11-20T00:00:00"/>
        <m/>
        <d v="2024-11-26T00:00:00"/>
        <d v="2024-11-27T00:00:00"/>
        <d v="2024-11-25T00:00:00"/>
        <d v="2024-11-12T00:00:00"/>
        <d v="2024-11-21T00:00:00"/>
        <d v="2024-11-29T00:00:00"/>
        <d v="2024-11-18T00:00:00"/>
        <d v="2024-11-28T00:00:00"/>
        <d v="2024-11-09T00:00:00"/>
        <d v="2024-11-23T00:00:00"/>
        <d v="2024-11-11T00:00:00"/>
        <d v="2024-11-17T00:00:00"/>
        <d v="2024-11-16T00:00:00"/>
        <d v="2024-11-13T00:00:00"/>
        <d v="2024-11-04T00:00:00"/>
        <d v="2024-11-30T00:00:00"/>
        <d v="2024-11-14T00:00:00"/>
        <d v="2024-11-08T00:00:00"/>
        <d v="2024-11-24T00:00:00"/>
      </sharedItems>
    </cacheField>
    <cacheField name="Time Difference (hours)" numFmtId="0">
      <sharedItems containsString="0" containsBlank="1" containsNumber="1" containsInteger="1" minValue="0" maxValue="624" count="17">
        <n v="96"/>
        <m/>
        <n v="144"/>
        <n v="312"/>
        <n v="192"/>
        <n v="120"/>
        <n v="288"/>
        <n v="0"/>
        <n v="48"/>
        <n v="24"/>
        <n v="168"/>
        <n v="240"/>
        <n v="216"/>
        <n v="408"/>
        <n v="72"/>
        <n v="624"/>
        <n v="456"/>
      </sharedItems>
      <fieldGroup base="17">
        <rangePr startNum="0" endNum="624" groupInterval="24"/>
        <groupItems count="28">
          <s v="(blank)"/>
          <s v="0-23"/>
          <s v="24-47"/>
          <s v="48-71"/>
          <s v="72-95"/>
          <s v="96-119"/>
          <s v="120-143"/>
          <s v="144-167"/>
          <s v="168-191"/>
          <s v="192-215"/>
          <s v="216-239"/>
          <s v="240-263"/>
          <s v="264-287"/>
          <s v="288-311"/>
          <s v="312-335"/>
          <s v="336-359"/>
          <s v="360-383"/>
          <s v="384-407"/>
          <s v="408-431"/>
          <s v="432-455"/>
          <s v="456-479"/>
          <s v="480-503"/>
          <s v="504-527"/>
          <s v="528-551"/>
          <s v="552-575"/>
          <s v="576-599"/>
          <s v="600-624"/>
          <s v="&gt;624"/>
        </groupItems>
      </fieldGroup>
    </cacheField>
    <cacheField name="No. of Days" numFmtId="0">
      <sharedItems containsString="0" containsBlank="1" containsNumber="1" containsInteger="1" minValue="1" maxValue="26" count="16">
        <n v="4"/>
        <m/>
        <n v="6"/>
        <n v="13"/>
        <n v="8"/>
        <n v="5"/>
        <n v="12"/>
        <n v="2"/>
        <n v="1"/>
        <n v="7"/>
        <n v="10"/>
        <n v="9"/>
        <n v="17"/>
        <n v="3"/>
        <n v="26"/>
        <n v="19"/>
      </sharedItems>
      <fieldGroup base="18">
        <rangePr startNum="1" endNum="26" groupInterval="5"/>
        <groupItems count="7">
          <s v="(blank)"/>
          <s v="1-5"/>
          <s v="6-10"/>
          <s v="11-15"/>
          <s v="16-20"/>
          <s v="21-26"/>
          <s v="&gt;26"/>
        </groupItems>
      </fieldGroup>
    </cacheField>
    <cacheField name="Financial Loss ($)" numFmtId="0">
      <sharedItems containsString="0" containsBlank="1" containsNumber="1" containsInteger="1" minValue="624" maxValue="38792"/>
    </cacheField>
    <cacheField name="Affected Services" numFmtId="0">
      <sharedItems containsSemiMixedTypes="0" containsString="0" containsNumber="1" containsInteger="1" minValue="1" maxValue="3" count="3">
        <n v="1"/>
        <n v="3"/>
        <n v="2"/>
      </sharedItems>
    </cacheField>
    <cacheField name="Compliance Risk" numFmtId="0">
      <sharedItems count="2">
        <b v="1"/>
        <b v="0"/>
      </sharedItems>
    </cacheField>
    <cacheField name="Affected Users" numFmtId="0">
      <sharedItems containsSemiMixedTypes="0" containsString="0" containsNumber="1" containsInteger="1" minValue="2" maxValue="99"/>
    </cacheField>
    <cacheField name="Rating" numFmtId="0">
      <sharedItems containsSemiMixedTypes="0" containsString="0" containsNumber="1" containsInteger="1" minValue="1" maxValue="5" count="5">
        <n v="3"/>
        <n v="4"/>
        <n v="2"/>
        <n v="5"/>
        <n v="1"/>
      </sharedItems>
    </cacheField>
    <cacheField name="Minutes2" numFmtId="0" databaseField="0">
      <fieldGroup base="15">
        <rangePr groupBy="minutes" startDate="1899-12-30T01:06:25" endDate="1899-12-30T23:10:21"/>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2" numFmtId="0" databaseField="0">
      <fieldGroup base="15">
        <rangePr groupBy="hours" startDate="1899-12-30T01:06:25" endDate="1899-12-30T23:10:21"/>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416081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L1 SEC-2024-911"/>
    <x v="0"/>
    <s v="Richard Jackson"/>
    <s v="MacBook Pro"/>
    <x v="0"/>
    <x v="0"/>
    <x v="0"/>
    <x v="0"/>
    <x v="0"/>
    <d v="1899-12-30T14:28:31"/>
    <x v="0"/>
    <x v="0"/>
    <x v="0"/>
    <x v="0"/>
    <x v="0"/>
    <x v="0"/>
    <x v="0"/>
    <x v="0"/>
    <x v="0"/>
    <n v="2508"/>
    <x v="0"/>
    <x v="0"/>
    <n v="28"/>
    <x v="0"/>
  </r>
  <r>
    <s v="L1 SEC-2024-575"/>
    <x v="0"/>
    <s v="Joshua Chapman"/>
    <s v="Acer Aspire"/>
    <x v="1"/>
    <x v="1"/>
    <x v="1"/>
    <x v="1"/>
    <x v="1"/>
    <d v="1899-12-30T06:16:42"/>
    <x v="1"/>
    <x v="1"/>
    <x v="1"/>
    <x v="1"/>
    <x v="1"/>
    <x v="1"/>
    <x v="1"/>
    <x v="1"/>
    <x v="1"/>
    <m/>
    <x v="1"/>
    <x v="1"/>
    <n v="28"/>
    <x v="1"/>
  </r>
  <r>
    <s v="L2 SEC-2025-700"/>
    <x v="1"/>
    <s v="Rebecca Miller"/>
    <s v="Lenovo ThinkPad"/>
    <x v="0"/>
    <x v="2"/>
    <x v="0"/>
    <x v="2"/>
    <x v="2"/>
    <d v="1899-12-30T15:57:15"/>
    <x v="1"/>
    <x v="2"/>
    <x v="2"/>
    <x v="0"/>
    <x v="0"/>
    <x v="2"/>
    <x v="2"/>
    <x v="2"/>
    <x v="2"/>
    <n v="6900"/>
    <x v="2"/>
    <x v="0"/>
    <n v="33"/>
    <x v="2"/>
  </r>
  <r>
    <s v="L3 SEC-2024-083"/>
    <x v="2"/>
    <s v="Kathy Jones"/>
    <s v="Lenovo ThinkPad"/>
    <x v="2"/>
    <x v="1"/>
    <x v="2"/>
    <x v="1"/>
    <x v="3"/>
    <d v="1899-12-30T23:50:40"/>
    <x v="1"/>
    <x v="1"/>
    <x v="3"/>
    <x v="2"/>
    <x v="1"/>
    <x v="1"/>
    <x v="1"/>
    <x v="1"/>
    <x v="1"/>
    <m/>
    <x v="0"/>
    <x v="1"/>
    <n v="52"/>
    <x v="0"/>
  </r>
  <r>
    <s v="L1 SEC-2024-863"/>
    <x v="1"/>
    <s v="Leah Hill"/>
    <s v="Lenovo ThinkPad"/>
    <x v="3"/>
    <x v="3"/>
    <x v="3"/>
    <x v="0"/>
    <x v="4"/>
    <d v="1899-12-30T14:16:42"/>
    <x v="1"/>
    <x v="2"/>
    <x v="4"/>
    <x v="3"/>
    <x v="0"/>
    <x v="3"/>
    <x v="3"/>
    <x v="3"/>
    <x v="3"/>
    <n v="24245"/>
    <x v="1"/>
    <x v="0"/>
    <n v="22"/>
    <x v="1"/>
  </r>
  <r>
    <s v="L1 SEC-2024-338"/>
    <x v="2"/>
    <s v="Mandy Clark"/>
    <s v="Acer Aspire"/>
    <x v="1"/>
    <x v="2"/>
    <x v="3"/>
    <x v="0"/>
    <x v="5"/>
    <d v="1899-12-30T00:24:07"/>
    <x v="1"/>
    <x v="2"/>
    <x v="5"/>
    <x v="0"/>
    <x v="1"/>
    <x v="1"/>
    <x v="1"/>
    <x v="1"/>
    <x v="1"/>
    <m/>
    <x v="1"/>
    <x v="1"/>
    <n v="38"/>
    <x v="3"/>
  </r>
  <r>
    <s v="L1 SEC-2024-515"/>
    <x v="3"/>
    <s v="Erik Griffin"/>
    <s v="HP EliteBook"/>
    <x v="4"/>
    <x v="2"/>
    <x v="1"/>
    <x v="2"/>
    <x v="1"/>
    <d v="1899-12-30T12:17:10"/>
    <x v="1"/>
    <x v="0"/>
    <x v="6"/>
    <x v="1"/>
    <x v="0"/>
    <x v="4"/>
    <x v="4"/>
    <x v="4"/>
    <x v="4"/>
    <n v="11416"/>
    <x v="0"/>
    <x v="0"/>
    <n v="64"/>
    <x v="2"/>
  </r>
  <r>
    <s v="L2 SEC-2025-787"/>
    <x v="3"/>
    <s v="Colleen Fox"/>
    <s v="Acer Aspire"/>
    <x v="3"/>
    <x v="0"/>
    <x v="3"/>
    <x v="0"/>
    <x v="6"/>
    <d v="1899-12-30T00:03:28"/>
    <x v="1"/>
    <x v="0"/>
    <x v="7"/>
    <x v="1"/>
    <x v="1"/>
    <x v="1"/>
    <x v="1"/>
    <x v="1"/>
    <x v="1"/>
    <m/>
    <x v="2"/>
    <x v="1"/>
    <n v="14"/>
    <x v="0"/>
  </r>
  <r>
    <s v="L3 SEC-2025-302"/>
    <x v="1"/>
    <s v="Juan Douglas"/>
    <s v="Lenovo ThinkPad"/>
    <x v="3"/>
    <x v="1"/>
    <x v="0"/>
    <x v="0"/>
    <x v="7"/>
    <d v="1899-12-30T05:19:18"/>
    <x v="1"/>
    <x v="1"/>
    <x v="8"/>
    <x v="1"/>
    <x v="0"/>
    <x v="5"/>
    <x v="5"/>
    <x v="4"/>
    <x v="4"/>
    <n v="9768"/>
    <x v="0"/>
    <x v="0"/>
    <n v="33"/>
    <x v="0"/>
  </r>
  <r>
    <s v="L2 SEC-2024-655"/>
    <x v="3"/>
    <s v="Christy Grant"/>
    <s v="HP EliteBook"/>
    <x v="2"/>
    <x v="3"/>
    <x v="1"/>
    <x v="2"/>
    <x v="8"/>
    <d v="1899-12-30T22:42:59"/>
    <x v="1"/>
    <x v="1"/>
    <x v="9"/>
    <x v="2"/>
    <x v="1"/>
    <x v="1"/>
    <x v="1"/>
    <x v="1"/>
    <x v="1"/>
    <m/>
    <x v="0"/>
    <x v="1"/>
    <n v="3"/>
    <x v="0"/>
  </r>
  <r>
    <s v="L3 SEC-2024-285"/>
    <x v="1"/>
    <s v="Jeff Payne"/>
    <s v="Lenovo ThinkPad"/>
    <x v="2"/>
    <x v="3"/>
    <x v="0"/>
    <x v="3"/>
    <x v="9"/>
    <d v="1899-12-30T14:14:40"/>
    <x v="1"/>
    <x v="1"/>
    <x v="10"/>
    <x v="3"/>
    <x v="1"/>
    <x v="1"/>
    <x v="1"/>
    <x v="1"/>
    <x v="1"/>
    <m/>
    <x v="0"/>
    <x v="1"/>
    <n v="79"/>
    <x v="1"/>
  </r>
  <r>
    <s v="L1 SEC-2025-285"/>
    <x v="3"/>
    <s v="Barry Mcdaniel"/>
    <s v="MacBook Pro"/>
    <x v="1"/>
    <x v="1"/>
    <x v="0"/>
    <x v="1"/>
    <x v="6"/>
    <d v="1899-12-30T23:58:56"/>
    <x v="0"/>
    <x v="2"/>
    <x v="11"/>
    <x v="1"/>
    <x v="0"/>
    <x v="6"/>
    <x v="5"/>
    <x v="5"/>
    <x v="5"/>
    <n v="4735"/>
    <x v="0"/>
    <x v="0"/>
    <n v="91"/>
    <x v="1"/>
  </r>
  <r>
    <s v="L1 SEC-2024-967"/>
    <x v="3"/>
    <s v="Kimberly Soto"/>
    <s v="HP EliteBook"/>
    <x v="2"/>
    <x v="1"/>
    <x v="2"/>
    <x v="1"/>
    <x v="10"/>
    <d v="1899-12-30T10:23:15"/>
    <x v="1"/>
    <x v="2"/>
    <x v="12"/>
    <x v="3"/>
    <x v="1"/>
    <x v="1"/>
    <x v="1"/>
    <x v="1"/>
    <x v="1"/>
    <m/>
    <x v="1"/>
    <x v="1"/>
    <n v="10"/>
    <x v="3"/>
  </r>
  <r>
    <s v="L3 SEC-2025-399"/>
    <x v="2"/>
    <s v="Robert Reese"/>
    <s v="Acer Aspire"/>
    <x v="3"/>
    <x v="0"/>
    <x v="0"/>
    <x v="2"/>
    <x v="11"/>
    <d v="1899-12-30T20:38:42"/>
    <x v="1"/>
    <x v="2"/>
    <x v="13"/>
    <x v="0"/>
    <x v="0"/>
    <x v="7"/>
    <x v="6"/>
    <x v="2"/>
    <x v="2"/>
    <n v="5814"/>
    <x v="2"/>
    <x v="0"/>
    <n v="90"/>
    <x v="4"/>
  </r>
  <r>
    <s v="L3 SEC-2024-441"/>
    <x v="0"/>
    <s v="Spencer Osborn"/>
    <s v="Acer Aspire"/>
    <x v="4"/>
    <x v="0"/>
    <x v="4"/>
    <x v="0"/>
    <x v="12"/>
    <d v="1899-12-30T16:33:17"/>
    <x v="1"/>
    <x v="2"/>
    <x v="14"/>
    <x v="0"/>
    <x v="1"/>
    <x v="1"/>
    <x v="1"/>
    <x v="1"/>
    <x v="1"/>
    <m/>
    <x v="2"/>
    <x v="1"/>
    <n v="37"/>
    <x v="2"/>
  </r>
  <r>
    <s v="L2 SEC-2024-306"/>
    <x v="0"/>
    <s v="Patricia Davis PhD"/>
    <s v="Lenovo ThinkPad"/>
    <x v="1"/>
    <x v="2"/>
    <x v="3"/>
    <x v="2"/>
    <x v="13"/>
    <d v="1899-12-30T01:15:22"/>
    <x v="1"/>
    <x v="1"/>
    <x v="15"/>
    <x v="2"/>
    <x v="1"/>
    <x v="1"/>
    <x v="1"/>
    <x v="1"/>
    <x v="1"/>
    <m/>
    <x v="1"/>
    <x v="1"/>
    <n v="83"/>
    <x v="1"/>
  </r>
  <r>
    <s v="L2 SEC-2024-583"/>
    <x v="0"/>
    <s v="Edward Jones"/>
    <s v="HP EliteBook"/>
    <x v="2"/>
    <x v="0"/>
    <x v="3"/>
    <x v="1"/>
    <x v="14"/>
    <d v="1899-12-30T05:30:25"/>
    <x v="1"/>
    <x v="1"/>
    <x v="16"/>
    <x v="0"/>
    <x v="1"/>
    <x v="1"/>
    <x v="1"/>
    <x v="1"/>
    <x v="1"/>
    <m/>
    <x v="1"/>
    <x v="1"/>
    <n v="37"/>
    <x v="3"/>
  </r>
  <r>
    <s v="L3 SEC-2025-299"/>
    <x v="1"/>
    <s v="Nicholas Clark"/>
    <s v="Acer Aspire"/>
    <x v="3"/>
    <x v="1"/>
    <x v="1"/>
    <x v="2"/>
    <x v="15"/>
    <d v="1899-12-30T10:22:48"/>
    <x v="0"/>
    <x v="0"/>
    <x v="17"/>
    <x v="0"/>
    <x v="0"/>
    <x v="8"/>
    <x v="7"/>
    <x v="0"/>
    <x v="0"/>
    <n v="2872"/>
    <x v="1"/>
    <x v="0"/>
    <n v="86"/>
    <x v="0"/>
  </r>
  <r>
    <s v="L1 SEC-2024-789"/>
    <x v="2"/>
    <s v="Timothy Hansen"/>
    <s v="Acer Aspire"/>
    <x v="3"/>
    <x v="2"/>
    <x v="1"/>
    <x v="3"/>
    <x v="0"/>
    <d v="1899-12-30T14:18:56"/>
    <x v="1"/>
    <x v="1"/>
    <x v="18"/>
    <x v="0"/>
    <x v="1"/>
    <x v="1"/>
    <x v="1"/>
    <x v="1"/>
    <x v="1"/>
    <m/>
    <x v="2"/>
    <x v="1"/>
    <n v="42"/>
    <x v="2"/>
  </r>
  <r>
    <s v="L2 SEC-2025-161"/>
    <x v="3"/>
    <s v="Nicholas Murphy"/>
    <s v="Acer Aspire"/>
    <x v="2"/>
    <x v="2"/>
    <x v="4"/>
    <x v="1"/>
    <x v="11"/>
    <d v="1899-12-30T17:57:23"/>
    <x v="1"/>
    <x v="0"/>
    <x v="19"/>
    <x v="3"/>
    <x v="0"/>
    <x v="9"/>
    <x v="3"/>
    <x v="6"/>
    <x v="6"/>
    <n v="19800"/>
    <x v="2"/>
    <x v="0"/>
    <n v="3"/>
    <x v="1"/>
  </r>
  <r>
    <s v="L2 SEC-2025-835"/>
    <x v="0"/>
    <s v="Marcus Allen"/>
    <s v="Acer Aspire"/>
    <x v="3"/>
    <x v="3"/>
    <x v="3"/>
    <x v="1"/>
    <x v="16"/>
    <d v="1899-12-30T00:19:57"/>
    <x v="2"/>
    <x v="2"/>
    <x v="20"/>
    <x v="3"/>
    <x v="0"/>
    <x v="10"/>
    <x v="8"/>
    <x v="7"/>
    <x v="1"/>
    <m/>
    <x v="1"/>
    <x v="1"/>
    <n v="99"/>
    <x v="2"/>
  </r>
  <r>
    <s v="L1 SEC-2025-430"/>
    <x v="2"/>
    <s v="Amanda Simmons"/>
    <s v="Lenovo ThinkPad"/>
    <x v="1"/>
    <x v="1"/>
    <x v="2"/>
    <x v="3"/>
    <x v="3"/>
    <d v="1899-12-30T11:44:56"/>
    <x v="1"/>
    <x v="0"/>
    <x v="21"/>
    <x v="1"/>
    <x v="1"/>
    <x v="1"/>
    <x v="1"/>
    <x v="1"/>
    <x v="1"/>
    <m/>
    <x v="0"/>
    <x v="1"/>
    <n v="80"/>
    <x v="2"/>
  </r>
  <r>
    <s v="L1 SEC-2024-585"/>
    <x v="0"/>
    <s v="Mary Roberts"/>
    <s v="HP EliteBook"/>
    <x v="0"/>
    <x v="3"/>
    <x v="4"/>
    <x v="0"/>
    <x v="10"/>
    <d v="1899-12-30T04:14:10"/>
    <x v="0"/>
    <x v="0"/>
    <x v="22"/>
    <x v="2"/>
    <x v="0"/>
    <x v="11"/>
    <x v="7"/>
    <x v="8"/>
    <x v="7"/>
    <n v="2870"/>
    <x v="2"/>
    <x v="0"/>
    <n v="36"/>
    <x v="0"/>
  </r>
  <r>
    <s v="L2 SEC-2025-910"/>
    <x v="1"/>
    <s v="Eric Gilbert"/>
    <s v="Lenovo ThinkPad"/>
    <x v="1"/>
    <x v="3"/>
    <x v="2"/>
    <x v="0"/>
    <x v="10"/>
    <d v="1899-12-30T09:01:47"/>
    <x v="3"/>
    <x v="1"/>
    <x v="23"/>
    <x v="3"/>
    <x v="0"/>
    <x v="12"/>
    <x v="9"/>
    <x v="9"/>
    <x v="8"/>
    <n v="624"/>
    <x v="0"/>
    <x v="1"/>
    <n v="64"/>
    <x v="0"/>
  </r>
  <r>
    <s v="L1 SEC-2024-567"/>
    <x v="1"/>
    <s v="Angela Taylor"/>
    <s v="Dell Inspiron 15"/>
    <x v="1"/>
    <x v="0"/>
    <x v="0"/>
    <x v="3"/>
    <x v="17"/>
    <d v="1899-12-30T10:17:37"/>
    <x v="1"/>
    <x v="0"/>
    <x v="24"/>
    <x v="1"/>
    <x v="1"/>
    <x v="1"/>
    <x v="1"/>
    <x v="1"/>
    <x v="1"/>
    <m/>
    <x v="0"/>
    <x v="1"/>
    <n v="49"/>
    <x v="4"/>
  </r>
  <r>
    <s v="L2 SEC-2024-523"/>
    <x v="1"/>
    <s v="Kerri Mahoney"/>
    <s v="Dell Inspiron 15"/>
    <x v="2"/>
    <x v="3"/>
    <x v="0"/>
    <x v="0"/>
    <x v="13"/>
    <d v="1899-12-30T12:47:22"/>
    <x v="1"/>
    <x v="0"/>
    <x v="25"/>
    <x v="3"/>
    <x v="0"/>
    <x v="13"/>
    <x v="10"/>
    <x v="10"/>
    <x v="9"/>
    <n v="6510"/>
    <x v="0"/>
    <x v="0"/>
    <n v="74"/>
    <x v="4"/>
  </r>
  <r>
    <s v="L3 SEC-2025-286"/>
    <x v="1"/>
    <s v="Marie Young"/>
    <s v="MacBook Pro"/>
    <x v="2"/>
    <x v="2"/>
    <x v="3"/>
    <x v="0"/>
    <x v="12"/>
    <d v="1899-12-30T16:52:45"/>
    <x v="1"/>
    <x v="2"/>
    <x v="26"/>
    <x v="1"/>
    <x v="1"/>
    <x v="1"/>
    <x v="1"/>
    <x v="1"/>
    <x v="1"/>
    <m/>
    <x v="1"/>
    <x v="1"/>
    <n v="24"/>
    <x v="4"/>
  </r>
  <r>
    <s v="L1 SEC-2024-117"/>
    <x v="2"/>
    <s v="Rachel Price"/>
    <s v="Dell Inspiron 15"/>
    <x v="1"/>
    <x v="1"/>
    <x v="2"/>
    <x v="3"/>
    <x v="3"/>
    <d v="1899-12-30T01:40:40"/>
    <x v="1"/>
    <x v="0"/>
    <x v="27"/>
    <x v="2"/>
    <x v="1"/>
    <x v="1"/>
    <x v="1"/>
    <x v="1"/>
    <x v="1"/>
    <m/>
    <x v="2"/>
    <x v="1"/>
    <n v="64"/>
    <x v="1"/>
  </r>
  <r>
    <s v="L1 SEC-2025-299"/>
    <x v="1"/>
    <s v="Brandon Jacobs"/>
    <s v="Acer Aspire"/>
    <x v="4"/>
    <x v="0"/>
    <x v="2"/>
    <x v="3"/>
    <x v="14"/>
    <d v="1899-12-30T21:55:58"/>
    <x v="1"/>
    <x v="0"/>
    <x v="28"/>
    <x v="1"/>
    <x v="1"/>
    <x v="1"/>
    <x v="1"/>
    <x v="1"/>
    <x v="1"/>
    <m/>
    <x v="2"/>
    <x v="1"/>
    <n v="63"/>
    <x v="0"/>
  </r>
  <r>
    <s v="L2 SEC-2024-196"/>
    <x v="0"/>
    <s v="Margaret Moran"/>
    <s v="Acer Aspire"/>
    <x v="4"/>
    <x v="2"/>
    <x v="0"/>
    <x v="1"/>
    <x v="3"/>
    <d v="1899-12-30T20:33:21"/>
    <x v="0"/>
    <x v="0"/>
    <x v="29"/>
    <x v="2"/>
    <x v="0"/>
    <x v="14"/>
    <x v="11"/>
    <x v="0"/>
    <x v="0"/>
    <n v="7596"/>
    <x v="0"/>
    <x v="0"/>
    <n v="2"/>
    <x v="3"/>
  </r>
  <r>
    <s v="L2 SEC-2024-362"/>
    <x v="1"/>
    <s v="William Dorsey"/>
    <s v="Acer Aspire"/>
    <x v="4"/>
    <x v="2"/>
    <x v="1"/>
    <x v="1"/>
    <x v="18"/>
    <d v="1899-12-30T09:33:36"/>
    <x v="1"/>
    <x v="2"/>
    <x v="30"/>
    <x v="3"/>
    <x v="0"/>
    <x v="15"/>
    <x v="12"/>
    <x v="2"/>
    <x v="2"/>
    <n v="9564"/>
    <x v="0"/>
    <x v="0"/>
    <n v="58"/>
    <x v="3"/>
  </r>
  <r>
    <s v="L3 SEC-2025-325"/>
    <x v="3"/>
    <s v="Aaron Nichols"/>
    <s v="MacBook Pro"/>
    <x v="3"/>
    <x v="1"/>
    <x v="4"/>
    <x v="0"/>
    <x v="19"/>
    <d v="1899-12-30T07:19:54"/>
    <x v="1"/>
    <x v="1"/>
    <x v="31"/>
    <x v="3"/>
    <x v="1"/>
    <x v="1"/>
    <x v="1"/>
    <x v="1"/>
    <x v="1"/>
    <m/>
    <x v="2"/>
    <x v="1"/>
    <n v="30"/>
    <x v="3"/>
  </r>
  <r>
    <s v="L1 SEC-2024-155"/>
    <x v="1"/>
    <s v="Antonio Turner"/>
    <s v="Acer Aspire"/>
    <x v="3"/>
    <x v="3"/>
    <x v="0"/>
    <x v="1"/>
    <x v="16"/>
    <d v="1899-12-30T04:41:36"/>
    <x v="1"/>
    <x v="1"/>
    <x v="32"/>
    <x v="0"/>
    <x v="0"/>
    <x v="16"/>
    <x v="9"/>
    <x v="11"/>
    <x v="10"/>
    <n v="18270"/>
    <x v="1"/>
    <x v="0"/>
    <n v="12"/>
    <x v="4"/>
  </r>
  <r>
    <s v="L3 SEC-2025-178"/>
    <x v="2"/>
    <s v="Christine Vargas"/>
    <s v="HP EliteBook"/>
    <x v="3"/>
    <x v="0"/>
    <x v="3"/>
    <x v="3"/>
    <x v="14"/>
    <d v="1899-12-30T23:09:25"/>
    <x v="1"/>
    <x v="1"/>
    <x v="33"/>
    <x v="0"/>
    <x v="1"/>
    <x v="1"/>
    <x v="1"/>
    <x v="1"/>
    <x v="1"/>
    <m/>
    <x v="1"/>
    <x v="1"/>
    <n v="68"/>
    <x v="1"/>
  </r>
  <r>
    <s v="L3 SEC-2025-835"/>
    <x v="1"/>
    <s v="Timothy Green"/>
    <s v="Lenovo ThinkPad"/>
    <x v="0"/>
    <x v="2"/>
    <x v="4"/>
    <x v="2"/>
    <x v="4"/>
    <d v="1899-12-30T04:31:58"/>
    <x v="1"/>
    <x v="2"/>
    <x v="34"/>
    <x v="0"/>
    <x v="1"/>
    <x v="1"/>
    <x v="1"/>
    <x v="1"/>
    <x v="1"/>
    <m/>
    <x v="2"/>
    <x v="1"/>
    <n v="99"/>
    <x v="2"/>
  </r>
  <r>
    <s v="L1 SEC-2024-767"/>
    <x v="1"/>
    <s v="Kevin Haynes"/>
    <s v="HP EliteBook"/>
    <x v="1"/>
    <x v="3"/>
    <x v="1"/>
    <x v="3"/>
    <x v="0"/>
    <d v="1899-12-30T03:24:02"/>
    <x v="1"/>
    <x v="2"/>
    <x v="35"/>
    <x v="0"/>
    <x v="1"/>
    <x v="1"/>
    <x v="1"/>
    <x v="1"/>
    <x v="1"/>
    <m/>
    <x v="1"/>
    <x v="1"/>
    <n v="79"/>
    <x v="3"/>
  </r>
  <r>
    <s v="L2 SEC-2024-326"/>
    <x v="3"/>
    <s v="Brandon Williams"/>
    <s v="Acer Aspire"/>
    <x v="0"/>
    <x v="0"/>
    <x v="0"/>
    <x v="3"/>
    <x v="11"/>
    <d v="1899-12-30T09:42:37"/>
    <x v="1"/>
    <x v="1"/>
    <x v="36"/>
    <x v="3"/>
    <x v="1"/>
    <x v="1"/>
    <x v="1"/>
    <x v="1"/>
    <x v="1"/>
    <m/>
    <x v="1"/>
    <x v="1"/>
    <n v="38"/>
    <x v="2"/>
  </r>
  <r>
    <s v="L1 SEC-2025-941"/>
    <x v="2"/>
    <s v="Christopher Williamson"/>
    <s v="Dell Inspiron 15"/>
    <x v="1"/>
    <x v="0"/>
    <x v="2"/>
    <x v="0"/>
    <x v="0"/>
    <d v="1899-12-30T04:29:59"/>
    <x v="3"/>
    <x v="2"/>
    <x v="37"/>
    <x v="3"/>
    <x v="0"/>
    <x v="17"/>
    <x v="13"/>
    <x v="9"/>
    <x v="8"/>
    <n v="1968"/>
    <x v="0"/>
    <x v="1"/>
    <n v="48"/>
    <x v="1"/>
  </r>
  <r>
    <s v="L3 SEC-2024-762"/>
    <x v="3"/>
    <s v="Johnathan Harris"/>
    <s v="Dell Inspiron 15"/>
    <x v="4"/>
    <x v="3"/>
    <x v="4"/>
    <x v="1"/>
    <x v="12"/>
    <d v="1899-12-30T21:31:02"/>
    <x v="1"/>
    <x v="2"/>
    <x v="38"/>
    <x v="3"/>
    <x v="1"/>
    <x v="1"/>
    <x v="1"/>
    <x v="1"/>
    <x v="1"/>
    <m/>
    <x v="1"/>
    <x v="1"/>
    <n v="87"/>
    <x v="2"/>
  </r>
  <r>
    <s v="L3 SEC-2024-792"/>
    <x v="3"/>
    <s v="Laura Jones"/>
    <s v="MacBook Pro"/>
    <x v="2"/>
    <x v="1"/>
    <x v="2"/>
    <x v="2"/>
    <x v="3"/>
    <d v="1899-12-30T12:39:39"/>
    <x v="1"/>
    <x v="1"/>
    <x v="39"/>
    <x v="0"/>
    <x v="1"/>
    <x v="1"/>
    <x v="1"/>
    <x v="1"/>
    <x v="1"/>
    <m/>
    <x v="0"/>
    <x v="1"/>
    <n v="93"/>
    <x v="2"/>
  </r>
  <r>
    <s v="L1 SEC-2025-064"/>
    <x v="3"/>
    <s v="Kristen Lane"/>
    <s v="MacBook Pro"/>
    <x v="3"/>
    <x v="0"/>
    <x v="0"/>
    <x v="0"/>
    <x v="3"/>
    <d v="1899-12-30T21:54:33"/>
    <x v="1"/>
    <x v="2"/>
    <x v="40"/>
    <x v="0"/>
    <x v="1"/>
    <x v="1"/>
    <x v="1"/>
    <x v="1"/>
    <x v="1"/>
    <m/>
    <x v="2"/>
    <x v="1"/>
    <n v="89"/>
    <x v="2"/>
  </r>
  <r>
    <s v="L3 SEC-2024-680"/>
    <x v="3"/>
    <s v="Kenneth Schmitt"/>
    <s v="Lenovo ThinkPad"/>
    <x v="2"/>
    <x v="2"/>
    <x v="3"/>
    <x v="3"/>
    <x v="20"/>
    <d v="1899-12-30T00:53:08"/>
    <x v="1"/>
    <x v="0"/>
    <x v="41"/>
    <x v="3"/>
    <x v="1"/>
    <x v="1"/>
    <x v="1"/>
    <x v="1"/>
    <x v="1"/>
    <m/>
    <x v="2"/>
    <x v="1"/>
    <n v="58"/>
    <x v="0"/>
  </r>
  <r>
    <s v="L2 SEC-2024-191"/>
    <x v="1"/>
    <s v="Paula Miller"/>
    <s v="Dell Inspiron 15"/>
    <x v="3"/>
    <x v="3"/>
    <x v="4"/>
    <x v="1"/>
    <x v="8"/>
    <d v="1899-12-30T13:25:50"/>
    <x v="1"/>
    <x v="1"/>
    <x v="42"/>
    <x v="1"/>
    <x v="1"/>
    <x v="1"/>
    <x v="1"/>
    <x v="1"/>
    <x v="1"/>
    <m/>
    <x v="0"/>
    <x v="1"/>
    <n v="82"/>
    <x v="3"/>
  </r>
  <r>
    <s v="L2 SEC-2025-929"/>
    <x v="2"/>
    <s v="Meghan Branch MD"/>
    <s v="Lenovo ThinkPad"/>
    <x v="4"/>
    <x v="1"/>
    <x v="3"/>
    <x v="2"/>
    <x v="7"/>
    <d v="1899-12-30T03:40:48"/>
    <x v="1"/>
    <x v="1"/>
    <x v="43"/>
    <x v="0"/>
    <x v="0"/>
    <x v="18"/>
    <x v="14"/>
    <x v="6"/>
    <x v="6"/>
    <n v="17508"/>
    <x v="1"/>
    <x v="0"/>
    <n v="90"/>
    <x v="0"/>
  </r>
  <r>
    <s v="L2 SEC-2024-902"/>
    <x v="3"/>
    <s v="Jonathan Mcfarland"/>
    <s v="MacBook Pro"/>
    <x v="1"/>
    <x v="2"/>
    <x v="3"/>
    <x v="0"/>
    <x v="19"/>
    <d v="1899-12-30T05:04:44"/>
    <x v="2"/>
    <x v="2"/>
    <x v="44"/>
    <x v="2"/>
    <x v="0"/>
    <x v="19"/>
    <x v="15"/>
    <x v="7"/>
    <x v="1"/>
    <m/>
    <x v="0"/>
    <x v="1"/>
    <n v="49"/>
    <x v="4"/>
  </r>
  <r>
    <s v="L3 SEC-2024-201"/>
    <x v="3"/>
    <s v="Tara Mccarthy"/>
    <s v="HP EliteBook"/>
    <x v="3"/>
    <x v="2"/>
    <x v="0"/>
    <x v="3"/>
    <x v="21"/>
    <d v="1899-12-30T18:34:21"/>
    <x v="1"/>
    <x v="0"/>
    <x v="45"/>
    <x v="1"/>
    <x v="1"/>
    <x v="1"/>
    <x v="1"/>
    <x v="1"/>
    <x v="1"/>
    <m/>
    <x v="2"/>
    <x v="1"/>
    <n v="65"/>
    <x v="3"/>
  </r>
  <r>
    <s v="L3 SEC-2025-775"/>
    <x v="1"/>
    <s v="Joseph Brown"/>
    <s v="Acer Aspire"/>
    <x v="1"/>
    <x v="2"/>
    <x v="3"/>
    <x v="1"/>
    <x v="13"/>
    <d v="1899-12-30T15:51:40"/>
    <x v="0"/>
    <x v="0"/>
    <x v="46"/>
    <x v="0"/>
    <x v="0"/>
    <x v="20"/>
    <x v="16"/>
    <x v="8"/>
    <x v="7"/>
    <n v="2892"/>
    <x v="2"/>
    <x v="0"/>
    <n v="47"/>
    <x v="1"/>
  </r>
  <r>
    <s v="L2 SEC-2025-861"/>
    <x v="3"/>
    <s v="Jeremy Woods"/>
    <s v="Dell Inspiron 15"/>
    <x v="3"/>
    <x v="3"/>
    <x v="0"/>
    <x v="1"/>
    <x v="3"/>
    <d v="1899-12-30T06:50:27"/>
    <x v="1"/>
    <x v="1"/>
    <x v="47"/>
    <x v="0"/>
    <x v="0"/>
    <x v="21"/>
    <x v="9"/>
    <x v="12"/>
    <x v="11"/>
    <n v="11403"/>
    <x v="1"/>
    <x v="0"/>
    <n v="94"/>
    <x v="3"/>
  </r>
  <r>
    <s v="L2 SEC-2025-076"/>
    <x v="3"/>
    <s v="Danielle Hughes"/>
    <s v="HP EliteBook"/>
    <x v="1"/>
    <x v="2"/>
    <x v="3"/>
    <x v="3"/>
    <x v="10"/>
    <d v="1899-12-30T05:49:23"/>
    <x v="1"/>
    <x v="0"/>
    <x v="48"/>
    <x v="2"/>
    <x v="1"/>
    <x v="1"/>
    <x v="1"/>
    <x v="1"/>
    <x v="1"/>
    <m/>
    <x v="0"/>
    <x v="1"/>
    <n v="57"/>
    <x v="2"/>
  </r>
  <r>
    <s v="L1 SEC-2024-188"/>
    <x v="3"/>
    <s v="Ruth Yang"/>
    <s v="Lenovo ThinkPad"/>
    <x v="1"/>
    <x v="2"/>
    <x v="0"/>
    <x v="0"/>
    <x v="8"/>
    <d v="1899-12-30T06:27:39"/>
    <x v="1"/>
    <x v="0"/>
    <x v="49"/>
    <x v="3"/>
    <x v="0"/>
    <x v="22"/>
    <x v="2"/>
    <x v="13"/>
    <x v="12"/>
    <n v="21590"/>
    <x v="1"/>
    <x v="0"/>
    <n v="88"/>
    <x v="1"/>
  </r>
  <r>
    <s v="L2 SEC-2024-073"/>
    <x v="3"/>
    <s v="Eric Martin"/>
    <s v="Dell Inspiron 15"/>
    <x v="1"/>
    <x v="0"/>
    <x v="0"/>
    <x v="0"/>
    <x v="5"/>
    <d v="1899-12-30T05:40:05"/>
    <x v="1"/>
    <x v="1"/>
    <x v="50"/>
    <x v="1"/>
    <x v="0"/>
    <x v="23"/>
    <x v="5"/>
    <x v="2"/>
    <x v="2"/>
    <n v="8724"/>
    <x v="0"/>
    <x v="0"/>
    <n v="78"/>
    <x v="4"/>
  </r>
  <r>
    <s v="L2 SEC-2025-115"/>
    <x v="0"/>
    <s v="Tiffany Joyce"/>
    <s v="Acer Aspire"/>
    <x v="4"/>
    <x v="1"/>
    <x v="4"/>
    <x v="2"/>
    <x v="22"/>
    <d v="1899-12-30T16:29:15"/>
    <x v="1"/>
    <x v="0"/>
    <x v="51"/>
    <x v="2"/>
    <x v="1"/>
    <x v="1"/>
    <x v="1"/>
    <x v="1"/>
    <x v="1"/>
    <m/>
    <x v="2"/>
    <x v="1"/>
    <n v="41"/>
    <x v="2"/>
  </r>
  <r>
    <s v="L2 SEC-2025-379"/>
    <x v="0"/>
    <s v="Dr. Brooke Hardy"/>
    <s v="MacBook Pro"/>
    <x v="0"/>
    <x v="0"/>
    <x v="2"/>
    <x v="3"/>
    <x v="18"/>
    <d v="1899-12-30T09:43:21"/>
    <x v="1"/>
    <x v="1"/>
    <x v="52"/>
    <x v="0"/>
    <x v="0"/>
    <x v="24"/>
    <x v="5"/>
    <x v="10"/>
    <x v="9"/>
    <n v="7889"/>
    <x v="2"/>
    <x v="0"/>
    <n v="63"/>
    <x v="1"/>
  </r>
  <r>
    <s v="L3 SEC-2025-237"/>
    <x v="2"/>
    <s v="Sarah Callahan"/>
    <s v="Acer Aspire"/>
    <x v="1"/>
    <x v="0"/>
    <x v="4"/>
    <x v="3"/>
    <x v="7"/>
    <d v="1899-12-30T16:26:35"/>
    <x v="1"/>
    <x v="0"/>
    <x v="53"/>
    <x v="2"/>
    <x v="1"/>
    <x v="1"/>
    <x v="1"/>
    <x v="1"/>
    <x v="1"/>
    <m/>
    <x v="1"/>
    <x v="1"/>
    <n v="83"/>
    <x v="3"/>
  </r>
  <r>
    <s v="L2 SEC-2025-248"/>
    <x v="2"/>
    <s v="Joseph Flores"/>
    <s v="HP EliteBook"/>
    <x v="4"/>
    <x v="2"/>
    <x v="3"/>
    <x v="0"/>
    <x v="2"/>
    <d v="1899-12-30T17:54:20"/>
    <x v="1"/>
    <x v="2"/>
    <x v="54"/>
    <x v="1"/>
    <x v="0"/>
    <x v="25"/>
    <x v="3"/>
    <x v="10"/>
    <x v="9"/>
    <n v="6727"/>
    <x v="1"/>
    <x v="0"/>
    <n v="17"/>
    <x v="0"/>
  </r>
  <r>
    <s v="L3 SEC-2024-491"/>
    <x v="1"/>
    <s v="Hayley Rodriguez"/>
    <s v="Acer Aspire"/>
    <x v="1"/>
    <x v="1"/>
    <x v="2"/>
    <x v="0"/>
    <x v="10"/>
    <d v="1899-12-30T17:31:05"/>
    <x v="0"/>
    <x v="2"/>
    <x v="55"/>
    <x v="1"/>
    <x v="0"/>
    <x v="26"/>
    <x v="7"/>
    <x v="8"/>
    <x v="7"/>
    <n v="2446"/>
    <x v="0"/>
    <x v="0"/>
    <n v="78"/>
    <x v="2"/>
  </r>
  <r>
    <s v="L1 SEC-2024-397"/>
    <x v="2"/>
    <s v="Scott Donovan"/>
    <s v="MacBook Pro"/>
    <x v="0"/>
    <x v="0"/>
    <x v="4"/>
    <x v="0"/>
    <x v="11"/>
    <d v="1899-12-30T09:09:09"/>
    <x v="1"/>
    <x v="2"/>
    <x v="56"/>
    <x v="2"/>
    <x v="1"/>
    <x v="1"/>
    <x v="1"/>
    <x v="1"/>
    <x v="1"/>
    <m/>
    <x v="1"/>
    <x v="1"/>
    <n v="84"/>
    <x v="2"/>
  </r>
  <r>
    <s v="L1 SEC-2024-401"/>
    <x v="2"/>
    <s v="Pedro Hicks"/>
    <s v="Acer Aspire"/>
    <x v="1"/>
    <x v="1"/>
    <x v="4"/>
    <x v="2"/>
    <x v="10"/>
    <d v="1899-12-30T16:32:47"/>
    <x v="0"/>
    <x v="2"/>
    <x v="57"/>
    <x v="3"/>
    <x v="0"/>
    <x v="27"/>
    <x v="17"/>
    <x v="14"/>
    <x v="13"/>
    <n v="3168"/>
    <x v="2"/>
    <x v="0"/>
    <n v="99"/>
    <x v="1"/>
  </r>
  <r>
    <s v="L3 SEC-2025-651"/>
    <x v="0"/>
    <s v="Leon Hernandez"/>
    <s v="Acer Aspire"/>
    <x v="2"/>
    <x v="2"/>
    <x v="4"/>
    <x v="0"/>
    <x v="13"/>
    <d v="1899-12-30T18:10:00"/>
    <x v="1"/>
    <x v="0"/>
    <x v="58"/>
    <x v="0"/>
    <x v="0"/>
    <x v="28"/>
    <x v="9"/>
    <x v="15"/>
    <x v="14"/>
    <n v="38792"/>
    <x v="0"/>
    <x v="0"/>
    <n v="37"/>
    <x v="3"/>
  </r>
  <r>
    <s v="L1 SEC-2024-647"/>
    <x v="0"/>
    <s v="Shannon Smith"/>
    <s v="HP EliteBook"/>
    <x v="0"/>
    <x v="2"/>
    <x v="4"/>
    <x v="2"/>
    <x v="20"/>
    <d v="1899-12-30T12:46:47"/>
    <x v="1"/>
    <x v="1"/>
    <x v="59"/>
    <x v="2"/>
    <x v="1"/>
    <x v="1"/>
    <x v="1"/>
    <x v="1"/>
    <x v="1"/>
    <m/>
    <x v="1"/>
    <x v="1"/>
    <n v="4"/>
    <x v="4"/>
  </r>
  <r>
    <s v="L1 SEC-2025-707"/>
    <x v="3"/>
    <s v="Amy Garcia"/>
    <s v="Dell Inspiron 15"/>
    <x v="1"/>
    <x v="0"/>
    <x v="1"/>
    <x v="3"/>
    <x v="18"/>
    <d v="1899-12-30T15:36:00"/>
    <x v="1"/>
    <x v="1"/>
    <x v="60"/>
    <x v="2"/>
    <x v="1"/>
    <x v="1"/>
    <x v="1"/>
    <x v="1"/>
    <x v="1"/>
    <m/>
    <x v="2"/>
    <x v="1"/>
    <n v="6"/>
    <x v="3"/>
  </r>
  <r>
    <s v="L2 SEC-2025-978"/>
    <x v="1"/>
    <s v="Jason Cunningham"/>
    <s v="Acer Aspire"/>
    <x v="4"/>
    <x v="1"/>
    <x v="1"/>
    <x v="3"/>
    <x v="23"/>
    <d v="1899-12-30T07:36:24"/>
    <x v="1"/>
    <x v="0"/>
    <x v="61"/>
    <x v="1"/>
    <x v="1"/>
    <x v="1"/>
    <x v="1"/>
    <x v="1"/>
    <x v="1"/>
    <m/>
    <x v="1"/>
    <x v="1"/>
    <n v="53"/>
    <x v="1"/>
  </r>
  <r>
    <s v="L1 SEC-2025-497"/>
    <x v="0"/>
    <s v="Hector Hayes"/>
    <s v="Lenovo ThinkPad"/>
    <x v="3"/>
    <x v="2"/>
    <x v="2"/>
    <x v="0"/>
    <x v="4"/>
    <d v="1899-12-30T04:50:59"/>
    <x v="2"/>
    <x v="1"/>
    <x v="62"/>
    <x v="2"/>
    <x v="0"/>
    <x v="29"/>
    <x v="18"/>
    <x v="7"/>
    <x v="1"/>
    <m/>
    <x v="2"/>
    <x v="1"/>
    <n v="82"/>
    <x v="3"/>
  </r>
  <r>
    <s v="L2 SEC-2025-438"/>
    <x v="2"/>
    <s v="Ashley Hall"/>
    <s v="Acer Aspire"/>
    <x v="0"/>
    <x v="1"/>
    <x v="2"/>
    <x v="3"/>
    <x v="2"/>
    <d v="1899-12-30T07:13:40"/>
    <x v="3"/>
    <x v="0"/>
    <x v="63"/>
    <x v="1"/>
    <x v="0"/>
    <x v="30"/>
    <x v="6"/>
    <x v="9"/>
    <x v="8"/>
    <n v="1346"/>
    <x v="2"/>
    <x v="1"/>
    <n v="25"/>
    <x v="2"/>
  </r>
  <r>
    <s v="L2 SEC-2024-507"/>
    <x v="1"/>
    <s v="Patrick Gilmore"/>
    <s v="HP EliteBook"/>
    <x v="1"/>
    <x v="2"/>
    <x v="4"/>
    <x v="0"/>
    <x v="24"/>
    <d v="1899-12-30T19:01:01"/>
    <x v="1"/>
    <x v="0"/>
    <x v="64"/>
    <x v="3"/>
    <x v="1"/>
    <x v="1"/>
    <x v="1"/>
    <x v="1"/>
    <x v="1"/>
    <m/>
    <x v="0"/>
    <x v="1"/>
    <n v="59"/>
    <x v="0"/>
  </r>
  <r>
    <s v="L1 SEC-2025-022"/>
    <x v="0"/>
    <s v="Christine Andrews"/>
    <s v="MacBook Pro"/>
    <x v="1"/>
    <x v="3"/>
    <x v="0"/>
    <x v="0"/>
    <x v="5"/>
    <d v="1899-12-30T18:08:23"/>
    <x v="0"/>
    <x v="0"/>
    <x v="65"/>
    <x v="1"/>
    <x v="0"/>
    <x v="31"/>
    <x v="19"/>
    <x v="8"/>
    <x v="7"/>
    <n v="1372"/>
    <x v="1"/>
    <x v="0"/>
    <n v="66"/>
    <x v="3"/>
  </r>
  <r>
    <s v="L2 SEC-2025-210"/>
    <x v="0"/>
    <s v="Daniel Hughes"/>
    <s v="Dell Inspiron 15"/>
    <x v="4"/>
    <x v="0"/>
    <x v="3"/>
    <x v="2"/>
    <x v="3"/>
    <d v="1899-12-30T21:10:11"/>
    <x v="0"/>
    <x v="2"/>
    <x v="66"/>
    <x v="1"/>
    <x v="0"/>
    <x v="32"/>
    <x v="20"/>
    <x v="5"/>
    <x v="5"/>
    <n v="3000"/>
    <x v="0"/>
    <x v="0"/>
    <n v="77"/>
    <x v="2"/>
  </r>
  <r>
    <s v="L1 SEC-2025-280"/>
    <x v="1"/>
    <s v="Jonathan Brown"/>
    <s v="HP EliteBook"/>
    <x v="0"/>
    <x v="2"/>
    <x v="3"/>
    <x v="1"/>
    <x v="17"/>
    <d v="1899-12-30T00:33:25"/>
    <x v="1"/>
    <x v="2"/>
    <x v="67"/>
    <x v="2"/>
    <x v="0"/>
    <x v="33"/>
    <x v="9"/>
    <x v="10"/>
    <x v="9"/>
    <n v="7014"/>
    <x v="2"/>
    <x v="0"/>
    <n v="21"/>
    <x v="1"/>
  </r>
  <r>
    <s v="L3 SEC-2024-524"/>
    <x v="3"/>
    <s v="Michael Wilson"/>
    <s v="Acer Aspire"/>
    <x v="3"/>
    <x v="1"/>
    <x v="4"/>
    <x v="1"/>
    <x v="22"/>
    <d v="1899-12-30T18:32:48"/>
    <x v="1"/>
    <x v="1"/>
    <x v="68"/>
    <x v="1"/>
    <x v="1"/>
    <x v="1"/>
    <x v="1"/>
    <x v="1"/>
    <x v="1"/>
    <m/>
    <x v="2"/>
    <x v="1"/>
    <n v="17"/>
    <x v="4"/>
  </r>
  <r>
    <s v="L3 SEC-2024-977"/>
    <x v="3"/>
    <s v="Steven Wright"/>
    <s v="Lenovo ThinkPad"/>
    <x v="3"/>
    <x v="1"/>
    <x v="1"/>
    <x v="3"/>
    <x v="18"/>
    <d v="1899-12-30T12:23:19"/>
    <x v="1"/>
    <x v="2"/>
    <x v="69"/>
    <x v="0"/>
    <x v="0"/>
    <x v="34"/>
    <x v="20"/>
    <x v="16"/>
    <x v="15"/>
    <n v="36062"/>
    <x v="1"/>
    <x v="0"/>
    <n v="8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B805A7-23E4-4763-BD8D-7E35CA24012B}" name="PivotTable1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276:B298"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items count="3">
        <item x="1"/>
        <item x="0"/>
        <item t="default"/>
      </items>
    </pivotField>
    <pivotField showAll="0"/>
    <pivotField axis="axisRow" showAll="0">
      <items count="22">
        <item x="16"/>
        <item x="19"/>
        <item x="10"/>
        <item x="12"/>
        <item x="5"/>
        <item x="15"/>
        <item x="18"/>
        <item x="14"/>
        <item x="13"/>
        <item x="8"/>
        <item x="0"/>
        <item x="6"/>
        <item x="11"/>
        <item x="20"/>
        <item x="4"/>
        <item x="2"/>
        <item x="3"/>
        <item x="9"/>
        <item x="7"/>
        <item x="17"/>
        <item x="1"/>
        <item t="default"/>
      </items>
    </pivotField>
    <pivotField showAll="0"/>
    <pivotField showAll="0"/>
    <pivotField dataField="1" showAll="0"/>
    <pivotField showAll="0"/>
    <pivotField showAll="0">
      <items count="3">
        <item x="1"/>
        <item x="0"/>
        <item t="default"/>
      </items>
    </pivotField>
    <pivotField showAll="0"/>
    <pivotField showAll="0"/>
    <pivotField showAll="0" defaultSubtotal="0"/>
    <pivotField showAll="0" defaultSubtotal="0"/>
  </pivotFields>
  <rowFields count="1">
    <field x="1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Financial Loss ($)" fld="1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72:B179"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8">
        <item x="0"/>
        <item x="1"/>
        <item x="2"/>
        <item x="3"/>
        <item x="4"/>
        <item x="5"/>
        <item x="6"/>
        <item t="default"/>
      </items>
    </pivotField>
    <pivotField showAll="0"/>
    <pivotField showAll="0"/>
    <pivotField showAll="0">
      <items count="3">
        <item x="1"/>
        <item x="0"/>
        <item t="default"/>
      </items>
    </pivotField>
    <pivotField showAll="0"/>
    <pivotField showAll="0"/>
    <pivotField showAll="0" defaultSubtotal="0"/>
    <pivotField showAll="0" defaultSubtotal="0"/>
  </pivotFields>
  <rowFields count="1">
    <field x="18"/>
  </rowFields>
  <rowItems count="7">
    <i>
      <x/>
    </i>
    <i>
      <x v="1"/>
    </i>
    <i>
      <x v="2"/>
    </i>
    <i>
      <x v="3"/>
    </i>
    <i>
      <x v="4"/>
    </i>
    <i>
      <x v="5"/>
    </i>
    <i t="grand">
      <x/>
    </i>
  </rowItems>
  <colItems count="1">
    <i/>
  </colItems>
  <dataFields count="1">
    <dataField name="Sum of No. of Day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181:B187"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axis="axisRow" dataField="1" showAll="0">
      <items count="6">
        <item x="4"/>
        <item x="2"/>
        <item x="0"/>
        <item x="1"/>
        <item x="3"/>
        <item t="default"/>
      </items>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pivotFields>
  <rowFields count="1">
    <field x="23"/>
  </rowFields>
  <rowItems count="6">
    <i>
      <x/>
    </i>
    <i>
      <x v="1"/>
    </i>
    <i>
      <x v="2"/>
    </i>
    <i>
      <x v="3"/>
    </i>
    <i>
      <x v="4"/>
    </i>
    <i t="grand">
      <x/>
    </i>
  </rowItems>
  <colItems count="1">
    <i/>
  </colItems>
  <dataFields count="1">
    <dataField name="Sum of Rating" fld="23" showDataAs="percentOfCol" baseField="0" baseItem="0" numFmtId="10"/>
  </dataFields>
  <formats count="1">
    <format dxfId="29">
      <pivotArea collapsedLevelsAreSubtotals="1" fieldPosition="0">
        <references count="1">
          <reference field="2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800F30-7196-48EB-BBC5-1A00EC305007}" name="PivotTable1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23:A224" firstHeaderRow="1" firstDataRow="1" firstDataCol="0"/>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dataField="1" showAll="0"/>
    <pivotField showAll="0"/>
    <pivotField showAll="0" defaultSubtotal="0"/>
    <pivotField showAll="0" defaultSubtotal="0"/>
  </pivotFields>
  <rowItems count="1">
    <i/>
  </rowItems>
  <colItems count="1">
    <i/>
  </colItems>
  <dataFields count="1">
    <dataField name="Sum of Affected User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60:B165"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axis="axisRow" dataField="1"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12"/>
  </rowFields>
  <rowItems count="5">
    <i>
      <x v="1"/>
    </i>
    <i>
      <x v="2"/>
    </i>
    <i>
      <x v="3"/>
    </i>
    <i>
      <x v="4"/>
    </i>
    <i t="grand">
      <x/>
    </i>
  </rowItems>
  <colItems count="1">
    <i/>
  </colItems>
  <dataFields count="1">
    <dataField name="Sum of Estimated Daily Loss ($)"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131:B136" firstHeaderRow="1" firstDataRow="1" firstDataCol="1"/>
  <pivotFields count="26">
    <pivotField showAll="0"/>
    <pivotField showAll="0">
      <items count="5">
        <item x="3"/>
        <item x="1"/>
        <item x="2"/>
        <item x="0"/>
        <item t="default"/>
      </items>
    </pivotField>
    <pivotField showAll="0"/>
    <pivotField showAll="0"/>
    <pivotField showAll="0"/>
    <pivotField axis="axisRow" dataField="1"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Count of Issue" fld="5" subtotal="count" showDataAs="percentOfCol" baseField="0" baseItem="0" numFmtId="10"/>
  </dataFields>
  <formats count="1">
    <format dxfId="30">
      <pivotArea collapsedLevelsAreSubtotals="1" fieldPosition="0">
        <references count="1">
          <reference field="5"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C55F478-02FD-45FF-AD3B-94CAAC1709C1}"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17:B221"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axis="axisRow" dataField="1" showAll="0">
      <items count="4">
        <item x="0"/>
        <item x="2"/>
        <item x="1"/>
        <item t="default"/>
      </items>
    </pivotField>
    <pivotField showAll="0">
      <items count="3">
        <item x="1"/>
        <item x="0"/>
        <item t="default"/>
      </items>
    </pivotField>
    <pivotField showAll="0"/>
    <pivotField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20"/>
  </rowFields>
  <rowItems count="4">
    <i>
      <x/>
    </i>
    <i>
      <x v="1"/>
    </i>
    <i>
      <x v="2"/>
    </i>
    <i t="grand">
      <x/>
    </i>
  </rowItems>
  <colItems count="1">
    <i/>
  </colItems>
  <dataFields count="1">
    <dataField name="Sum of Affected Services"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23:B129" firstHeaderRow="1" firstDataRow="1" firstDataCol="1"/>
  <pivotFields count="26">
    <pivotField showAll="0"/>
    <pivotField showAll="0">
      <items count="5">
        <item x="3"/>
        <item x="1"/>
        <item x="2"/>
        <item x="0"/>
        <item t="default"/>
      </items>
    </pivotField>
    <pivotField showAll="0"/>
    <pivotField showAll="0"/>
    <pivotField axis="axisRow" dataField="1" showAll="0">
      <items count="6">
        <item x="4"/>
        <item x="2"/>
        <item x="1"/>
        <item x="3"/>
        <item x="0"/>
        <item t="default"/>
      </items>
    </pivotField>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4"/>
  </rowFields>
  <rowItems count="6">
    <i>
      <x/>
    </i>
    <i>
      <x v="1"/>
    </i>
    <i>
      <x v="2"/>
    </i>
    <i>
      <x v="3"/>
    </i>
    <i>
      <x v="4"/>
    </i>
    <i t="grand">
      <x/>
    </i>
  </rowItems>
  <colItems count="1">
    <i/>
  </colItems>
  <dataFields count="1">
    <dataField name="Count of O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27C1D12-2541-46FC-8ABF-31E809161ACE}" name="PivotTable1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238:B241"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defaultSubtotal="0"/>
    <pivotField showAll="0" defaultSubtotal="0"/>
  </pivotFields>
  <rowFields count="1">
    <field x="21"/>
  </rowFields>
  <rowItems count="3">
    <i>
      <x/>
    </i>
    <i>
      <x v="1"/>
    </i>
    <i t="grand">
      <x/>
    </i>
  </rowItems>
  <colItems count="1">
    <i/>
  </colItems>
  <dataFields count="1">
    <dataField name="Count of Compliance Risk" fld="21" subtotal="count" showDataAs="percentOfCol" baseField="0" baseItem="0" numFmtId="10"/>
  </dataFields>
  <formats count="1">
    <format dxfId="31">
      <pivotArea collapsedLevelsAreSubtotals="1" fieldPosition="0">
        <references count="1">
          <reference field="21" count="0"/>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0"/>
          </reference>
        </references>
      </pivotArea>
    </chartFormat>
    <chartFormat chart="1" format="3">
      <pivotArea type="data" outline="0" fieldPosition="0">
        <references count="2">
          <reference field="4294967294" count="1" selected="0">
            <x v="0"/>
          </reference>
          <reference field="2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1" count="1" selected="0">
            <x v="0"/>
          </reference>
        </references>
      </pivotArea>
    </chartFormat>
    <chartFormat chart="2" format="6">
      <pivotArea type="data" outline="0" fieldPosition="0">
        <references count="2">
          <reference field="4294967294" count="1" selected="0">
            <x v="0"/>
          </reference>
          <reference field="21" count="1" selected="0">
            <x v="1"/>
          </reference>
        </references>
      </pivotArea>
    </chartFormat>
    <chartFormat chart="0" format="1">
      <pivotArea type="data" outline="0" fieldPosition="0">
        <references count="2">
          <reference field="4294967294" count="1" selected="0">
            <x v="0"/>
          </reference>
          <reference field="21" count="1" selected="0">
            <x v="0"/>
          </reference>
        </references>
      </pivotArea>
    </chartFormat>
    <chartFormat chart="0" format="2">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115:B120" firstHeaderRow="1" firstDataRow="1" firstDataCol="1"/>
  <pivotFields count="26">
    <pivotField showAll="0"/>
    <pivotField axis="axisRow" dataField="1"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3">
        <item x="1"/>
        <item x="0"/>
        <item t="default"/>
      </items>
    </pivotField>
    <pivotField showAll="0"/>
    <pivotField showAll="0">
      <items count="6">
        <item x="4"/>
        <item x="2"/>
        <item x="0"/>
        <item x="1"/>
        <item x="3"/>
        <item t="default"/>
      </items>
    </pivotField>
    <pivotField showAll="0" defaultSubtotal="0"/>
    <pivotField showAll="0" defaultSubtotal="0"/>
  </pivotFields>
  <rowFields count="1">
    <field x="1"/>
  </rowFields>
  <rowItems count="5">
    <i>
      <x v="2"/>
    </i>
    <i>
      <x v="3"/>
    </i>
    <i>
      <x v="1"/>
    </i>
    <i>
      <x/>
    </i>
    <i t="grand">
      <x/>
    </i>
  </rowItems>
  <colItems count="1">
    <i/>
  </colItems>
  <dataFields count="1">
    <dataField name="Count of Category" fld="1" subtotal="count" showDataAs="percentOfCol" baseField="0" baseItem="0" numFmtId="10"/>
  </dataFields>
  <formats count="2">
    <format dxfId="33">
      <pivotArea collapsedLevelsAreSubtotals="1" fieldPosition="0">
        <references count="1">
          <reference field="1" count="0"/>
        </references>
      </pivotArea>
    </format>
    <format dxfId="32">
      <pivotArea collapsedLevelsAreSubtotals="1" fieldPosition="0">
        <references count="1">
          <reference field="1" count="0"/>
        </references>
      </pivotArea>
    </format>
  </formats>
  <chartFormats count="7">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154:B158"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axis="axisRow" dataField="1" showAll="0">
      <items count="4">
        <item x="2"/>
        <item x="0"/>
        <item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11"/>
  </rowFields>
  <rowItems count="4">
    <i>
      <x/>
    </i>
    <i>
      <x v="1"/>
    </i>
    <i>
      <x v="2"/>
    </i>
    <i t="grand">
      <x/>
    </i>
  </rowItems>
  <colItems count="1">
    <i/>
  </colItems>
  <dataFields count="1">
    <dataField name="Count of Impact" fld="11"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AE3FE3-3227-4813-B0C6-F0D02F50084B}" name="PivotTable1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227:B232"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axis="axisRow" dataField="1" showAll="0">
      <items count="5">
        <item x="3"/>
        <item x="1"/>
        <item x="2"/>
        <item x="0"/>
        <item t="default"/>
      </items>
    </pivotField>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13"/>
  </rowFields>
  <rowItems count="5">
    <i>
      <x/>
    </i>
    <i>
      <x v="1"/>
    </i>
    <i>
      <x v="2"/>
    </i>
    <i>
      <x v="3"/>
    </i>
    <i t="grand">
      <x/>
    </i>
  </rowItems>
  <colItems count="1">
    <i/>
  </colItems>
  <dataFields count="1">
    <dataField name="Count of Root Cause" fld="13" subtotal="count" showDataAs="percentOfCol" baseField="0" baseItem="0" numFmtId="10"/>
  </dataFields>
  <formats count="1">
    <format dxfId="26">
      <pivotArea collapsedLevelsAreSubtotals="1" fieldPosition="0">
        <references count="1">
          <reference field="13" count="0"/>
        </references>
      </pivotArea>
    </format>
  </formats>
  <chartFormats count="6">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3" count="1" selected="0">
            <x v="0"/>
          </reference>
        </references>
      </pivotArea>
    </chartFormat>
    <chartFormat chart="2" format="4">
      <pivotArea type="data" outline="0" fieldPosition="0">
        <references count="2">
          <reference field="4294967294" count="1" selected="0">
            <x v="0"/>
          </reference>
          <reference field="13" count="1" selected="0">
            <x v="1"/>
          </reference>
        </references>
      </pivotArea>
    </chartFormat>
    <chartFormat chart="2" format="5">
      <pivotArea type="data" outline="0" fieldPosition="0">
        <references count="2">
          <reference field="4294967294" count="1" selected="0">
            <x v="0"/>
          </reference>
          <reference field="13" count="1" selected="0">
            <x v="2"/>
          </reference>
        </references>
      </pivotArea>
    </chartFormat>
    <chartFormat chart="2" format="6">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87DBDE-48E8-41FA-AB43-11EA7EB1E290}"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9:A215"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axis="axisRow"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138:B144"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axis="axisRow" dataField="1"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6"/>
  </rowFields>
  <rowItems count="6">
    <i>
      <x/>
    </i>
    <i>
      <x v="1"/>
    </i>
    <i>
      <x v="2"/>
    </i>
    <i>
      <x v="3"/>
    </i>
    <i>
      <x v="4"/>
    </i>
    <i t="grand">
      <x/>
    </i>
  </rowItems>
  <colItems count="1">
    <i/>
  </colItems>
  <dataFields count="1">
    <dataField name="Count of Network Name" fld="6" subtotal="count"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A146:B151"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axis="axisRow" dataField="1" showAll="0" sortType="ascending">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10"/>
  </rowFields>
  <rowItems count="5">
    <i>
      <x/>
    </i>
    <i>
      <x v="2"/>
    </i>
    <i>
      <x v="4"/>
    </i>
    <i>
      <x v="6"/>
    </i>
    <i t="grand">
      <x/>
    </i>
  </rowItems>
  <colItems count="1">
    <i/>
  </colItems>
  <dataFields count="1">
    <dataField name="Count of Priority" fld="10" subtotal="count" showDataAs="percentOfCol" baseField="0" baseItem="0" numFmtId="10"/>
  </dataFields>
  <formats count="1">
    <format dxfId="27">
      <pivotArea collapsedLevelsAreSubtotals="1" fieldPosition="0">
        <references count="1">
          <reference field="10" count="0"/>
        </references>
      </pivotArea>
    </format>
  </formats>
  <chartFormats count="25">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0" count="1" selected="0">
            <x v="0"/>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pivotArea type="data" outline="0" fieldPosition="0">
        <references count="2">
          <reference field="4294967294" count="1" selected="0">
            <x v="0"/>
          </reference>
          <reference field="10" count="1" selected="0">
            <x v="4"/>
          </reference>
        </references>
      </pivotArea>
    </chartFormat>
    <chartFormat chart="3" format="15">
      <pivotArea type="data" outline="0" fieldPosition="0">
        <references count="2">
          <reference field="4294967294" count="1" selected="0">
            <x v="0"/>
          </reference>
          <reference field="10" count="1" selected="0">
            <x v="6"/>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0" count="1" selected="0">
            <x v="0"/>
          </reference>
        </references>
      </pivotArea>
    </chartFormat>
    <chartFormat chart="4" format="18">
      <pivotArea type="data" outline="0" fieldPosition="0">
        <references count="2">
          <reference field="4294967294" count="1" selected="0">
            <x v="0"/>
          </reference>
          <reference field="10" count="1" selected="0">
            <x v="2"/>
          </reference>
        </references>
      </pivotArea>
    </chartFormat>
    <chartFormat chart="4" format="19">
      <pivotArea type="data" outline="0" fieldPosition="0">
        <references count="2">
          <reference field="4294967294" count="1" selected="0">
            <x v="0"/>
          </reference>
          <reference field="10" count="1" selected="0">
            <x v="4"/>
          </reference>
        </references>
      </pivotArea>
    </chartFormat>
    <chartFormat chart="4" format="20">
      <pivotArea type="data" outline="0" fieldPosition="0">
        <references count="2">
          <reference field="4294967294" count="1" selected="0">
            <x v="0"/>
          </reference>
          <reference field="10"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0" count="1" selected="0">
            <x v="0"/>
          </reference>
        </references>
      </pivotArea>
    </chartFormat>
    <chartFormat chart="5" format="18">
      <pivotArea type="data" outline="0" fieldPosition="0">
        <references count="2">
          <reference field="4294967294" count="1" selected="0">
            <x v="0"/>
          </reference>
          <reference field="10" count="1" selected="0">
            <x v="2"/>
          </reference>
        </references>
      </pivotArea>
    </chartFormat>
    <chartFormat chart="5" format="19">
      <pivotArea type="data" outline="0" fieldPosition="0">
        <references count="2">
          <reference field="4294967294" count="1" selected="0">
            <x v="0"/>
          </reference>
          <reference field="10" count="1" selected="0">
            <x v="4"/>
          </reference>
        </references>
      </pivotArea>
    </chartFormat>
    <chartFormat chart="5" format="20">
      <pivotArea type="data" outline="0" fieldPosition="0">
        <references count="2">
          <reference field="4294967294" count="1" selected="0">
            <x v="0"/>
          </reference>
          <reference field="10" count="1" selected="0">
            <x v="6"/>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0" count="1" selected="0">
            <x v="0"/>
          </reference>
        </references>
      </pivotArea>
    </chartFormat>
    <chartFormat chart="6" format="18">
      <pivotArea type="data" outline="0" fieldPosition="0">
        <references count="2">
          <reference field="4294967294" count="1" selected="0">
            <x v="0"/>
          </reference>
          <reference field="10" count="1" selected="0">
            <x v="2"/>
          </reference>
        </references>
      </pivotArea>
    </chartFormat>
    <chartFormat chart="6" format="19">
      <pivotArea type="data" outline="0" fieldPosition="0">
        <references count="2">
          <reference field="4294967294" count="1" selected="0">
            <x v="0"/>
          </reference>
          <reference field="10" count="1" selected="0">
            <x v="4"/>
          </reference>
        </references>
      </pivotArea>
    </chartFormat>
    <chartFormat chart="6" format="20">
      <pivotArea type="data" outline="0" fieldPosition="0">
        <references count="2">
          <reference field="4294967294" count="1" selected="0">
            <x v="0"/>
          </reference>
          <reference field="10" count="1" selected="0">
            <x v="6"/>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4"/>
          </reference>
        </references>
      </pivotArea>
    </chartFormat>
    <chartFormat chart="0" format="4">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ABA80D-0155-486B-B947-739407B08FC0}" name="PivotTable1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248:B274"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axis="axisRow"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dataField="1"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items count="3">
        <item x="1"/>
        <item x="0"/>
        <item t="default"/>
      </items>
    </pivotField>
    <pivotField showAll="0"/>
    <pivotField showAll="0">
      <items count="22">
        <item x="16"/>
        <item x="19"/>
        <item x="10"/>
        <item x="12"/>
        <item x="5"/>
        <item x="15"/>
        <item x="18"/>
        <item x="14"/>
        <item x="13"/>
        <item x="8"/>
        <item x="0"/>
        <item x="6"/>
        <item x="11"/>
        <item x="20"/>
        <item x="4"/>
        <item x="2"/>
        <item x="3"/>
        <item x="9"/>
        <item x="7"/>
        <item x="17"/>
        <item x="1"/>
        <item t="default"/>
      </items>
    </pivotField>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Estimated Daily Loss ($)" fld="12" baseField="8" baseItem="3"/>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67:B170" firstHeaderRow="1" firstDataRow="1" firstDataCol="1"/>
  <pivotFields count="26">
    <pivotField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defaultSubtotal="0"/>
    <pivotField showAll="0" defaultSubtotal="0"/>
  </pivotFields>
  <rowFields count="1">
    <field x="14"/>
  </rowFields>
  <rowItems count="3">
    <i>
      <x/>
    </i>
    <i>
      <x v="1"/>
    </i>
    <i t="grand">
      <x/>
    </i>
  </rowItems>
  <colItems count="1">
    <i/>
  </colItems>
  <dataFields count="1">
    <dataField name="Count of Statu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11:A112" firstHeaderRow="1" firstDataRow="1" firstDataCol="0"/>
  <pivotFields count="26">
    <pivotField dataField="1" showAll="0"/>
    <pivotField showAll="0">
      <items count="5">
        <item x="3"/>
        <item x="1"/>
        <item x="2"/>
        <item x="0"/>
        <item t="default"/>
      </items>
    </pivotField>
    <pivotField showAll="0"/>
    <pivotField showAll="0"/>
    <pivotField showAll="0"/>
    <pivotField showAll="0">
      <items count="5">
        <item x="0"/>
        <item x="3"/>
        <item x="2"/>
        <item x="1"/>
        <item t="default"/>
      </items>
    </pivotField>
    <pivotField showAll="0">
      <items count="6">
        <item x="3"/>
        <item x="0"/>
        <item x="2"/>
        <item x="1"/>
        <item x="4"/>
        <item t="default"/>
      </items>
    </pivotField>
    <pivotField showAll="0">
      <items count="5">
        <item x="0"/>
        <item x="1"/>
        <item x="2"/>
        <item x="3"/>
        <item t="default"/>
      </items>
    </pivotField>
    <pivotField numFmtId="14" showAll="0">
      <items count="26">
        <item x="14"/>
        <item x="13"/>
        <item x="9"/>
        <item x="7"/>
        <item x="18"/>
        <item x="5"/>
        <item x="6"/>
        <item x="20"/>
        <item x="8"/>
        <item x="24"/>
        <item x="19"/>
        <item x="4"/>
        <item x="11"/>
        <item x="0"/>
        <item x="1"/>
        <item x="16"/>
        <item x="3"/>
        <item x="2"/>
        <item x="17"/>
        <item x="22"/>
        <item x="12"/>
        <item x="15"/>
        <item x="10"/>
        <item x="23"/>
        <item x="21"/>
        <item t="default"/>
      </items>
    </pivotField>
    <pivotField numFmtId="164" showAll="0"/>
    <pivotField showAll="0">
      <items count="10">
        <item x="2"/>
        <item m="1" x="4"/>
        <item x="3"/>
        <item m="1" x="8"/>
        <item x="0"/>
        <item m="1" x="7"/>
        <item x="1"/>
        <item m="1" x="6"/>
        <item m="1" x="5"/>
        <item t="default"/>
      </items>
    </pivotField>
    <pivotField showAll="0"/>
    <pivotField showAll="0"/>
    <pivotField showAll="0"/>
    <pivotField showAll="0">
      <items count="3">
        <item x="1"/>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3">
        <item x="1"/>
        <item x="0"/>
        <item t="default"/>
      </items>
    </pivotField>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Items count="1">
    <i/>
  </colItems>
  <dataFields count="1">
    <dataField name="Count of Ticket ID" fld="0" subtotal="count" baseField="0" baseItem="0"/>
  </dataFields>
  <formats count="1">
    <format dxfId="2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work_Name" xr10:uid="{1FDC87A7-EED1-4092-BEFF-8E40562AD89F}" sourceName="Network Name">
  <pivotTables>
    <pivotTable tabId="1" name="PivotTable2"/>
    <pivotTable tabId="1" name="PivotTable1"/>
    <pivotTable tabId="1" name="PivotTable10"/>
    <pivotTable tabId="1" name="PivotTable11"/>
    <pivotTable tabId="1" name="PivotTable12"/>
    <pivotTable tabId="1" name="PivotTable13"/>
    <pivotTable tabId="1" name="PivotTable14"/>
    <pivotTable tabId="1" name="PivotTable3"/>
    <pivotTable tabId="1" name="PivotTable4"/>
    <pivotTable tabId="1" name="PivotTable5"/>
    <pivotTable tabId="1" name="PivotTable6"/>
    <pivotTable tabId="1" name="PivotTable7"/>
    <pivotTable tabId="1" name="PivotTable8"/>
    <pivotTable tabId="1" name="PivotTable9"/>
    <pivotTable tabId="1" name="PivotTable15"/>
    <pivotTable tabId="1" name="PivotTable16"/>
    <pivotTable tabId="1" name="PivotTable17"/>
    <pivotTable tabId="1" name="PivotTable18"/>
  </pivotTables>
  <data>
    <tabular pivotCacheId="416081392">
      <items count="5">
        <i x="3" s="1"/>
        <i x="0"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81ADC10-5386-41AF-9233-685AB136E703}" sourceName="Status">
  <pivotTables>
    <pivotTable tabId="1" name="PivotTable2"/>
    <pivotTable tabId="1" name="PivotTable1"/>
    <pivotTable tabId="1" name="PivotTable10"/>
    <pivotTable tabId="1" name="PivotTable11"/>
    <pivotTable tabId="1" name="PivotTable12"/>
    <pivotTable tabId="1" name="PivotTable13"/>
    <pivotTable tabId="1" name="PivotTable14"/>
    <pivotTable tabId="1" name="PivotTable3"/>
    <pivotTable tabId="1" name="PivotTable4"/>
    <pivotTable tabId="1" name="PivotTable5"/>
    <pivotTable tabId="1" name="PivotTable6"/>
    <pivotTable tabId="1" name="PivotTable7"/>
    <pivotTable tabId="1" name="PivotTable8"/>
    <pivotTable tabId="1" name="PivotTable9"/>
    <pivotTable tabId="1" name="PivotTable15"/>
    <pivotTable tabId="1" name="PivotTable16"/>
    <pivotTable tabId="1" name="PivotTable17"/>
    <pivotTable tabId="1" name="PivotTable18"/>
  </pivotTables>
  <data>
    <tabular pivotCacheId="4160813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iance_Risk" xr10:uid="{699DD56B-ABD3-4DEC-80CA-DB438DC8C6EE}" sourceName="Compliance Risk">
  <pivotTables>
    <pivotTable tabId="1" name="PivotTable2"/>
    <pivotTable tabId="1" name="PivotTable1"/>
    <pivotTable tabId="1" name="PivotTable10"/>
    <pivotTable tabId="1" name="PivotTable11"/>
    <pivotTable tabId="1" name="PivotTable12"/>
    <pivotTable tabId="1" name="PivotTable13"/>
    <pivotTable tabId="1" name="PivotTable14"/>
    <pivotTable tabId="1" name="PivotTable3"/>
    <pivotTable tabId="1" name="PivotTable4"/>
    <pivotTable tabId="1" name="PivotTable5"/>
    <pivotTable tabId="1" name="PivotTable6"/>
    <pivotTable tabId="1" name="PivotTable7"/>
    <pivotTable tabId="1" name="PivotTable8"/>
    <pivotTable tabId="1" name="PivotTable9"/>
    <pivotTable tabId="1" name="PivotTable15"/>
    <pivotTable tabId="1" name="PivotTable16"/>
    <pivotTable tabId="1" name="PivotTable17"/>
    <pivotTable tabId="1" name="PivotTable18"/>
  </pivotTables>
  <data>
    <tabular pivotCacheId="41608139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7997223-6282-437C-9319-96E389D5EF46}" sourceName="Category">
  <pivotTables>
    <pivotTable tabId="1" name="PivotTable2"/>
    <pivotTable tabId="1" name="PivotTable1"/>
    <pivotTable tabId="1" name="PivotTable10"/>
    <pivotTable tabId="1" name="PivotTable11"/>
    <pivotTable tabId="1" name="PivotTable12"/>
    <pivotTable tabId="1" name="PivotTable13"/>
    <pivotTable tabId="1" name="PivotTable14"/>
    <pivotTable tabId="1" name="PivotTable3"/>
    <pivotTable tabId="1" name="PivotTable4"/>
    <pivotTable tabId="1" name="PivotTable5"/>
    <pivotTable tabId="1" name="PivotTable6"/>
    <pivotTable tabId="1" name="PivotTable7"/>
    <pivotTable tabId="1" name="PivotTable8"/>
    <pivotTable tabId="1" name="PivotTable9"/>
    <pivotTable tabId="1" name="PivotTable15"/>
    <pivotTable tabId="1" name="PivotTable16"/>
    <pivotTable tabId="1" name="PivotTable17"/>
    <pivotTable tabId="1" name="PivotTable18"/>
  </pivotTables>
  <data>
    <tabular pivotCacheId="416081392">
      <items count="4">
        <i x="3" s="1"/>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 xr10:uid="{6667D9D0-D004-4E54-B326-53094059732F}" sourceName="Issue">
  <pivotTables>
    <pivotTable tabId="1" name="PivotTable2"/>
    <pivotTable tabId="1" name="PivotTable1"/>
    <pivotTable tabId="1" name="PivotTable10"/>
    <pivotTable tabId="1" name="PivotTable11"/>
    <pivotTable tabId="1" name="PivotTable12"/>
    <pivotTable tabId="1" name="PivotTable13"/>
    <pivotTable tabId="1" name="PivotTable14"/>
    <pivotTable tabId="1" name="PivotTable3"/>
    <pivotTable tabId="1" name="PivotTable4"/>
    <pivotTable tabId="1" name="PivotTable5"/>
    <pivotTable tabId="1" name="PivotTable6"/>
    <pivotTable tabId="1" name="PivotTable7"/>
    <pivotTable tabId="1" name="PivotTable8"/>
    <pivotTable tabId="1" name="PivotTable9"/>
    <pivotTable tabId="1" name="PivotTable15"/>
    <pivotTable tabId="1" name="PivotTable16"/>
    <pivotTable tabId="1" name="PivotTable17"/>
    <pivotTable tabId="1" name="PivotTable18"/>
  </pivotTables>
  <data>
    <tabular pivotCacheId="416081392">
      <items count="4">
        <i x="0" s="1"/>
        <i x="3"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rror_Message" xr10:uid="{0E1E84D8-2915-4EBE-AF36-C1F7ED9C4EF0}" sourceName="Error Message">
  <pivotTables>
    <pivotTable tabId="1" name="PivotTable2"/>
    <pivotTable tabId="1" name="PivotTable1"/>
    <pivotTable tabId="1" name="PivotTable10"/>
    <pivotTable tabId="1" name="PivotTable11"/>
    <pivotTable tabId="1" name="PivotTable12"/>
    <pivotTable tabId="1" name="PivotTable13"/>
    <pivotTable tabId="1" name="PivotTable14"/>
    <pivotTable tabId="1" name="PivotTable3"/>
    <pivotTable tabId="1" name="PivotTable4"/>
    <pivotTable tabId="1" name="PivotTable5"/>
    <pivotTable tabId="1" name="PivotTable6"/>
    <pivotTable tabId="1" name="PivotTable7"/>
    <pivotTable tabId="1" name="PivotTable8"/>
    <pivotTable tabId="1" name="PivotTable9"/>
    <pivotTable tabId="1" name="PivotTable15"/>
    <pivotTable tabId="1" name="PivotTable16"/>
    <pivotTable tabId="1" name="PivotTable17"/>
    <pivotTable tabId="1" name="PivotTable18"/>
  </pivotTables>
  <data>
    <tabular pivotCacheId="416081392">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E3329F42-5D1D-45D2-94CA-7B71C53B5DA7}" sourceName="Priority">
  <pivotTables>
    <pivotTable tabId="1" name="PivotTable2"/>
    <pivotTable tabId="1" name="PivotTable1"/>
    <pivotTable tabId="1" name="PivotTable10"/>
    <pivotTable tabId="1" name="PivotTable11"/>
    <pivotTable tabId="1" name="PivotTable12"/>
    <pivotTable tabId="1" name="PivotTable13"/>
    <pivotTable tabId="1" name="PivotTable14"/>
    <pivotTable tabId="1" name="PivotTable3"/>
    <pivotTable tabId="1" name="PivotTable4"/>
    <pivotTable tabId="1" name="PivotTable5"/>
    <pivotTable tabId="1" name="PivotTable6"/>
    <pivotTable tabId="1" name="PivotTable7"/>
    <pivotTable tabId="1" name="PivotTable8"/>
    <pivotTable tabId="1" name="PivotTable9"/>
    <pivotTable tabId="1" name="PivotTable15"/>
    <pivotTable tabId="1" name="PivotTable16"/>
    <pivotTable tabId="1" name="PivotTable17"/>
    <pivotTable tabId="1" name="PivotTable18"/>
  </pivotTables>
  <data>
    <tabular pivotCacheId="416081392" showMissing="0">
      <items count="9">
        <i x="2" s="1"/>
        <i x="3" s="1"/>
        <i x="0" s="1"/>
        <i x="1" s="1"/>
        <i x="4" s="1" nd="1"/>
        <i x="8" s="1" nd="1"/>
        <i x="7" s="1" nd="1"/>
        <i x="6"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twork Name 1" xr10:uid="{DACD4D56-30DB-4869-8B10-DDEB59D4094F}" cache="Slicer_Network_Name" caption="Network Name" style="SlicerStyleDark1" rowHeight="180000"/>
  <slicer name="Status 1" xr10:uid="{C85E140A-35DA-47E5-878E-45BD926041EE}" cache="Slicer_Status" caption="Status" columnCount="2" style="SlicerStyleDark1" rowHeight="241300"/>
  <slicer name="Compliance Risk 1" xr10:uid="{ABF93864-514E-442B-A54B-75450A778AFC}" cache="Slicer_Compliance_Risk" caption="Compliance Risk" columnCount="2" style="SlicerStyleDark1" rowHeight="216000"/>
  <slicer name="Category" xr10:uid="{36D276A5-6ADA-4EBF-AAB0-46A39C274478}" cache="Slicer_Category" caption="Category" style="SlicerStyleDark1" rowHeight="216000"/>
  <slicer name="Issue" xr10:uid="{A65509C2-99B4-4182-85F5-E1FE7A0BE4E5}" cache="Slicer_Issue" caption="Issue" style="SlicerStyleDark1" rowHeight="216000"/>
  <slicer name="Error Message" xr10:uid="{E0EC1E8F-2C0F-45B5-BAF0-A9B223ED3DA0}" cache="Slicer_Error_Message" caption="Error Message" style="SlicerStyleDark1" rowHeight="216000"/>
  <slicer name="Priority" xr10:uid="{CD89964A-CE92-483D-9908-7428F3BFE76A}" cache="Slicer_Priority" caption="Priority" columnCount="4"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_Table" displayName="Data_Table" ref="A38:X108" totalsRowShown="0" headerRowDxfId="25" dataDxfId="24">
  <autoFilter ref="A38:X108" xr:uid="{00000000-0009-0000-0100-000001000000}"/>
  <tableColumns count="24">
    <tableColumn id="1" xr3:uid="{00000000-0010-0000-0000-000001000000}" name="Ticket ID" dataDxfId="23"/>
    <tableColumn id="2" xr3:uid="{00000000-0010-0000-0000-000002000000}" name="Category" dataDxfId="22"/>
    <tableColumn id="3" xr3:uid="{00000000-0010-0000-0000-000003000000}" name="User" dataDxfId="21"/>
    <tableColumn id="4" xr3:uid="{00000000-0010-0000-0000-000004000000}" name="Device" dataDxfId="20"/>
    <tableColumn id="5" xr3:uid="{00000000-0010-0000-0000-000005000000}" name="OS" dataDxfId="19"/>
    <tableColumn id="6" xr3:uid="{00000000-0010-0000-0000-000006000000}" name="Issue" dataDxfId="18"/>
    <tableColumn id="7" xr3:uid="{00000000-0010-0000-0000-000007000000}" name="Network Name" dataDxfId="17"/>
    <tableColumn id="8" xr3:uid="{00000000-0010-0000-0000-000008000000}" name="Error Message" dataDxfId="16"/>
    <tableColumn id="9" xr3:uid="{00000000-0010-0000-0000-000009000000}" name="Logged Date" dataDxfId="15"/>
    <tableColumn id="10" xr3:uid="{00000000-0010-0000-0000-00000A000000}" name="Logged Time" dataDxfId="14"/>
    <tableColumn id="11" xr3:uid="{00000000-0010-0000-0000-00000B000000}" name="Priority" dataDxfId="13"/>
    <tableColumn id="12" xr3:uid="{00000000-0010-0000-0000-00000C000000}" name="Impact" dataDxfId="12"/>
    <tableColumn id="13" xr3:uid="{00000000-0010-0000-0000-00000D000000}" name="Estimated Daily Loss ($)" dataDxfId="11"/>
    <tableColumn id="14" xr3:uid="{00000000-0010-0000-0000-00000E000000}" name="Root Cause" dataDxfId="10"/>
    <tableColumn id="15" xr3:uid="{00000000-0010-0000-0000-00000F000000}" name="Status" dataDxfId="9"/>
    <tableColumn id="16" xr3:uid="{00000000-0010-0000-0000-000010000000}" name="Resolution Time" dataDxfId="8"/>
    <tableColumn id="17" xr3:uid="{00000000-0010-0000-0000-000011000000}" name="Resolution Date" dataDxfId="7"/>
    <tableColumn id="18" xr3:uid="{00000000-0010-0000-0000-000012000000}" name="Time Difference (hours)" dataDxfId="6"/>
    <tableColumn id="19" xr3:uid="{00000000-0010-0000-0000-000013000000}" name="No. of Days" dataDxfId="5">
      <calculatedColumnFormula>R39/24</calculatedColumnFormula>
    </tableColumn>
    <tableColumn id="20" xr3:uid="{00000000-0010-0000-0000-000014000000}" name="Financial Loss ($)" dataDxfId="4">
      <calculatedColumnFormula>M39*S39</calculatedColumnFormula>
    </tableColumn>
    <tableColumn id="21" xr3:uid="{00000000-0010-0000-0000-000015000000}" name="Affected Services" dataDxfId="3"/>
    <tableColumn id="22" xr3:uid="{00000000-0010-0000-0000-000016000000}" name="Compliance Risk" dataDxfId="2"/>
    <tableColumn id="23" xr3:uid="{00000000-0010-0000-0000-000017000000}" name="Affected Users" dataDxfId="1"/>
    <tableColumn id="24" xr3:uid="{00000000-0010-0000-0000-000018000000}" name="Rating"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Logged_Date" xr10:uid="{207DEF8B-EDEB-47C5-8D3C-4ED26E3476AA}" sourceName="Logged Date">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3"/>
    <pivotTable tabId="1" name="PivotTable14"/>
    <pivotTable tabId="1" name="PivotTable15"/>
    <pivotTable tabId="1" name="PivotTable16"/>
    <pivotTable tabId="1" name="PivotTable17"/>
    <pivotTable tabId="1" name="PivotTable18"/>
  </pivotTables>
  <state minimalRefreshVersion="6" lastRefreshVersion="6" pivotCacheId="416081392"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ogged Date 1" xr10:uid="{924B0F7B-5185-41DC-986F-E34BD16DF539}" cache="NativeTimeline_Logged_Date" caption="Logged Date" showSelectionLabel="0" showTimeLevel="0" level="3" selectionLevel="3" scrollPosition="2024-11-02T00:00:00" style="TimeSlicerStyleDark1"/>
</timeline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table" Target="../tables/table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9.9978637043366805E-2"/>
  </sheetPr>
  <dimension ref="A1"/>
  <sheetViews>
    <sheetView workbookViewId="0">
      <selection activeCell="H12" sqref="H12"/>
    </sheetView>
  </sheetViews>
  <sheetFormatPr defaultRowHeight="14" x14ac:dyDescent="0.3"/>
  <cols>
    <col min="1" max="16384" width="8.7265625" style="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9.9978637043366805E-2"/>
  </sheetPr>
  <dimension ref="A1"/>
  <sheetViews>
    <sheetView workbookViewId="0">
      <selection activeCell="D12" sqref="A1:XFD1048576"/>
    </sheetView>
  </sheetViews>
  <sheetFormatPr defaultRowHeight="14" x14ac:dyDescent="0.3"/>
  <cols>
    <col min="1" max="16384" width="8.7265625" style="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9.9978637043366805E-2"/>
  </sheetPr>
  <dimension ref="A1"/>
  <sheetViews>
    <sheetView workbookViewId="0">
      <selection activeCell="D5" sqref="D5"/>
    </sheetView>
  </sheetViews>
  <sheetFormatPr defaultRowHeight="14" x14ac:dyDescent="0.3"/>
  <cols>
    <col min="1" max="16384" width="8.7265625" style="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tint="-9.9978637043366805E-2"/>
  </sheetPr>
  <dimension ref="A1"/>
  <sheetViews>
    <sheetView showGridLines="0" topLeftCell="A25" workbookViewId="0">
      <selection activeCell="O7" sqref="O7"/>
    </sheetView>
  </sheetViews>
  <sheetFormatPr defaultRowHeight="14" x14ac:dyDescent="0.3"/>
  <cols>
    <col min="1" max="16384" width="8.726562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9.9978637043366805E-2"/>
  </sheetPr>
  <dimension ref="A1:BT868"/>
  <sheetViews>
    <sheetView topLeftCell="A19" workbookViewId="0">
      <selection activeCell="D34" sqref="D34"/>
    </sheetView>
  </sheetViews>
  <sheetFormatPr defaultRowHeight="14" x14ac:dyDescent="0.3"/>
  <cols>
    <col min="1" max="1" width="12.36328125" style="1" bestFit="1" customWidth="1"/>
    <col min="2" max="3" width="21.36328125" style="1" bestFit="1" customWidth="1"/>
    <col min="4" max="5" width="16.81640625" style="1" bestFit="1" customWidth="1"/>
    <col min="6" max="6" width="35.08984375" style="1" customWidth="1"/>
    <col min="7" max="7" width="16.81640625" style="1" bestFit="1" customWidth="1"/>
    <col min="8" max="8" width="20.81640625" style="1" customWidth="1"/>
    <col min="9" max="9" width="16.81640625" style="2" bestFit="1" customWidth="1"/>
    <col min="10" max="10" width="16.81640625" style="3" bestFit="1" customWidth="1"/>
    <col min="11" max="19" width="16.81640625" style="1" bestFit="1" customWidth="1"/>
    <col min="20" max="20" width="16.81640625" style="1" customWidth="1"/>
    <col min="21" max="71" width="16.81640625" style="1" bestFit="1" customWidth="1"/>
    <col min="72" max="72" width="11.81640625" style="1" bestFit="1" customWidth="1"/>
    <col min="73" max="16384" width="8.7265625" style="1"/>
  </cols>
  <sheetData>
    <row r="1" spans="1:12" x14ac:dyDescent="0.3">
      <c r="A1" s="21"/>
      <c r="B1" s="21"/>
      <c r="C1" s="21"/>
      <c r="D1" s="21"/>
      <c r="E1" s="21"/>
      <c r="F1" s="21"/>
      <c r="G1" s="21"/>
      <c r="H1" s="21"/>
      <c r="I1" s="22"/>
      <c r="J1" s="23"/>
      <c r="K1" s="21"/>
      <c r="L1" s="21"/>
    </row>
    <row r="2" spans="1:12" x14ac:dyDescent="0.3">
      <c r="A2" s="21"/>
      <c r="B2" s="21"/>
      <c r="C2" s="21"/>
      <c r="D2" s="21"/>
      <c r="E2" s="21"/>
      <c r="F2" s="21"/>
      <c r="G2" s="21"/>
      <c r="H2" s="21"/>
      <c r="I2" s="22"/>
      <c r="J2" s="23"/>
      <c r="K2" s="21"/>
      <c r="L2" s="21"/>
    </row>
    <row r="3" spans="1:12" x14ac:dyDescent="0.3">
      <c r="A3" s="21"/>
      <c r="B3" s="21"/>
      <c r="C3" s="21"/>
      <c r="D3" s="21"/>
      <c r="E3" s="21"/>
      <c r="F3" s="21"/>
      <c r="G3" s="21"/>
      <c r="H3" s="21"/>
      <c r="I3" s="22"/>
      <c r="J3" s="23"/>
      <c r="K3" s="21"/>
      <c r="L3" s="21"/>
    </row>
    <row r="4" spans="1:12" x14ac:dyDescent="0.3">
      <c r="A4" s="21"/>
      <c r="B4" s="21"/>
      <c r="C4" s="21"/>
      <c r="D4" s="21"/>
      <c r="E4" s="21"/>
      <c r="F4" s="21"/>
      <c r="G4" s="21"/>
      <c r="H4" s="21"/>
      <c r="I4" s="22"/>
      <c r="J4" s="23"/>
      <c r="K4" s="21"/>
      <c r="L4" s="21"/>
    </row>
    <row r="5" spans="1:12" x14ac:dyDescent="0.3">
      <c r="A5" s="21"/>
      <c r="B5" s="21"/>
      <c r="C5" s="21"/>
      <c r="D5" s="21"/>
      <c r="E5" s="21"/>
      <c r="F5" s="21"/>
      <c r="G5" s="21"/>
      <c r="H5" s="21"/>
      <c r="I5" s="22"/>
      <c r="J5" s="23"/>
      <c r="K5" s="21"/>
      <c r="L5" s="21"/>
    </row>
    <row r="6" spans="1:12" x14ac:dyDescent="0.3">
      <c r="A6" s="21"/>
      <c r="B6" s="21"/>
      <c r="C6" s="21"/>
      <c r="D6" s="21"/>
      <c r="E6" s="21"/>
      <c r="F6" s="21"/>
      <c r="G6" s="21"/>
      <c r="H6" s="21"/>
      <c r="I6" s="22"/>
      <c r="J6" s="23"/>
      <c r="K6" s="21"/>
      <c r="L6" s="21"/>
    </row>
    <row r="7" spans="1:12" x14ac:dyDescent="0.3">
      <c r="A7" s="21"/>
      <c r="B7" s="21"/>
      <c r="C7" s="21"/>
      <c r="D7" s="21"/>
      <c r="E7" s="21"/>
      <c r="F7" s="21"/>
      <c r="G7" s="21"/>
      <c r="H7" s="21"/>
      <c r="I7" s="22"/>
      <c r="J7" s="23"/>
      <c r="K7" s="21"/>
      <c r="L7" s="21"/>
    </row>
    <row r="8" spans="1:12" x14ac:dyDescent="0.3">
      <c r="A8" s="21"/>
      <c r="B8" s="21"/>
      <c r="C8" s="21"/>
      <c r="D8" s="21"/>
      <c r="E8" s="21"/>
      <c r="F8" s="21"/>
      <c r="G8" s="21"/>
      <c r="H8" s="21"/>
      <c r="I8" s="22"/>
      <c r="J8" s="23"/>
      <c r="K8" s="21"/>
      <c r="L8" s="21"/>
    </row>
    <row r="9" spans="1:12" x14ac:dyDescent="0.3">
      <c r="A9" s="21"/>
      <c r="B9" s="21"/>
      <c r="C9" s="21"/>
      <c r="D9" s="21"/>
      <c r="E9" s="21"/>
      <c r="F9" s="21"/>
      <c r="G9" s="21"/>
      <c r="H9" s="21"/>
      <c r="I9" s="22"/>
      <c r="J9" s="23"/>
      <c r="K9" s="21"/>
      <c r="L9" s="21"/>
    </row>
    <row r="10" spans="1:12" x14ac:dyDescent="0.3">
      <c r="A10" s="21"/>
      <c r="B10" s="21"/>
      <c r="C10" s="21"/>
      <c r="D10" s="21"/>
      <c r="E10" s="21"/>
      <c r="F10" s="21"/>
      <c r="G10" s="21"/>
      <c r="H10" s="21"/>
      <c r="I10" s="22"/>
      <c r="J10" s="23"/>
      <c r="K10" s="21"/>
      <c r="L10" s="21"/>
    </row>
    <row r="11" spans="1:12" x14ac:dyDescent="0.3">
      <c r="A11" s="21"/>
      <c r="B11" s="21"/>
      <c r="C11" s="21"/>
      <c r="D11" s="21"/>
      <c r="E11" s="21"/>
      <c r="F11" s="21"/>
      <c r="G11" s="21"/>
      <c r="H11" s="21"/>
      <c r="I11" s="22"/>
      <c r="J11" s="23"/>
      <c r="K11" s="21"/>
      <c r="L11" s="21"/>
    </row>
    <row r="12" spans="1:12" x14ac:dyDescent="0.3">
      <c r="A12" s="21"/>
      <c r="B12" s="21"/>
      <c r="C12" s="21"/>
      <c r="D12" s="21"/>
      <c r="E12" s="21"/>
      <c r="F12" s="21"/>
      <c r="G12" s="21"/>
      <c r="H12" s="21"/>
      <c r="I12" s="22"/>
      <c r="J12" s="23"/>
      <c r="K12" s="21"/>
      <c r="L12" s="21"/>
    </row>
    <row r="13" spans="1:12" x14ac:dyDescent="0.3">
      <c r="A13" s="21"/>
      <c r="B13" s="21"/>
      <c r="C13" s="21"/>
      <c r="D13" s="21"/>
      <c r="E13" s="21"/>
      <c r="F13" s="21"/>
      <c r="G13" s="21"/>
      <c r="H13" s="21"/>
      <c r="I13" s="22"/>
      <c r="J13" s="23"/>
      <c r="K13" s="21"/>
      <c r="L13" s="21"/>
    </row>
    <row r="14" spans="1:12" x14ac:dyDescent="0.3">
      <c r="A14" s="21"/>
      <c r="B14" s="21"/>
      <c r="C14" s="21"/>
      <c r="D14" s="21"/>
      <c r="E14" s="21"/>
      <c r="F14" s="21"/>
      <c r="G14" s="21"/>
      <c r="H14" s="21"/>
      <c r="I14" s="22"/>
      <c r="J14" s="23"/>
      <c r="K14" s="21"/>
      <c r="L14" s="21"/>
    </row>
    <row r="15" spans="1:12" x14ac:dyDescent="0.3">
      <c r="A15" s="21"/>
      <c r="B15" s="21"/>
      <c r="C15" s="21"/>
      <c r="D15" s="21"/>
      <c r="E15" s="21"/>
      <c r="F15" s="21"/>
      <c r="G15" s="21"/>
      <c r="H15" s="21"/>
      <c r="I15" s="22"/>
      <c r="J15" s="23"/>
      <c r="K15" s="21"/>
      <c r="L15" s="21"/>
    </row>
    <row r="16" spans="1:12" x14ac:dyDescent="0.3">
      <c r="A16" s="21"/>
      <c r="B16" s="21"/>
      <c r="C16" s="21"/>
      <c r="D16" s="21"/>
      <c r="E16" s="21"/>
      <c r="F16" s="21"/>
      <c r="G16" s="21"/>
      <c r="H16" s="21"/>
      <c r="I16" s="22"/>
      <c r="J16" s="23"/>
      <c r="K16" s="21"/>
      <c r="L16" s="21"/>
    </row>
    <row r="17" spans="1:12" x14ac:dyDescent="0.3">
      <c r="A17" s="21"/>
      <c r="B17" s="21"/>
      <c r="C17" s="21"/>
      <c r="D17" s="21"/>
      <c r="E17" s="21"/>
      <c r="F17" s="21"/>
      <c r="G17" s="21"/>
      <c r="H17" s="21"/>
      <c r="I17" s="22"/>
      <c r="J17" s="23"/>
      <c r="K17" s="21"/>
      <c r="L17" s="21"/>
    </row>
    <row r="18" spans="1:12" x14ac:dyDescent="0.3">
      <c r="A18" s="21"/>
      <c r="B18" s="21"/>
      <c r="C18" s="21"/>
      <c r="D18" s="21"/>
      <c r="E18" s="21"/>
      <c r="F18" s="21"/>
      <c r="G18" s="21"/>
      <c r="H18" s="21"/>
      <c r="I18" s="22"/>
      <c r="J18" s="23"/>
      <c r="K18" s="21"/>
      <c r="L18" s="21"/>
    </row>
    <row r="19" spans="1:12" x14ac:dyDescent="0.3">
      <c r="A19" s="21"/>
      <c r="B19" s="21"/>
      <c r="C19" s="21"/>
      <c r="D19" s="21"/>
      <c r="E19" s="21"/>
      <c r="F19" s="21"/>
      <c r="G19" s="21"/>
      <c r="H19" s="21"/>
      <c r="I19" s="22"/>
      <c r="J19" s="23"/>
      <c r="K19" s="21"/>
      <c r="L19" s="21"/>
    </row>
    <row r="20" spans="1:12" x14ac:dyDescent="0.3">
      <c r="A20" s="21"/>
      <c r="B20" s="21"/>
      <c r="C20" s="21"/>
      <c r="D20" s="21"/>
      <c r="E20" s="21"/>
      <c r="F20" s="21"/>
      <c r="G20" s="21"/>
      <c r="H20" s="21"/>
      <c r="I20" s="22"/>
      <c r="J20" s="23"/>
      <c r="K20" s="21"/>
      <c r="L20" s="21"/>
    </row>
    <row r="21" spans="1:12" x14ac:dyDescent="0.3">
      <c r="A21" s="21"/>
      <c r="B21" s="21"/>
      <c r="C21" s="21"/>
      <c r="D21" s="21"/>
      <c r="E21" s="21"/>
      <c r="F21" s="21"/>
      <c r="G21" s="21"/>
      <c r="H21" s="21"/>
      <c r="I21" s="22"/>
      <c r="J21" s="23"/>
      <c r="K21" s="21"/>
      <c r="L21" s="21"/>
    </row>
    <row r="22" spans="1:12" x14ac:dyDescent="0.3">
      <c r="A22" s="21"/>
      <c r="B22" s="21"/>
      <c r="C22" s="21"/>
      <c r="D22" s="21"/>
      <c r="E22" s="21"/>
      <c r="F22" s="21"/>
      <c r="G22" s="21"/>
      <c r="H22" s="21"/>
      <c r="I22" s="22"/>
      <c r="J22" s="23"/>
      <c r="K22" s="21"/>
      <c r="L22" s="21"/>
    </row>
    <row r="23" spans="1:12" x14ac:dyDescent="0.3">
      <c r="A23" s="21"/>
      <c r="B23" s="21"/>
      <c r="C23" s="21"/>
      <c r="D23" s="21"/>
      <c r="E23" s="21"/>
      <c r="F23" s="21"/>
      <c r="G23" s="21"/>
      <c r="H23" s="21"/>
      <c r="I23" s="22"/>
      <c r="J23" s="23"/>
      <c r="K23" s="21"/>
      <c r="L23" s="21"/>
    </row>
    <row r="24" spans="1:12" x14ac:dyDescent="0.3">
      <c r="A24" s="21"/>
      <c r="B24" s="21"/>
      <c r="C24" s="21"/>
      <c r="D24" s="21"/>
      <c r="E24" s="21"/>
      <c r="F24" s="21"/>
      <c r="G24" s="21"/>
      <c r="H24" s="21"/>
      <c r="I24" s="22"/>
      <c r="J24" s="23"/>
      <c r="K24" s="21"/>
      <c r="L24" s="21"/>
    </row>
    <row r="25" spans="1:12" x14ac:dyDescent="0.3">
      <c r="A25" s="21"/>
      <c r="B25" s="21"/>
      <c r="C25" s="21"/>
      <c r="D25" s="21"/>
      <c r="E25" s="21"/>
      <c r="F25" s="21"/>
      <c r="G25" s="21"/>
      <c r="H25" s="21"/>
      <c r="I25" s="22"/>
      <c r="J25" s="23"/>
      <c r="K25" s="21"/>
      <c r="L25" s="21"/>
    </row>
    <row r="26" spans="1:12" x14ac:dyDescent="0.3">
      <c r="A26" s="21"/>
      <c r="B26" s="21"/>
      <c r="C26" s="21"/>
      <c r="D26" s="21"/>
      <c r="E26" s="21"/>
      <c r="F26" s="21"/>
      <c r="G26" s="21"/>
      <c r="H26" s="21"/>
      <c r="I26" s="22"/>
      <c r="J26" s="23"/>
      <c r="K26" s="21"/>
      <c r="L26" s="21"/>
    </row>
    <row r="27" spans="1:12" x14ac:dyDescent="0.3">
      <c r="A27" s="21"/>
      <c r="B27" s="21"/>
      <c r="C27" s="21"/>
      <c r="D27" s="21"/>
      <c r="E27" s="21"/>
      <c r="F27" s="21"/>
      <c r="G27" s="21"/>
      <c r="H27" s="21"/>
      <c r="I27" s="22"/>
      <c r="J27" s="23"/>
      <c r="K27" s="21"/>
      <c r="L27" s="21"/>
    </row>
    <row r="28" spans="1:12" x14ac:dyDescent="0.3">
      <c r="A28" s="21"/>
      <c r="B28" s="21"/>
      <c r="C28" s="21"/>
      <c r="D28" s="21"/>
      <c r="E28" s="21"/>
      <c r="F28" s="21"/>
      <c r="G28" s="21"/>
      <c r="H28" s="21"/>
      <c r="I28" s="22"/>
      <c r="J28" s="23"/>
      <c r="K28" s="21"/>
      <c r="L28" s="21"/>
    </row>
    <row r="29" spans="1:12" x14ac:dyDescent="0.3">
      <c r="A29" s="21"/>
      <c r="B29" s="21"/>
      <c r="C29" s="21"/>
      <c r="D29" s="21"/>
      <c r="E29" s="21"/>
      <c r="F29" s="21"/>
      <c r="G29" s="21"/>
      <c r="H29" s="21"/>
      <c r="I29" s="22"/>
      <c r="J29" s="23"/>
      <c r="K29" s="21"/>
      <c r="L29" s="21"/>
    </row>
    <row r="30" spans="1:12" x14ac:dyDescent="0.3">
      <c r="A30" s="21"/>
      <c r="B30" s="21"/>
      <c r="C30" s="21"/>
      <c r="D30" s="21"/>
      <c r="E30" s="21"/>
      <c r="F30" s="21"/>
      <c r="G30" s="21"/>
      <c r="H30" s="21"/>
      <c r="I30" s="22"/>
      <c r="J30" s="23"/>
      <c r="K30" s="21"/>
      <c r="L30" s="21"/>
    </row>
    <row r="31" spans="1:12" x14ac:dyDescent="0.3">
      <c r="A31" s="21"/>
      <c r="B31" s="21"/>
      <c r="C31" s="21"/>
      <c r="D31" s="21"/>
      <c r="E31" s="21"/>
      <c r="F31" s="21"/>
      <c r="G31" s="21"/>
      <c r="H31" s="21"/>
      <c r="I31" s="22"/>
      <c r="J31" s="23"/>
      <c r="K31" s="21"/>
      <c r="L31" s="21"/>
    </row>
    <row r="32" spans="1:12" x14ac:dyDescent="0.3">
      <c r="A32" s="21"/>
      <c r="B32" s="21"/>
      <c r="C32" s="21"/>
      <c r="D32" s="21"/>
      <c r="E32" s="21"/>
      <c r="F32" s="21"/>
      <c r="G32" s="21"/>
      <c r="H32" s="21"/>
      <c r="I32" s="22"/>
      <c r="J32" s="23"/>
      <c r="K32" s="21"/>
      <c r="L32" s="21"/>
    </row>
    <row r="33" spans="1:24" x14ac:dyDescent="0.3">
      <c r="A33" s="21"/>
      <c r="B33" s="21"/>
      <c r="C33" s="21"/>
      <c r="D33" s="21"/>
      <c r="E33" s="21"/>
      <c r="F33" s="21"/>
      <c r="G33" s="21"/>
      <c r="H33" s="21"/>
      <c r="I33" s="22"/>
      <c r="J33" s="23"/>
      <c r="K33" s="21"/>
      <c r="L33" s="21"/>
    </row>
    <row r="34" spans="1:24" x14ac:dyDescent="0.3">
      <c r="A34" s="21"/>
      <c r="B34" s="21"/>
      <c r="C34" s="21"/>
      <c r="D34" s="21"/>
      <c r="E34" s="21"/>
      <c r="F34" s="21"/>
      <c r="G34" s="21"/>
      <c r="H34" s="21"/>
      <c r="I34" s="22"/>
      <c r="J34" s="23"/>
      <c r="K34" s="21"/>
      <c r="L34" s="21"/>
    </row>
    <row r="35" spans="1:24" x14ac:dyDescent="0.3">
      <c r="A35" s="21"/>
      <c r="B35" s="21"/>
      <c r="C35" s="21"/>
      <c r="D35" s="21"/>
      <c r="E35" s="21"/>
      <c r="F35" s="21"/>
      <c r="G35" s="21"/>
      <c r="H35" s="21"/>
      <c r="I35" s="22"/>
      <c r="J35" s="23"/>
      <c r="K35" s="21"/>
      <c r="L35" s="21"/>
    </row>
    <row r="36" spans="1:24" x14ac:dyDescent="0.3">
      <c r="A36" s="21"/>
      <c r="B36" s="21"/>
      <c r="C36" s="21"/>
      <c r="D36" s="21"/>
      <c r="E36" s="21"/>
      <c r="F36" s="21"/>
      <c r="G36" s="21"/>
      <c r="H36" s="21"/>
      <c r="I36" s="22"/>
      <c r="J36" s="23"/>
      <c r="K36" s="21"/>
      <c r="L36" s="21"/>
    </row>
    <row r="37" spans="1:24" x14ac:dyDescent="0.3">
      <c r="A37" s="21"/>
      <c r="B37" s="21"/>
      <c r="C37" s="21"/>
      <c r="D37" s="21"/>
      <c r="E37" s="21"/>
      <c r="F37" s="21"/>
      <c r="G37" s="21"/>
      <c r="H37" s="21"/>
      <c r="I37" s="22"/>
      <c r="J37" s="23"/>
      <c r="K37" s="21"/>
      <c r="L37" s="21"/>
    </row>
    <row r="38" spans="1:24" x14ac:dyDescent="0.3">
      <c r="A38" s="1" t="s">
        <v>0</v>
      </c>
      <c r="B38" s="1" t="s">
        <v>1</v>
      </c>
      <c r="C38" s="1" t="s">
        <v>2</v>
      </c>
      <c r="D38" s="1" t="s">
        <v>3</v>
      </c>
      <c r="E38" s="1" t="s">
        <v>4</v>
      </c>
      <c r="F38" s="1" t="s">
        <v>5</v>
      </c>
      <c r="G38" s="1" t="s">
        <v>6</v>
      </c>
      <c r="H38" s="1" t="s">
        <v>7</v>
      </c>
      <c r="I38" s="2" t="s">
        <v>220</v>
      </c>
      <c r="J38" s="3" t="s">
        <v>221</v>
      </c>
      <c r="K38" s="1" t="s">
        <v>8</v>
      </c>
      <c r="L38" s="1" t="s">
        <v>9</v>
      </c>
      <c r="M38" s="1" t="s">
        <v>10</v>
      </c>
      <c r="N38" s="1" t="s">
        <v>11</v>
      </c>
      <c r="O38" s="1" t="s">
        <v>12</v>
      </c>
      <c r="P38" s="1" t="s">
        <v>13</v>
      </c>
      <c r="Q38" s="1" t="s">
        <v>14</v>
      </c>
      <c r="R38" s="1" t="s">
        <v>15</v>
      </c>
      <c r="S38" s="1" t="s">
        <v>196</v>
      </c>
      <c r="T38" s="1" t="s">
        <v>16</v>
      </c>
      <c r="U38" s="1" t="s">
        <v>17</v>
      </c>
      <c r="V38" s="1" t="s">
        <v>18</v>
      </c>
      <c r="W38" s="1" t="s">
        <v>19</v>
      </c>
      <c r="X38" s="1" t="s">
        <v>20</v>
      </c>
    </row>
    <row r="39" spans="1:24" x14ac:dyDescent="0.3">
      <c r="A39" s="1" t="s">
        <v>33</v>
      </c>
      <c r="B39" s="1" t="s">
        <v>34</v>
      </c>
      <c r="C39" s="1" t="s">
        <v>35</v>
      </c>
      <c r="D39" s="1" t="s">
        <v>36</v>
      </c>
      <c r="E39" s="1" t="s">
        <v>37</v>
      </c>
      <c r="F39" s="1" t="s">
        <v>24</v>
      </c>
      <c r="G39" s="1" t="s">
        <v>38</v>
      </c>
      <c r="H39" s="1" t="s">
        <v>39</v>
      </c>
      <c r="I39" s="2">
        <v>45612</v>
      </c>
      <c r="J39" s="3">
        <v>0.60313657407407406</v>
      </c>
      <c r="K39" s="1" t="s">
        <v>224</v>
      </c>
      <c r="L39" s="1" t="s">
        <v>31</v>
      </c>
      <c r="M39" s="1">
        <v>627</v>
      </c>
      <c r="N39" s="1" t="s">
        <v>28</v>
      </c>
      <c r="O39" s="1" t="s">
        <v>40</v>
      </c>
      <c r="P39" s="4">
        <v>0.91942129629629632</v>
      </c>
      <c r="Q39" s="2">
        <v>45616</v>
      </c>
      <c r="R39" s="1">
        <v>96</v>
      </c>
      <c r="S39" s="1">
        <f>R39/24</f>
        <v>4</v>
      </c>
      <c r="T39" s="1">
        <f>M39*S39</f>
        <v>2508</v>
      </c>
      <c r="U39" s="1">
        <v>1</v>
      </c>
      <c r="V39" s="1" t="b">
        <v>1</v>
      </c>
      <c r="W39" s="1">
        <v>28</v>
      </c>
      <c r="X39" s="1">
        <v>3</v>
      </c>
    </row>
    <row r="40" spans="1:24" x14ac:dyDescent="0.3">
      <c r="A40" s="1" t="s">
        <v>219</v>
      </c>
      <c r="B40" s="1" t="s">
        <v>34</v>
      </c>
      <c r="C40" s="1" t="s">
        <v>45</v>
      </c>
      <c r="D40" s="1" t="s">
        <v>46</v>
      </c>
      <c r="E40" s="1" t="s">
        <v>23</v>
      </c>
      <c r="F40" s="1" t="s">
        <v>29</v>
      </c>
      <c r="G40" s="1" t="s">
        <v>47</v>
      </c>
      <c r="H40" s="1" t="s">
        <v>26</v>
      </c>
      <c r="I40" s="2">
        <v>45613</v>
      </c>
      <c r="J40" s="3">
        <v>0.2615972222222222</v>
      </c>
      <c r="K40" s="1" t="s">
        <v>225</v>
      </c>
      <c r="L40" s="1" t="s">
        <v>27</v>
      </c>
      <c r="M40" s="1">
        <v>1925</v>
      </c>
      <c r="N40" s="1" t="s">
        <v>44</v>
      </c>
      <c r="O40" s="1" t="s">
        <v>48</v>
      </c>
      <c r="U40" s="1">
        <v>3</v>
      </c>
      <c r="V40" s="1" t="b">
        <v>0</v>
      </c>
      <c r="W40" s="1">
        <v>28</v>
      </c>
      <c r="X40" s="1">
        <v>4</v>
      </c>
    </row>
    <row r="41" spans="1:24" x14ac:dyDescent="0.3">
      <c r="A41" s="1" t="s">
        <v>52</v>
      </c>
      <c r="B41" s="1" t="s">
        <v>21</v>
      </c>
      <c r="C41" s="1" t="s">
        <v>53</v>
      </c>
      <c r="D41" s="1" t="s">
        <v>50</v>
      </c>
      <c r="E41" s="1" t="s">
        <v>37</v>
      </c>
      <c r="F41" s="1" t="s">
        <v>54</v>
      </c>
      <c r="G41" s="1" t="s">
        <v>38</v>
      </c>
      <c r="H41" s="1" t="s">
        <v>55</v>
      </c>
      <c r="I41" s="2">
        <v>45616</v>
      </c>
      <c r="J41" s="3">
        <v>0.66475694444444444</v>
      </c>
      <c r="K41" s="1" t="s">
        <v>225</v>
      </c>
      <c r="L41" s="1" t="s">
        <v>56</v>
      </c>
      <c r="M41" s="1">
        <v>1150</v>
      </c>
      <c r="N41" s="1" t="s">
        <v>28</v>
      </c>
      <c r="O41" s="1" t="s">
        <v>40</v>
      </c>
      <c r="P41" s="4">
        <v>0.81853009259259257</v>
      </c>
      <c r="Q41" s="2">
        <v>45622</v>
      </c>
      <c r="R41" s="1">
        <v>144</v>
      </c>
      <c r="S41" s="1">
        <f t="shared" ref="S41:S102" si="0">R41/24</f>
        <v>6</v>
      </c>
      <c r="T41" s="1">
        <f t="shared" ref="T41:T102" si="1">M41*S41</f>
        <v>6900</v>
      </c>
      <c r="U41" s="1">
        <v>2</v>
      </c>
      <c r="V41" s="1" t="b">
        <v>1</v>
      </c>
      <c r="W41" s="1">
        <v>33</v>
      </c>
      <c r="X41" s="1">
        <v>2</v>
      </c>
    </row>
    <row r="42" spans="1:24" x14ac:dyDescent="0.3">
      <c r="A42" s="1" t="s">
        <v>59</v>
      </c>
      <c r="B42" s="1" t="s">
        <v>60</v>
      </c>
      <c r="C42" s="1" t="s">
        <v>61</v>
      </c>
      <c r="D42" s="1" t="s">
        <v>50</v>
      </c>
      <c r="E42" s="1" t="s">
        <v>62</v>
      </c>
      <c r="F42" s="1" t="s">
        <v>29</v>
      </c>
      <c r="G42" s="1" t="s">
        <v>58</v>
      </c>
      <c r="H42" s="1" t="s">
        <v>26</v>
      </c>
      <c r="I42" s="2">
        <v>45615</v>
      </c>
      <c r="J42" s="3">
        <v>0.99351851851851847</v>
      </c>
      <c r="K42" s="1" t="s">
        <v>225</v>
      </c>
      <c r="L42" s="1" t="s">
        <v>27</v>
      </c>
      <c r="M42" s="1">
        <v>1617</v>
      </c>
      <c r="N42" s="1" t="s">
        <v>32</v>
      </c>
      <c r="O42" s="1" t="s">
        <v>48</v>
      </c>
      <c r="U42" s="1">
        <v>1</v>
      </c>
      <c r="V42" s="1" t="b">
        <v>0</v>
      </c>
      <c r="W42" s="1">
        <v>52</v>
      </c>
      <c r="X42" s="1">
        <v>3</v>
      </c>
    </row>
    <row r="43" spans="1:24" x14ac:dyDescent="0.3">
      <c r="A43" s="1" t="s">
        <v>63</v>
      </c>
      <c r="B43" s="1" t="s">
        <v>21</v>
      </c>
      <c r="C43" s="1" t="s">
        <v>64</v>
      </c>
      <c r="D43" s="1" t="s">
        <v>50</v>
      </c>
      <c r="E43" s="1" t="s">
        <v>51</v>
      </c>
      <c r="F43" s="1" t="s">
        <v>42</v>
      </c>
      <c r="G43" s="1" t="s">
        <v>25</v>
      </c>
      <c r="H43" s="1" t="s">
        <v>39</v>
      </c>
      <c r="I43" s="2">
        <v>45610</v>
      </c>
      <c r="J43" s="3">
        <v>0.59493055555555552</v>
      </c>
      <c r="K43" s="1" t="s">
        <v>225</v>
      </c>
      <c r="L43" s="1" t="s">
        <v>56</v>
      </c>
      <c r="M43" s="1">
        <v>1865</v>
      </c>
      <c r="N43" s="1" t="s">
        <v>65</v>
      </c>
      <c r="O43" s="1" t="s">
        <v>40</v>
      </c>
      <c r="P43" s="4">
        <v>0.30667824074074074</v>
      </c>
      <c r="Q43" s="2">
        <v>45623</v>
      </c>
      <c r="R43" s="1">
        <v>312</v>
      </c>
      <c r="S43" s="1">
        <f t="shared" si="0"/>
        <v>13</v>
      </c>
      <c r="T43" s="1">
        <f t="shared" si="1"/>
        <v>24245</v>
      </c>
      <c r="U43" s="1">
        <v>3</v>
      </c>
      <c r="V43" s="1" t="b">
        <v>1</v>
      </c>
      <c r="W43" s="1">
        <v>22</v>
      </c>
      <c r="X43" s="1">
        <v>4</v>
      </c>
    </row>
    <row r="44" spans="1:24" x14ac:dyDescent="0.3">
      <c r="A44" s="1" t="s">
        <v>66</v>
      </c>
      <c r="B44" s="1" t="s">
        <v>60</v>
      </c>
      <c r="C44" s="1" t="s">
        <v>67</v>
      </c>
      <c r="D44" s="1" t="s">
        <v>46</v>
      </c>
      <c r="E44" s="1" t="s">
        <v>23</v>
      </c>
      <c r="F44" s="1" t="s">
        <v>54</v>
      </c>
      <c r="G44" s="1" t="s">
        <v>25</v>
      </c>
      <c r="H44" s="1" t="s">
        <v>39</v>
      </c>
      <c r="I44" s="2">
        <v>45602</v>
      </c>
      <c r="J44" s="3">
        <v>1.6747685185185185E-2</v>
      </c>
      <c r="K44" s="1" t="s">
        <v>225</v>
      </c>
      <c r="L44" s="1" t="s">
        <v>56</v>
      </c>
      <c r="M44" s="1">
        <v>609</v>
      </c>
      <c r="N44" s="1" t="s">
        <v>28</v>
      </c>
      <c r="O44" s="1" t="s">
        <v>48</v>
      </c>
      <c r="U44" s="1">
        <v>3</v>
      </c>
      <c r="V44" s="1" t="b">
        <v>0</v>
      </c>
      <c r="W44" s="1">
        <v>38</v>
      </c>
      <c r="X44" s="1">
        <v>5</v>
      </c>
    </row>
    <row r="45" spans="1:24" x14ac:dyDescent="0.3">
      <c r="A45" s="1" t="s">
        <v>68</v>
      </c>
      <c r="B45" s="1" t="s">
        <v>49</v>
      </c>
      <c r="C45" s="1" t="s">
        <v>69</v>
      </c>
      <c r="D45" s="1" t="s">
        <v>22</v>
      </c>
      <c r="E45" s="1" t="s">
        <v>57</v>
      </c>
      <c r="F45" s="1" t="s">
        <v>54</v>
      </c>
      <c r="G45" s="1" t="s">
        <v>47</v>
      </c>
      <c r="H45" s="1" t="s">
        <v>55</v>
      </c>
      <c r="I45" s="2">
        <v>45613</v>
      </c>
      <c r="J45" s="3">
        <v>0.51192129629629635</v>
      </c>
      <c r="K45" s="1" t="s">
        <v>225</v>
      </c>
      <c r="L45" s="1" t="s">
        <v>31</v>
      </c>
      <c r="M45" s="1">
        <v>1427</v>
      </c>
      <c r="N45" s="1" t="s">
        <v>44</v>
      </c>
      <c r="O45" s="1" t="s">
        <v>40</v>
      </c>
      <c r="P45" s="4">
        <v>9.2418981481481477E-2</v>
      </c>
      <c r="Q45" s="2">
        <v>45621</v>
      </c>
      <c r="R45" s="1">
        <v>192</v>
      </c>
      <c r="S45" s="1">
        <f t="shared" si="0"/>
        <v>8</v>
      </c>
      <c r="T45" s="1">
        <f t="shared" si="1"/>
        <v>11416</v>
      </c>
      <c r="U45" s="1">
        <v>1</v>
      </c>
      <c r="V45" s="1" t="b">
        <v>1</v>
      </c>
      <c r="W45" s="1">
        <v>64</v>
      </c>
      <c r="X45" s="1">
        <v>2</v>
      </c>
    </row>
    <row r="46" spans="1:24" x14ac:dyDescent="0.3">
      <c r="A46" s="1" t="s">
        <v>70</v>
      </c>
      <c r="B46" s="1" t="s">
        <v>49</v>
      </c>
      <c r="C46" s="1" t="s">
        <v>71</v>
      </c>
      <c r="D46" s="1" t="s">
        <v>46</v>
      </c>
      <c r="E46" s="1" t="s">
        <v>51</v>
      </c>
      <c r="F46" s="1" t="s">
        <v>24</v>
      </c>
      <c r="G46" s="1" t="s">
        <v>25</v>
      </c>
      <c r="H46" s="1" t="s">
        <v>39</v>
      </c>
      <c r="I46" s="2">
        <v>45603</v>
      </c>
      <c r="J46" s="3">
        <v>2.4074074074074076E-3</v>
      </c>
      <c r="K46" s="1" t="s">
        <v>225</v>
      </c>
      <c r="L46" s="1" t="s">
        <v>31</v>
      </c>
      <c r="M46" s="1">
        <v>1999</v>
      </c>
      <c r="N46" s="1" t="s">
        <v>44</v>
      </c>
      <c r="O46" s="1" t="s">
        <v>48</v>
      </c>
      <c r="U46" s="1">
        <v>2</v>
      </c>
      <c r="V46" s="1" t="b">
        <v>0</v>
      </c>
      <c r="W46" s="1">
        <v>14</v>
      </c>
      <c r="X46" s="1">
        <v>3</v>
      </c>
    </row>
    <row r="47" spans="1:24" x14ac:dyDescent="0.3">
      <c r="A47" s="1" t="s">
        <v>72</v>
      </c>
      <c r="B47" s="1" t="s">
        <v>21</v>
      </c>
      <c r="C47" s="1" t="s">
        <v>73</v>
      </c>
      <c r="D47" s="1" t="s">
        <v>50</v>
      </c>
      <c r="E47" s="1" t="s">
        <v>51</v>
      </c>
      <c r="F47" s="1" t="s">
        <v>29</v>
      </c>
      <c r="G47" s="1" t="s">
        <v>38</v>
      </c>
      <c r="H47" s="1" t="s">
        <v>39</v>
      </c>
      <c r="I47" s="2">
        <v>45600</v>
      </c>
      <c r="J47" s="3">
        <v>0.22173611111111111</v>
      </c>
      <c r="K47" s="1" t="s">
        <v>225</v>
      </c>
      <c r="L47" s="1" t="s">
        <v>27</v>
      </c>
      <c r="M47" s="1">
        <v>1221</v>
      </c>
      <c r="N47" s="1" t="s">
        <v>44</v>
      </c>
      <c r="O47" s="1" t="s">
        <v>40</v>
      </c>
      <c r="P47" s="4">
        <v>4.6122685185185183E-2</v>
      </c>
      <c r="Q47" s="2">
        <v>45608</v>
      </c>
      <c r="R47" s="1">
        <v>192</v>
      </c>
      <c r="S47" s="1">
        <f t="shared" si="0"/>
        <v>8</v>
      </c>
      <c r="T47" s="1">
        <f t="shared" si="1"/>
        <v>9768</v>
      </c>
      <c r="U47" s="1">
        <v>1</v>
      </c>
      <c r="V47" s="1" t="b">
        <v>1</v>
      </c>
      <c r="W47" s="1">
        <v>33</v>
      </c>
      <c r="X47" s="1">
        <v>3</v>
      </c>
    </row>
    <row r="48" spans="1:24" x14ac:dyDescent="0.3">
      <c r="A48" s="1" t="s">
        <v>74</v>
      </c>
      <c r="B48" s="1" t="s">
        <v>49</v>
      </c>
      <c r="C48" s="1" t="s">
        <v>75</v>
      </c>
      <c r="D48" s="1" t="s">
        <v>22</v>
      </c>
      <c r="E48" s="1" t="s">
        <v>62</v>
      </c>
      <c r="F48" s="1" t="s">
        <v>42</v>
      </c>
      <c r="G48" s="1" t="s">
        <v>47</v>
      </c>
      <c r="H48" s="1" t="s">
        <v>55</v>
      </c>
      <c r="I48" s="2">
        <v>45605</v>
      </c>
      <c r="J48" s="3">
        <v>0.94651620370370371</v>
      </c>
      <c r="K48" s="1" t="s">
        <v>225</v>
      </c>
      <c r="L48" s="1" t="s">
        <v>27</v>
      </c>
      <c r="M48" s="1">
        <v>1047</v>
      </c>
      <c r="N48" s="1" t="s">
        <v>32</v>
      </c>
      <c r="O48" s="1" t="s">
        <v>48</v>
      </c>
      <c r="U48" s="1">
        <v>1</v>
      </c>
      <c r="V48" s="1" t="b">
        <v>0</v>
      </c>
      <c r="W48" s="1">
        <v>3</v>
      </c>
      <c r="X48" s="1">
        <v>3</v>
      </c>
    </row>
    <row r="49" spans="1:24" x14ac:dyDescent="0.3">
      <c r="A49" s="1" t="s">
        <v>76</v>
      </c>
      <c r="B49" s="1" t="s">
        <v>21</v>
      </c>
      <c r="C49" s="1" t="s">
        <v>77</v>
      </c>
      <c r="D49" s="1" t="s">
        <v>50</v>
      </c>
      <c r="E49" s="1" t="s">
        <v>62</v>
      </c>
      <c r="F49" s="1" t="s">
        <v>42</v>
      </c>
      <c r="G49" s="1" t="s">
        <v>38</v>
      </c>
      <c r="H49" s="1" t="s">
        <v>43</v>
      </c>
      <c r="I49" s="2">
        <v>45599</v>
      </c>
      <c r="J49" s="3">
        <v>0.59351851851851856</v>
      </c>
      <c r="K49" s="1" t="s">
        <v>225</v>
      </c>
      <c r="L49" s="1" t="s">
        <v>27</v>
      </c>
      <c r="M49" s="1">
        <v>621</v>
      </c>
      <c r="N49" s="1" t="s">
        <v>65</v>
      </c>
      <c r="O49" s="1" t="s">
        <v>48</v>
      </c>
      <c r="U49" s="1">
        <v>1</v>
      </c>
      <c r="V49" s="1" t="b">
        <v>0</v>
      </c>
      <c r="W49" s="1">
        <v>79</v>
      </c>
      <c r="X49" s="1">
        <v>4</v>
      </c>
    </row>
    <row r="50" spans="1:24" x14ac:dyDescent="0.3">
      <c r="A50" s="1" t="s">
        <v>78</v>
      </c>
      <c r="B50" s="1" t="s">
        <v>49</v>
      </c>
      <c r="C50" s="1" t="s">
        <v>79</v>
      </c>
      <c r="D50" s="1" t="s">
        <v>36</v>
      </c>
      <c r="E50" s="1" t="s">
        <v>23</v>
      </c>
      <c r="F50" s="1" t="s">
        <v>29</v>
      </c>
      <c r="G50" s="1" t="s">
        <v>38</v>
      </c>
      <c r="H50" s="1" t="s">
        <v>26</v>
      </c>
      <c r="I50" s="2">
        <v>45603</v>
      </c>
      <c r="J50" s="3">
        <v>0.99925925925925929</v>
      </c>
      <c r="K50" s="1" t="s">
        <v>224</v>
      </c>
      <c r="L50" s="1" t="s">
        <v>56</v>
      </c>
      <c r="M50" s="1">
        <v>947</v>
      </c>
      <c r="N50" s="1" t="s">
        <v>44</v>
      </c>
      <c r="O50" s="1" t="s">
        <v>40</v>
      </c>
      <c r="P50" s="4">
        <v>0.90164351851851854</v>
      </c>
      <c r="Q50" s="2">
        <v>45608</v>
      </c>
      <c r="R50" s="1">
        <v>120</v>
      </c>
      <c r="S50" s="1">
        <f t="shared" si="0"/>
        <v>5</v>
      </c>
      <c r="T50" s="1">
        <f t="shared" si="1"/>
        <v>4735</v>
      </c>
      <c r="U50" s="1">
        <v>1</v>
      </c>
      <c r="V50" s="1" t="b">
        <v>1</v>
      </c>
      <c r="W50" s="1">
        <v>91</v>
      </c>
      <c r="X50" s="1">
        <v>4</v>
      </c>
    </row>
    <row r="51" spans="1:24" x14ac:dyDescent="0.3">
      <c r="A51" s="1" t="s">
        <v>80</v>
      </c>
      <c r="B51" s="1" t="s">
        <v>49</v>
      </c>
      <c r="C51" s="1" t="s">
        <v>81</v>
      </c>
      <c r="D51" s="1" t="s">
        <v>22</v>
      </c>
      <c r="E51" s="1" t="s">
        <v>62</v>
      </c>
      <c r="F51" s="1" t="s">
        <v>29</v>
      </c>
      <c r="G51" s="1" t="s">
        <v>58</v>
      </c>
      <c r="H51" s="1" t="s">
        <v>26</v>
      </c>
      <c r="I51" s="2">
        <v>45623</v>
      </c>
      <c r="J51" s="3">
        <v>0.43281249999999999</v>
      </c>
      <c r="K51" s="1" t="s">
        <v>225</v>
      </c>
      <c r="L51" s="1" t="s">
        <v>56</v>
      </c>
      <c r="M51" s="1">
        <v>955</v>
      </c>
      <c r="N51" s="1" t="s">
        <v>65</v>
      </c>
      <c r="O51" s="1" t="s">
        <v>48</v>
      </c>
      <c r="U51" s="1">
        <v>3</v>
      </c>
      <c r="V51" s="1" t="b">
        <v>0</v>
      </c>
      <c r="W51" s="1">
        <v>10</v>
      </c>
      <c r="X51" s="1">
        <v>5</v>
      </c>
    </row>
    <row r="52" spans="1:24" x14ac:dyDescent="0.3">
      <c r="A52" s="1" t="s">
        <v>82</v>
      </c>
      <c r="B52" s="1" t="s">
        <v>60</v>
      </c>
      <c r="C52" s="1" t="s">
        <v>83</v>
      </c>
      <c r="D52" s="1" t="s">
        <v>46</v>
      </c>
      <c r="E52" s="1" t="s">
        <v>51</v>
      </c>
      <c r="F52" s="1" t="s">
        <v>24</v>
      </c>
      <c r="G52" s="1" t="s">
        <v>38</v>
      </c>
      <c r="H52" s="1" t="s">
        <v>55</v>
      </c>
      <c r="I52" s="2">
        <v>45611</v>
      </c>
      <c r="J52" s="3">
        <v>0.86020833333333335</v>
      </c>
      <c r="K52" s="1" t="s">
        <v>225</v>
      </c>
      <c r="L52" s="1" t="s">
        <v>56</v>
      </c>
      <c r="M52" s="1">
        <v>969</v>
      </c>
      <c r="N52" s="1" t="s">
        <v>28</v>
      </c>
      <c r="O52" s="1" t="s">
        <v>40</v>
      </c>
      <c r="P52" s="4">
        <v>0.59275462962962966</v>
      </c>
      <c r="Q52" s="2">
        <v>45617</v>
      </c>
      <c r="R52" s="1">
        <v>144</v>
      </c>
      <c r="S52" s="1">
        <f t="shared" si="0"/>
        <v>6</v>
      </c>
      <c r="T52" s="1">
        <f t="shared" si="1"/>
        <v>5814</v>
      </c>
      <c r="U52" s="1">
        <v>2</v>
      </c>
      <c r="V52" s="1" t="b">
        <v>1</v>
      </c>
      <c r="W52" s="1">
        <v>90</v>
      </c>
      <c r="X52" s="1">
        <v>1</v>
      </c>
    </row>
    <row r="53" spans="1:24" x14ac:dyDescent="0.3">
      <c r="A53" s="1" t="s">
        <v>84</v>
      </c>
      <c r="B53" s="1" t="s">
        <v>34</v>
      </c>
      <c r="C53" s="1" t="s">
        <v>85</v>
      </c>
      <c r="D53" s="1" t="s">
        <v>46</v>
      </c>
      <c r="E53" s="1" t="s">
        <v>57</v>
      </c>
      <c r="F53" s="1" t="s">
        <v>24</v>
      </c>
      <c r="G53" s="1" t="s">
        <v>30</v>
      </c>
      <c r="H53" s="1" t="s">
        <v>39</v>
      </c>
      <c r="I53" s="2">
        <v>45619</v>
      </c>
      <c r="J53" s="3">
        <v>0.68978009259259254</v>
      </c>
      <c r="K53" s="1" t="s">
        <v>225</v>
      </c>
      <c r="L53" s="1" t="s">
        <v>56</v>
      </c>
      <c r="M53" s="1">
        <v>1753</v>
      </c>
      <c r="N53" s="1" t="s">
        <v>28</v>
      </c>
      <c r="O53" s="1" t="s">
        <v>48</v>
      </c>
      <c r="U53" s="1">
        <v>2</v>
      </c>
      <c r="V53" s="1" t="b">
        <v>0</v>
      </c>
      <c r="W53" s="1">
        <v>37</v>
      </c>
      <c r="X53" s="1">
        <v>2</v>
      </c>
    </row>
    <row r="54" spans="1:24" x14ac:dyDescent="0.3">
      <c r="A54" s="1" t="s">
        <v>86</v>
      </c>
      <c r="B54" s="1" t="s">
        <v>34</v>
      </c>
      <c r="C54" s="1" t="s">
        <v>87</v>
      </c>
      <c r="D54" s="1" t="s">
        <v>50</v>
      </c>
      <c r="E54" s="1" t="s">
        <v>23</v>
      </c>
      <c r="F54" s="1" t="s">
        <v>54</v>
      </c>
      <c r="G54" s="1" t="s">
        <v>25</v>
      </c>
      <c r="H54" s="1" t="s">
        <v>55</v>
      </c>
      <c r="I54" s="2">
        <v>45598</v>
      </c>
      <c r="J54" s="3">
        <v>5.2337962962962961E-2</v>
      </c>
      <c r="K54" s="1" t="s">
        <v>225</v>
      </c>
      <c r="L54" s="1" t="s">
        <v>27</v>
      </c>
      <c r="M54" s="1">
        <v>1957</v>
      </c>
      <c r="N54" s="1" t="s">
        <v>32</v>
      </c>
      <c r="O54" s="1" t="s">
        <v>48</v>
      </c>
      <c r="U54" s="1">
        <v>3</v>
      </c>
      <c r="V54" s="1" t="b">
        <v>0</v>
      </c>
      <c r="W54" s="1">
        <v>83</v>
      </c>
      <c r="X54" s="1">
        <v>4</v>
      </c>
    </row>
    <row r="55" spans="1:24" x14ac:dyDescent="0.3">
      <c r="A55" s="1" t="s">
        <v>88</v>
      </c>
      <c r="B55" s="1" t="s">
        <v>34</v>
      </c>
      <c r="C55" s="1" t="s">
        <v>89</v>
      </c>
      <c r="D55" s="1" t="s">
        <v>22</v>
      </c>
      <c r="E55" s="1" t="s">
        <v>62</v>
      </c>
      <c r="F55" s="1" t="s">
        <v>24</v>
      </c>
      <c r="G55" s="1" t="s">
        <v>25</v>
      </c>
      <c r="H55" s="1" t="s">
        <v>26</v>
      </c>
      <c r="I55" s="2">
        <v>45597</v>
      </c>
      <c r="J55" s="3">
        <v>0.22945601851851852</v>
      </c>
      <c r="K55" s="1" t="s">
        <v>225</v>
      </c>
      <c r="L55" s="1" t="s">
        <v>27</v>
      </c>
      <c r="M55" s="1">
        <v>587</v>
      </c>
      <c r="N55" s="1" t="s">
        <v>28</v>
      </c>
      <c r="O55" s="1" t="s">
        <v>48</v>
      </c>
      <c r="U55" s="1">
        <v>3</v>
      </c>
      <c r="V55" s="1" t="b">
        <v>0</v>
      </c>
      <c r="W55" s="1">
        <v>37</v>
      </c>
      <c r="X55" s="1">
        <v>5</v>
      </c>
    </row>
    <row r="56" spans="1:24" x14ac:dyDescent="0.3">
      <c r="A56" s="1" t="s">
        <v>90</v>
      </c>
      <c r="B56" s="1" t="s">
        <v>21</v>
      </c>
      <c r="C56" s="1" t="s">
        <v>91</v>
      </c>
      <c r="D56" s="1" t="s">
        <v>46</v>
      </c>
      <c r="E56" s="1" t="s">
        <v>51</v>
      </c>
      <c r="F56" s="1" t="s">
        <v>29</v>
      </c>
      <c r="G56" s="1" t="s">
        <v>47</v>
      </c>
      <c r="H56" s="1" t="s">
        <v>55</v>
      </c>
      <c r="I56" s="2">
        <v>45621</v>
      </c>
      <c r="J56" s="3">
        <v>0.4325</v>
      </c>
      <c r="K56" s="1" t="s">
        <v>224</v>
      </c>
      <c r="L56" s="1" t="s">
        <v>31</v>
      </c>
      <c r="M56" s="1">
        <v>718</v>
      </c>
      <c r="N56" s="1" t="s">
        <v>28</v>
      </c>
      <c r="O56" s="1" t="s">
        <v>40</v>
      </c>
      <c r="P56" s="4">
        <v>0.21101851851851852</v>
      </c>
      <c r="Q56" s="2">
        <v>45625</v>
      </c>
      <c r="R56" s="1">
        <v>96</v>
      </c>
      <c r="S56" s="1">
        <f t="shared" si="0"/>
        <v>4</v>
      </c>
      <c r="T56" s="1">
        <f t="shared" si="1"/>
        <v>2872</v>
      </c>
      <c r="U56" s="1">
        <v>3</v>
      </c>
      <c r="V56" s="1" t="b">
        <v>1</v>
      </c>
      <c r="W56" s="1">
        <v>86</v>
      </c>
      <c r="X56" s="1">
        <v>3</v>
      </c>
    </row>
    <row r="57" spans="1:24" x14ac:dyDescent="0.3">
      <c r="A57" s="1" t="s">
        <v>92</v>
      </c>
      <c r="B57" s="1" t="s">
        <v>60</v>
      </c>
      <c r="C57" s="1" t="s">
        <v>93</v>
      </c>
      <c r="D57" s="1" t="s">
        <v>46</v>
      </c>
      <c r="E57" s="1" t="s">
        <v>51</v>
      </c>
      <c r="F57" s="1" t="s">
        <v>54</v>
      </c>
      <c r="G57" s="1" t="s">
        <v>47</v>
      </c>
      <c r="H57" s="1" t="s">
        <v>43</v>
      </c>
      <c r="I57" s="2">
        <v>45612</v>
      </c>
      <c r="J57" s="3">
        <v>0.5964814814814815</v>
      </c>
      <c r="K57" s="1" t="s">
        <v>225</v>
      </c>
      <c r="L57" s="1" t="s">
        <v>27</v>
      </c>
      <c r="M57" s="1">
        <v>1224</v>
      </c>
      <c r="N57" s="1" t="s">
        <v>28</v>
      </c>
      <c r="O57" s="1" t="s">
        <v>48</v>
      </c>
      <c r="U57" s="1">
        <v>2</v>
      </c>
      <c r="V57" s="1" t="b">
        <v>0</v>
      </c>
      <c r="W57" s="1">
        <v>42</v>
      </c>
      <c r="X57" s="1">
        <v>2</v>
      </c>
    </row>
    <row r="58" spans="1:24" x14ac:dyDescent="0.3">
      <c r="A58" s="1" t="s">
        <v>94</v>
      </c>
      <c r="B58" s="1" t="s">
        <v>49</v>
      </c>
      <c r="C58" s="1" t="s">
        <v>95</v>
      </c>
      <c r="D58" s="1" t="s">
        <v>46</v>
      </c>
      <c r="E58" s="1" t="s">
        <v>62</v>
      </c>
      <c r="F58" s="1" t="s">
        <v>54</v>
      </c>
      <c r="G58" s="1" t="s">
        <v>30</v>
      </c>
      <c r="H58" s="1" t="s">
        <v>26</v>
      </c>
      <c r="I58" s="2">
        <v>45611</v>
      </c>
      <c r="J58" s="3">
        <v>0.74818287037037035</v>
      </c>
      <c r="K58" s="1" t="s">
        <v>225</v>
      </c>
      <c r="L58" s="1" t="s">
        <v>31</v>
      </c>
      <c r="M58" s="1">
        <v>1650</v>
      </c>
      <c r="N58" s="1" t="s">
        <v>65</v>
      </c>
      <c r="O58" s="1" t="s">
        <v>40</v>
      </c>
      <c r="P58" s="4">
        <v>0.56942129629629634</v>
      </c>
      <c r="Q58" s="2">
        <v>45623</v>
      </c>
      <c r="R58" s="1">
        <v>288</v>
      </c>
      <c r="S58" s="1">
        <f t="shared" si="0"/>
        <v>12</v>
      </c>
      <c r="T58" s="1">
        <f t="shared" si="1"/>
        <v>19800</v>
      </c>
      <c r="U58" s="1">
        <v>2</v>
      </c>
      <c r="V58" s="1" t="b">
        <v>1</v>
      </c>
      <c r="W58" s="1">
        <v>3</v>
      </c>
      <c r="X58" s="1">
        <v>4</v>
      </c>
    </row>
    <row r="59" spans="1:24" x14ac:dyDescent="0.3">
      <c r="A59" s="1" t="s">
        <v>96</v>
      </c>
      <c r="B59" s="1" t="s">
        <v>34</v>
      </c>
      <c r="C59" s="1" t="s">
        <v>97</v>
      </c>
      <c r="D59" s="1" t="s">
        <v>46</v>
      </c>
      <c r="E59" s="1" t="s">
        <v>51</v>
      </c>
      <c r="F59" s="1" t="s">
        <v>42</v>
      </c>
      <c r="G59" s="1" t="s">
        <v>25</v>
      </c>
      <c r="H59" s="1" t="s">
        <v>26</v>
      </c>
      <c r="I59" s="2">
        <v>45614</v>
      </c>
      <c r="J59" s="3">
        <v>1.3854166666666667E-2</v>
      </c>
      <c r="K59" s="1" t="s">
        <v>222</v>
      </c>
      <c r="L59" s="1" t="s">
        <v>56</v>
      </c>
      <c r="M59" s="1">
        <v>661</v>
      </c>
      <c r="N59" s="1" t="s">
        <v>65</v>
      </c>
      <c r="O59" s="1" t="s">
        <v>40</v>
      </c>
      <c r="P59" s="4">
        <v>0.35182870370370373</v>
      </c>
      <c r="Q59" s="2">
        <v>45614</v>
      </c>
      <c r="R59" s="1">
        <v>0</v>
      </c>
      <c r="U59" s="1">
        <v>3</v>
      </c>
      <c r="V59" s="1" t="b">
        <v>0</v>
      </c>
      <c r="W59" s="1">
        <v>99</v>
      </c>
      <c r="X59" s="1">
        <v>2</v>
      </c>
    </row>
    <row r="60" spans="1:24" x14ac:dyDescent="0.3">
      <c r="A60" s="1" t="s">
        <v>98</v>
      </c>
      <c r="B60" s="1" t="s">
        <v>60</v>
      </c>
      <c r="C60" s="1" t="s">
        <v>99</v>
      </c>
      <c r="D60" s="1" t="s">
        <v>50</v>
      </c>
      <c r="E60" s="1" t="s">
        <v>23</v>
      </c>
      <c r="F60" s="1" t="s">
        <v>29</v>
      </c>
      <c r="G60" s="1" t="s">
        <v>58</v>
      </c>
      <c r="H60" s="1" t="s">
        <v>43</v>
      </c>
      <c r="I60" s="2">
        <v>45615</v>
      </c>
      <c r="J60" s="3">
        <v>0.48953703703703705</v>
      </c>
      <c r="K60" s="1" t="s">
        <v>225</v>
      </c>
      <c r="L60" s="1" t="s">
        <v>31</v>
      </c>
      <c r="M60" s="1">
        <v>1915</v>
      </c>
      <c r="N60" s="1" t="s">
        <v>44</v>
      </c>
      <c r="O60" s="1" t="s">
        <v>48</v>
      </c>
      <c r="U60" s="1">
        <v>1</v>
      </c>
      <c r="V60" s="1" t="b">
        <v>0</v>
      </c>
      <c r="W60" s="1">
        <v>80</v>
      </c>
      <c r="X60" s="1">
        <v>2</v>
      </c>
    </row>
    <row r="61" spans="1:24" x14ac:dyDescent="0.3">
      <c r="A61" s="1" t="s">
        <v>100</v>
      </c>
      <c r="B61" s="1" t="s">
        <v>34</v>
      </c>
      <c r="C61" s="1" t="s">
        <v>101</v>
      </c>
      <c r="D61" s="1" t="s">
        <v>22</v>
      </c>
      <c r="E61" s="1" t="s">
        <v>37</v>
      </c>
      <c r="F61" s="1" t="s">
        <v>42</v>
      </c>
      <c r="G61" s="1" t="s">
        <v>30</v>
      </c>
      <c r="H61" s="1" t="s">
        <v>39</v>
      </c>
      <c r="I61" s="2">
        <v>45623</v>
      </c>
      <c r="J61" s="3">
        <v>0.17650462962962962</v>
      </c>
      <c r="K61" s="1" t="s">
        <v>224</v>
      </c>
      <c r="L61" s="1" t="s">
        <v>31</v>
      </c>
      <c r="M61" s="1">
        <v>1435</v>
      </c>
      <c r="N61" s="1" t="s">
        <v>32</v>
      </c>
      <c r="O61" s="1" t="s">
        <v>40</v>
      </c>
      <c r="P61" s="4">
        <v>0.72445601851851849</v>
      </c>
      <c r="Q61" s="2">
        <v>45625</v>
      </c>
      <c r="R61" s="1">
        <v>48</v>
      </c>
      <c r="S61" s="1">
        <f t="shared" si="0"/>
        <v>2</v>
      </c>
      <c r="T61" s="1">
        <f t="shared" si="1"/>
        <v>2870</v>
      </c>
      <c r="U61" s="1">
        <v>2</v>
      </c>
      <c r="V61" s="1" t="b">
        <v>1</v>
      </c>
      <c r="W61" s="1">
        <v>36</v>
      </c>
      <c r="X61" s="1">
        <v>3</v>
      </c>
    </row>
    <row r="62" spans="1:24" x14ac:dyDescent="0.3">
      <c r="A62" s="1" t="s">
        <v>102</v>
      </c>
      <c r="B62" s="1" t="s">
        <v>21</v>
      </c>
      <c r="C62" s="1" t="s">
        <v>103</v>
      </c>
      <c r="D62" s="1" t="s">
        <v>50</v>
      </c>
      <c r="E62" s="1" t="s">
        <v>23</v>
      </c>
      <c r="F62" s="1" t="s">
        <v>42</v>
      </c>
      <c r="G62" s="1" t="s">
        <v>58</v>
      </c>
      <c r="H62" s="1" t="s">
        <v>39</v>
      </c>
      <c r="I62" s="2">
        <v>45623</v>
      </c>
      <c r="J62" s="3">
        <v>0.37623842592592593</v>
      </c>
      <c r="K62" s="1" t="s">
        <v>223</v>
      </c>
      <c r="L62" s="1" t="s">
        <v>27</v>
      </c>
      <c r="M62" s="1">
        <v>624</v>
      </c>
      <c r="N62" s="1" t="s">
        <v>65</v>
      </c>
      <c r="O62" s="1" t="s">
        <v>40</v>
      </c>
      <c r="P62" s="4">
        <v>0.55951388888888887</v>
      </c>
      <c r="Q62" s="2">
        <v>45624</v>
      </c>
      <c r="R62" s="1">
        <v>24</v>
      </c>
      <c r="S62" s="1">
        <f t="shared" si="0"/>
        <v>1</v>
      </c>
      <c r="T62" s="1">
        <f t="shared" si="1"/>
        <v>624</v>
      </c>
      <c r="U62" s="1">
        <v>1</v>
      </c>
      <c r="V62" s="1" t="b">
        <v>0</v>
      </c>
      <c r="W62" s="1">
        <v>64</v>
      </c>
      <c r="X62" s="1">
        <v>3</v>
      </c>
    </row>
    <row r="63" spans="1:24" x14ac:dyDescent="0.3">
      <c r="A63" s="1" t="s">
        <v>104</v>
      </c>
      <c r="B63" s="1" t="s">
        <v>21</v>
      </c>
      <c r="C63" s="1" t="s">
        <v>105</v>
      </c>
      <c r="D63" s="1" t="s">
        <v>41</v>
      </c>
      <c r="E63" s="1" t="s">
        <v>23</v>
      </c>
      <c r="F63" s="1" t="s">
        <v>24</v>
      </c>
      <c r="G63" s="1" t="s">
        <v>38</v>
      </c>
      <c r="H63" s="1" t="s">
        <v>43</v>
      </c>
      <c r="I63" s="2">
        <v>45617</v>
      </c>
      <c r="J63" s="3">
        <v>0.42890046296296297</v>
      </c>
      <c r="K63" s="1" t="s">
        <v>225</v>
      </c>
      <c r="L63" s="1" t="s">
        <v>31</v>
      </c>
      <c r="M63" s="1">
        <v>592</v>
      </c>
      <c r="N63" s="1" t="s">
        <v>44</v>
      </c>
      <c r="O63" s="1" t="s">
        <v>48</v>
      </c>
      <c r="U63" s="1">
        <v>1</v>
      </c>
      <c r="V63" s="1" t="b">
        <v>0</v>
      </c>
      <c r="W63" s="1">
        <v>49</v>
      </c>
      <c r="X63" s="1">
        <v>1</v>
      </c>
    </row>
    <row r="64" spans="1:24" x14ac:dyDescent="0.3">
      <c r="A64" s="1" t="s">
        <v>106</v>
      </c>
      <c r="B64" s="1" t="s">
        <v>21</v>
      </c>
      <c r="C64" s="1" t="s">
        <v>107</v>
      </c>
      <c r="D64" s="1" t="s">
        <v>41</v>
      </c>
      <c r="E64" s="1" t="s">
        <v>62</v>
      </c>
      <c r="F64" s="1" t="s">
        <v>42</v>
      </c>
      <c r="G64" s="1" t="s">
        <v>38</v>
      </c>
      <c r="H64" s="1" t="s">
        <v>39</v>
      </c>
      <c r="I64" s="2">
        <v>45598</v>
      </c>
      <c r="J64" s="3">
        <v>0.53289351851851852</v>
      </c>
      <c r="K64" s="1" t="s">
        <v>225</v>
      </c>
      <c r="L64" s="1" t="s">
        <v>31</v>
      </c>
      <c r="M64" s="1">
        <v>930</v>
      </c>
      <c r="N64" s="1" t="s">
        <v>65</v>
      </c>
      <c r="O64" s="1" t="s">
        <v>40</v>
      </c>
      <c r="P64" s="4">
        <v>0.1091087962962963</v>
      </c>
      <c r="Q64" s="2">
        <v>45605</v>
      </c>
      <c r="R64" s="1">
        <v>168</v>
      </c>
      <c r="S64" s="1">
        <f t="shared" si="0"/>
        <v>7</v>
      </c>
      <c r="T64" s="1">
        <f t="shared" si="1"/>
        <v>6510</v>
      </c>
      <c r="U64" s="1">
        <v>1</v>
      </c>
      <c r="V64" s="1" t="b">
        <v>1</v>
      </c>
      <c r="W64" s="1">
        <v>74</v>
      </c>
      <c r="X64" s="1">
        <v>1</v>
      </c>
    </row>
    <row r="65" spans="1:24" x14ac:dyDescent="0.3">
      <c r="A65" s="1" t="s">
        <v>108</v>
      </c>
      <c r="B65" s="1" t="s">
        <v>21</v>
      </c>
      <c r="C65" s="1" t="s">
        <v>109</v>
      </c>
      <c r="D65" s="1" t="s">
        <v>36</v>
      </c>
      <c r="E65" s="1" t="s">
        <v>62</v>
      </c>
      <c r="F65" s="1" t="s">
        <v>54</v>
      </c>
      <c r="G65" s="1" t="s">
        <v>25</v>
      </c>
      <c r="H65" s="1" t="s">
        <v>39</v>
      </c>
      <c r="I65" s="2">
        <v>45619</v>
      </c>
      <c r="J65" s="3">
        <v>0.70329861111111114</v>
      </c>
      <c r="K65" s="1" t="s">
        <v>225</v>
      </c>
      <c r="L65" s="1" t="s">
        <v>56</v>
      </c>
      <c r="M65" s="1">
        <v>1668</v>
      </c>
      <c r="N65" s="1" t="s">
        <v>44</v>
      </c>
      <c r="O65" s="1" t="s">
        <v>48</v>
      </c>
      <c r="U65" s="1">
        <v>3</v>
      </c>
      <c r="V65" s="1" t="b">
        <v>0</v>
      </c>
      <c r="W65" s="1">
        <v>24</v>
      </c>
      <c r="X65" s="1">
        <v>1</v>
      </c>
    </row>
    <row r="66" spans="1:24" x14ac:dyDescent="0.3">
      <c r="A66" s="1" t="s">
        <v>110</v>
      </c>
      <c r="B66" s="1" t="s">
        <v>60</v>
      </c>
      <c r="C66" s="1" t="s">
        <v>111</v>
      </c>
      <c r="D66" s="1" t="s">
        <v>41</v>
      </c>
      <c r="E66" s="1" t="s">
        <v>23</v>
      </c>
      <c r="F66" s="1" t="s">
        <v>29</v>
      </c>
      <c r="G66" s="1" t="s">
        <v>58</v>
      </c>
      <c r="H66" s="1" t="s">
        <v>43</v>
      </c>
      <c r="I66" s="2">
        <v>45615</v>
      </c>
      <c r="J66" s="3">
        <v>6.9907407407407404E-2</v>
      </c>
      <c r="K66" s="1" t="s">
        <v>225</v>
      </c>
      <c r="L66" s="1" t="s">
        <v>31</v>
      </c>
      <c r="M66" s="1">
        <v>1255</v>
      </c>
      <c r="N66" s="1" t="s">
        <v>32</v>
      </c>
      <c r="O66" s="1" t="s">
        <v>48</v>
      </c>
      <c r="U66" s="1">
        <v>2</v>
      </c>
      <c r="V66" s="1" t="b">
        <v>0</v>
      </c>
      <c r="W66" s="1">
        <v>64</v>
      </c>
      <c r="X66" s="1">
        <v>4</v>
      </c>
    </row>
    <row r="67" spans="1:24" x14ac:dyDescent="0.3">
      <c r="A67" s="1" t="s">
        <v>112</v>
      </c>
      <c r="B67" s="1" t="s">
        <v>21</v>
      </c>
      <c r="C67" s="1" t="s">
        <v>113</v>
      </c>
      <c r="D67" s="1" t="s">
        <v>46</v>
      </c>
      <c r="E67" s="1" t="s">
        <v>57</v>
      </c>
      <c r="F67" s="1" t="s">
        <v>24</v>
      </c>
      <c r="G67" s="1" t="s">
        <v>58</v>
      </c>
      <c r="H67" s="1" t="s">
        <v>43</v>
      </c>
      <c r="I67" s="2">
        <v>45597</v>
      </c>
      <c r="J67" s="3">
        <v>0.91386574074074078</v>
      </c>
      <c r="K67" s="1" t="s">
        <v>225</v>
      </c>
      <c r="L67" s="1" t="s">
        <v>31</v>
      </c>
      <c r="M67" s="1">
        <v>782</v>
      </c>
      <c r="N67" s="1" t="s">
        <v>44</v>
      </c>
      <c r="O67" s="1" t="s">
        <v>48</v>
      </c>
      <c r="U67" s="1">
        <v>2</v>
      </c>
      <c r="V67" s="1" t="b">
        <v>0</v>
      </c>
      <c r="W67" s="1">
        <v>63</v>
      </c>
      <c r="X67" s="1">
        <v>3</v>
      </c>
    </row>
    <row r="68" spans="1:24" x14ac:dyDescent="0.3">
      <c r="A68" s="1" t="s">
        <v>114</v>
      </c>
      <c r="B68" s="1" t="s">
        <v>34</v>
      </c>
      <c r="C68" s="1" t="s">
        <v>115</v>
      </c>
      <c r="D68" s="1" t="s">
        <v>46</v>
      </c>
      <c r="E68" s="1" t="s">
        <v>57</v>
      </c>
      <c r="F68" s="1" t="s">
        <v>54</v>
      </c>
      <c r="G68" s="1" t="s">
        <v>38</v>
      </c>
      <c r="H68" s="1" t="s">
        <v>26</v>
      </c>
      <c r="I68" s="2">
        <v>45615</v>
      </c>
      <c r="J68" s="3">
        <v>0.85649305555555555</v>
      </c>
      <c r="K68" s="1" t="s">
        <v>224</v>
      </c>
      <c r="L68" s="1" t="s">
        <v>31</v>
      </c>
      <c r="M68" s="1">
        <v>1899</v>
      </c>
      <c r="N68" s="1" t="s">
        <v>32</v>
      </c>
      <c r="O68" s="1" t="s">
        <v>40</v>
      </c>
      <c r="P68" s="4">
        <v>0.96552083333333338</v>
      </c>
      <c r="Q68" s="2">
        <v>45619</v>
      </c>
      <c r="R68" s="1">
        <v>96</v>
      </c>
      <c r="S68" s="1">
        <f t="shared" si="0"/>
        <v>4</v>
      </c>
      <c r="T68" s="1">
        <f t="shared" si="1"/>
        <v>7596</v>
      </c>
      <c r="U68" s="1">
        <v>1</v>
      </c>
      <c r="V68" s="1" t="b">
        <v>1</v>
      </c>
      <c r="W68" s="1">
        <v>2</v>
      </c>
      <c r="X68" s="1">
        <v>5</v>
      </c>
    </row>
    <row r="69" spans="1:24" x14ac:dyDescent="0.3">
      <c r="A69" s="1" t="s">
        <v>116</v>
      </c>
      <c r="B69" s="1" t="s">
        <v>21</v>
      </c>
      <c r="C69" s="1" t="s">
        <v>117</v>
      </c>
      <c r="D69" s="1" t="s">
        <v>46</v>
      </c>
      <c r="E69" s="1" t="s">
        <v>57</v>
      </c>
      <c r="F69" s="1" t="s">
        <v>54</v>
      </c>
      <c r="G69" s="1" t="s">
        <v>47</v>
      </c>
      <c r="H69" s="1" t="s">
        <v>26</v>
      </c>
      <c r="I69" s="2">
        <v>45601</v>
      </c>
      <c r="J69" s="3">
        <v>0.39833333333333332</v>
      </c>
      <c r="K69" s="1" t="s">
        <v>225</v>
      </c>
      <c r="L69" s="1" t="s">
        <v>56</v>
      </c>
      <c r="M69" s="1">
        <v>1594</v>
      </c>
      <c r="N69" s="1" t="s">
        <v>65</v>
      </c>
      <c r="O69" s="1" t="s">
        <v>40</v>
      </c>
      <c r="P69" s="4">
        <v>0.2786689814814815</v>
      </c>
      <c r="Q69" s="2">
        <v>45607</v>
      </c>
      <c r="R69" s="1">
        <v>144</v>
      </c>
      <c r="S69" s="1">
        <f t="shared" si="0"/>
        <v>6</v>
      </c>
      <c r="T69" s="1">
        <f t="shared" si="1"/>
        <v>9564</v>
      </c>
      <c r="U69" s="1">
        <v>1</v>
      </c>
      <c r="V69" s="1" t="b">
        <v>1</v>
      </c>
      <c r="W69" s="1">
        <v>58</v>
      </c>
      <c r="X69" s="1">
        <v>5</v>
      </c>
    </row>
    <row r="70" spans="1:24" x14ac:dyDescent="0.3">
      <c r="A70" s="1" t="s">
        <v>118</v>
      </c>
      <c r="B70" s="1" t="s">
        <v>49</v>
      </c>
      <c r="C70" s="1" t="s">
        <v>119</v>
      </c>
      <c r="D70" s="1" t="s">
        <v>36</v>
      </c>
      <c r="E70" s="1" t="s">
        <v>51</v>
      </c>
      <c r="F70" s="1" t="s">
        <v>29</v>
      </c>
      <c r="G70" s="1" t="s">
        <v>30</v>
      </c>
      <c r="H70" s="1" t="s">
        <v>39</v>
      </c>
      <c r="I70" s="2">
        <v>45609</v>
      </c>
      <c r="J70" s="3">
        <v>0.30548611111111112</v>
      </c>
      <c r="K70" s="1" t="s">
        <v>225</v>
      </c>
      <c r="L70" s="1" t="s">
        <v>27</v>
      </c>
      <c r="M70" s="1">
        <v>1766</v>
      </c>
      <c r="N70" s="1" t="s">
        <v>65</v>
      </c>
      <c r="O70" s="1" t="s">
        <v>48</v>
      </c>
      <c r="U70" s="1">
        <v>2</v>
      </c>
      <c r="V70" s="1" t="b">
        <v>0</v>
      </c>
      <c r="W70" s="1">
        <v>30</v>
      </c>
      <c r="X70" s="1">
        <v>5</v>
      </c>
    </row>
    <row r="71" spans="1:24" x14ac:dyDescent="0.3">
      <c r="A71" s="1" t="s">
        <v>120</v>
      </c>
      <c r="B71" s="1" t="s">
        <v>21</v>
      </c>
      <c r="C71" s="1" t="s">
        <v>121</v>
      </c>
      <c r="D71" s="1" t="s">
        <v>46</v>
      </c>
      <c r="E71" s="1" t="s">
        <v>51</v>
      </c>
      <c r="F71" s="1" t="s">
        <v>42</v>
      </c>
      <c r="G71" s="1" t="s">
        <v>38</v>
      </c>
      <c r="H71" s="1" t="s">
        <v>26</v>
      </c>
      <c r="I71" s="2">
        <v>45614</v>
      </c>
      <c r="J71" s="3">
        <v>0.19555555555555557</v>
      </c>
      <c r="K71" s="1" t="s">
        <v>225</v>
      </c>
      <c r="L71" s="1" t="s">
        <v>27</v>
      </c>
      <c r="M71" s="1">
        <v>1827</v>
      </c>
      <c r="N71" s="1" t="s">
        <v>28</v>
      </c>
      <c r="O71" s="1" t="s">
        <v>40</v>
      </c>
      <c r="P71" s="4">
        <v>0.54041666666666666</v>
      </c>
      <c r="Q71" s="2">
        <v>45624</v>
      </c>
      <c r="R71" s="1">
        <v>240</v>
      </c>
      <c r="S71" s="1">
        <f t="shared" si="0"/>
        <v>10</v>
      </c>
      <c r="T71" s="1">
        <f t="shared" si="1"/>
        <v>18270</v>
      </c>
      <c r="U71" s="1">
        <v>3</v>
      </c>
      <c r="V71" s="1" t="b">
        <v>1</v>
      </c>
      <c r="W71" s="1">
        <v>12</v>
      </c>
      <c r="X71" s="1">
        <v>1</v>
      </c>
    </row>
    <row r="72" spans="1:24" x14ac:dyDescent="0.3">
      <c r="A72" s="1" t="s">
        <v>122</v>
      </c>
      <c r="B72" s="1" t="s">
        <v>60</v>
      </c>
      <c r="C72" s="1" t="s">
        <v>123</v>
      </c>
      <c r="D72" s="1" t="s">
        <v>22</v>
      </c>
      <c r="E72" s="1" t="s">
        <v>51</v>
      </c>
      <c r="F72" s="1" t="s">
        <v>24</v>
      </c>
      <c r="G72" s="1" t="s">
        <v>25</v>
      </c>
      <c r="H72" s="1" t="s">
        <v>43</v>
      </c>
      <c r="I72" s="2">
        <v>45597</v>
      </c>
      <c r="J72" s="3">
        <v>0.96487268518518521</v>
      </c>
      <c r="K72" s="1" t="s">
        <v>225</v>
      </c>
      <c r="L72" s="1" t="s">
        <v>27</v>
      </c>
      <c r="M72" s="1">
        <v>714</v>
      </c>
      <c r="N72" s="1" t="s">
        <v>28</v>
      </c>
      <c r="O72" s="1" t="s">
        <v>48</v>
      </c>
      <c r="U72" s="1">
        <v>3</v>
      </c>
      <c r="V72" s="1" t="b">
        <v>0</v>
      </c>
      <c r="W72" s="1">
        <v>68</v>
      </c>
      <c r="X72" s="1">
        <v>4</v>
      </c>
    </row>
    <row r="73" spans="1:24" x14ac:dyDescent="0.3">
      <c r="A73" s="1" t="s">
        <v>124</v>
      </c>
      <c r="B73" s="1" t="s">
        <v>21</v>
      </c>
      <c r="C73" s="1" t="s">
        <v>125</v>
      </c>
      <c r="D73" s="1" t="s">
        <v>50</v>
      </c>
      <c r="E73" s="1" t="s">
        <v>37</v>
      </c>
      <c r="F73" s="1" t="s">
        <v>54</v>
      </c>
      <c r="G73" s="1" t="s">
        <v>30</v>
      </c>
      <c r="H73" s="1" t="s">
        <v>55</v>
      </c>
      <c r="I73" s="2">
        <v>45610</v>
      </c>
      <c r="J73" s="3">
        <v>0.18886574074074075</v>
      </c>
      <c r="K73" s="1" t="s">
        <v>225</v>
      </c>
      <c r="L73" s="1" t="s">
        <v>56</v>
      </c>
      <c r="M73" s="1">
        <v>1843</v>
      </c>
      <c r="N73" s="1" t="s">
        <v>28</v>
      </c>
      <c r="O73" s="1" t="s">
        <v>48</v>
      </c>
      <c r="U73" s="1">
        <v>2</v>
      </c>
      <c r="V73" s="1" t="b">
        <v>0</v>
      </c>
      <c r="W73" s="1">
        <v>99</v>
      </c>
      <c r="X73" s="1">
        <v>2</v>
      </c>
    </row>
    <row r="74" spans="1:24" x14ac:dyDescent="0.3">
      <c r="A74" s="1" t="s">
        <v>126</v>
      </c>
      <c r="B74" s="1" t="s">
        <v>21</v>
      </c>
      <c r="C74" s="1" t="s">
        <v>127</v>
      </c>
      <c r="D74" s="1" t="s">
        <v>22</v>
      </c>
      <c r="E74" s="1" t="s">
        <v>23</v>
      </c>
      <c r="F74" s="1" t="s">
        <v>42</v>
      </c>
      <c r="G74" s="1" t="s">
        <v>47</v>
      </c>
      <c r="H74" s="1" t="s">
        <v>43</v>
      </c>
      <c r="I74" s="2">
        <v>45612</v>
      </c>
      <c r="J74" s="3">
        <v>0.14168981481481482</v>
      </c>
      <c r="K74" s="1" t="s">
        <v>225</v>
      </c>
      <c r="L74" s="1" t="s">
        <v>56</v>
      </c>
      <c r="M74" s="1">
        <v>1058</v>
      </c>
      <c r="N74" s="1" t="s">
        <v>28</v>
      </c>
      <c r="O74" s="1" t="s">
        <v>48</v>
      </c>
      <c r="U74" s="1">
        <v>3</v>
      </c>
      <c r="V74" s="1" t="b">
        <v>0</v>
      </c>
      <c r="W74" s="1">
        <v>79</v>
      </c>
      <c r="X74" s="1">
        <v>5</v>
      </c>
    </row>
    <row r="75" spans="1:24" x14ac:dyDescent="0.3">
      <c r="A75" s="1" t="s">
        <v>128</v>
      </c>
      <c r="B75" s="1" t="s">
        <v>49</v>
      </c>
      <c r="C75" s="1" t="s">
        <v>129</v>
      </c>
      <c r="D75" s="1" t="s">
        <v>46</v>
      </c>
      <c r="E75" s="1" t="s">
        <v>37</v>
      </c>
      <c r="F75" s="1" t="s">
        <v>24</v>
      </c>
      <c r="G75" s="1" t="s">
        <v>38</v>
      </c>
      <c r="H75" s="1" t="s">
        <v>43</v>
      </c>
      <c r="I75" s="2">
        <v>45611</v>
      </c>
      <c r="J75" s="3">
        <v>0.40459490740740739</v>
      </c>
      <c r="K75" s="1" t="s">
        <v>225</v>
      </c>
      <c r="L75" s="1" t="s">
        <v>27</v>
      </c>
      <c r="M75" s="1">
        <v>1512</v>
      </c>
      <c r="N75" s="1" t="s">
        <v>65</v>
      </c>
      <c r="O75" s="1" t="s">
        <v>48</v>
      </c>
      <c r="U75" s="1">
        <v>3</v>
      </c>
      <c r="V75" s="1" t="b">
        <v>0</v>
      </c>
      <c r="W75" s="1">
        <v>38</v>
      </c>
      <c r="X75" s="1">
        <v>2</v>
      </c>
    </row>
    <row r="76" spans="1:24" x14ac:dyDescent="0.3">
      <c r="A76" s="1" t="s">
        <v>130</v>
      </c>
      <c r="B76" s="1" t="s">
        <v>60</v>
      </c>
      <c r="C76" s="1" t="s">
        <v>131</v>
      </c>
      <c r="D76" s="1" t="s">
        <v>41</v>
      </c>
      <c r="E76" s="1" t="s">
        <v>23</v>
      </c>
      <c r="F76" s="1" t="s">
        <v>24</v>
      </c>
      <c r="G76" s="1" t="s">
        <v>58</v>
      </c>
      <c r="H76" s="1" t="s">
        <v>39</v>
      </c>
      <c r="I76" s="2">
        <v>45612</v>
      </c>
      <c r="J76" s="3">
        <v>0.18748842592592593</v>
      </c>
      <c r="K76" s="1" t="s">
        <v>223</v>
      </c>
      <c r="L76" s="1" t="s">
        <v>56</v>
      </c>
      <c r="M76" s="1">
        <v>1968</v>
      </c>
      <c r="N76" s="1" t="s">
        <v>65</v>
      </c>
      <c r="O76" s="1" t="s">
        <v>40</v>
      </c>
      <c r="P76" s="4">
        <v>0.68831018518518516</v>
      </c>
      <c r="Q76" s="2">
        <v>45613</v>
      </c>
      <c r="R76" s="1">
        <v>24</v>
      </c>
      <c r="S76" s="1">
        <f t="shared" si="0"/>
        <v>1</v>
      </c>
      <c r="T76" s="1">
        <f t="shared" si="1"/>
        <v>1968</v>
      </c>
      <c r="U76" s="1">
        <v>1</v>
      </c>
      <c r="V76" s="1" t="b">
        <v>0</v>
      </c>
      <c r="W76" s="1">
        <v>48</v>
      </c>
      <c r="X76" s="1">
        <v>4</v>
      </c>
    </row>
    <row r="77" spans="1:24" x14ac:dyDescent="0.3">
      <c r="A77" s="1" t="s">
        <v>132</v>
      </c>
      <c r="B77" s="1" t="s">
        <v>49</v>
      </c>
      <c r="C77" s="1" t="s">
        <v>133</v>
      </c>
      <c r="D77" s="1" t="s">
        <v>41</v>
      </c>
      <c r="E77" s="1" t="s">
        <v>57</v>
      </c>
      <c r="F77" s="1" t="s">
        <v>42</v>
      </c>
      <c r="G77" s="1" t="s">
        <v>30</v>
      </c>
      <c r="H77" s="1" t="s">
        <v>26</v>
      </c>
      <c r="I77" s="2">
        <v>45619</v>
      </c>
      <c r="J77" s="3">
        <v>0.89655092592592589</v>
      </c>
      <c r="K77" s="1" t="s">
        <v>225</v>
      </c>
      <c r="L77" s="1" t="s">
        <v>56</v>
      </c>
      <c r="M77" s="1">
        <v>1173</v>
      </c>
      <c r="N77" s="1" t="s">
        <v>65</v>
      </c>
      <c r="O77" s="1" t="s">
        <v>48</v>
      </c>
      <c r="U77" s="1">
        <v>3</v>
      </c>
      <c r="V77" s="1" t="b">
        <v>0</v>
      </c>
      <c r="W77" s="1">
        <v>87</v>
      </c>
      <c r="X77" s="1">
        <v>2</v>
      </c>
    </row>
    <row r="78" spans="1:24" x14ac:dyDescent="0.3">
      <c r="A78" s="1" t="s">
        <v>134</v>
      </c>
      <c r="B78" s="1" t="s">
        <v>49</v>
      </c>
      <c r="C78" s="1" t="s">
        <v>135</v>
      </c>
      <c r="D78" s="1" t="s">
        <v>36</v>
      </c>
      <c r="E78" s="1" t="s">
        <v>62</v>
      </c>
      <c r="F78" s="1" t="s">
        <v>29</v>
      </c>
      <c r="G78" s="1" t="s">
        <v>58</v>
      </c>
      <c r="H78" s="1" t="s">
        <v>55</v>
      </c>
      <c r="I78" s="2">
        <v>45615</v>
      </c>
      <c r="J78" s="3">
        <v>0.5275347222222222</v>
      </c>
      <c r="K78" s="1" t="s">
        <v>225</v>
      </c>
      <c r="L78" s="1" t="s">
        <v>27</v>
      </c>
      <c r="M78" s="1">
        <v>1470</v>
      </c>
      <c r="N78" s="1" t="s">
        <v>28</v>
      </c>
      <c r="O78" s="1" t="s">
        <v>48</v>
      </c>
      <c r="U78" s="1">
        <v>1</v>
      </c>
      <c r="V78" s="1" t="b">
        <v>0</v>
      </c>
      <c r="W78" s="1">
        <v>93</v>
      </c>
      <c r="X78" s="1">
        <v>2</v>
      </c>
    </row>
    <row r="79" spans="1:24" x14ac:dyDescent="0.3">
      <c r="A79" s="1" t="s">
        <v>136</v>
      </c>
      <c r="B79" s="1" t="s">
        <v>49</v>
      </c>
      <c r="C79" s="1" t="s">
        <v>137</v>
      </c>
      <c r="D79" s="1" t="s">
        <v>36</v>
      </c>
      <c r="E79" s="1" t="s">
        <v>51</v>
      </c>
      <c r="F79" s="1" t="s">
        <v>24</v>
      </c>
      <c r="G79" s="1" t="s">
        <v>38</v>
      </c>
      <c r="H79" s="1" t="s">
        <v>39</v>
      </c>
      <c r="I79" s="2">
        <v>45615</v>
      </c>
      <c r="J79" s="3">
        <v>0.91288194444444448</v>
      </c>
      <c r="K79" s="1" t="s">
        <v>225</v>
      </c>
      <c r="L79" s="1" t="s">
        <v>56</v>
      </c>
      <c r="M79" s="1">
        <v>1447</v>
      </c>
      <c r="N79" s="1" t="s">
        <v>28</v>
      </c>
      <c r="O79" s="1" t="s">
        <v>48</v>
      </c>
      <c r="U79" s="1">
        <v>2</v>
      </c>
      <c r="V79" s="1" t="b">
        <v>0</v>
      </c>
      <c r="W79" s="1">
        <v>89</v>
      </c>
      <c r="X79" s="1">
        <v>2</v>
      </c>
    </row>
    <row r="80" spans="1:24" x14ac:dyDescent="0.3">
      <c r="A80" s="1" t="s">
        <v>138</v>
      </c>
      <c r="B80" s="1" t="s">
        <v>49</v>
      </c>
      <c r="C80" s="1" t="s">
        <v>139</v>
      </c>
      <c r="D80" s="1" t="s">
        <v>50</v>
      </c>
      <c r="E80" s="1" t="s">
        <v>62</v>
      </c>
      <c r="F80" s="1" t="s">
        <v>54</v>
      </c>
      <c r="G80" s="1" t="s">
        <v>25</v>
      </c>
      <c r="H80" s="1" t="s">
        <v>43</v>
      </c>
      <c r="I80" s="2">
        <v>45604</v>
      </c>
      <c r="J80" s="3">
        <v>3.6898148148148145E-2</v>
      </c>
      <c r="K80" s="1" t="s">
        <v>225</v>
      </c>
      <c r="L80" s="1" t="s">
        <v>31</v>
      </c>
      <c r="M80" s="1">
        <v>1395</v>
      </c>
      <c r="N80" s="1" t="s">
        <v>65</v>
      </c>
      <c r="O80" s="1" t="s">
        <v>48</v>
      </c>
      <c r="U80" s="1">
        <v>2</v>
      </c>
      <c r="V80" s="1" t="b">
        <v>0</v>
      </c>
      <c r="W80" s="1">
        <v>58</v>
      </c>
      <c r="X80" s="1">
        <v>3</v>
      </c>
    </row>
    <row r="81" spans="1:24" x14ac:dyDescent="0.3">
      <c r="A81" s="1" t="s">
        <v>140</v>
      </c>
      <c r="B81" s="1" t="s">
        <v>21</v>
      </c>
      <c r="C81" s="1" t="s">
        <v>141</v>
      </c>
      <c r="D81" s="1" t="s">
        <v>41</v>
      </c>
      <c r="E81" s="1" t="s">
        <v>51</v>
      </c>
      <c r="F81" s="1" t="s">
        <v>42</v>
      </c>
      <c r="G81" s="1" t="s">
        <v>30</v>
      </c>
      <c r="H81" s="1" t="s">
        <v>26</v>
      </c>
      <c r="I81" s="2">
        <v>45605</v>
      </c>
      <c r="J81" s="3">
        <v>0.55960648148148151</v>
      </c>
      <c r="K81" s="1" t="s">
        <v>225</v>
      </c>
      <c r="L81" s="1" t="s">
        <v>27</v>
      </c>
      <c r="M81" s="1">
        <v>642</v>
      </c>
      <c r="N81" s="1" t="s">
        <v>44</v>
      </c>
      <c r="O81" s="1" t="s">
        <v>48</v>
      </c>
      <c r="U81" s="1">
        <v>1</v>
      </c>
      <c r="V81" s="1" t="b">
        <v>0</v>
      </c>
      <c r="W81" s="1">
        <v>82</v>
      </c>
      <c r="X81" s="1">
        <v>5</v>
      </c>
    </row>
    <row r="82" spans="1:24" x14ac:dyDescent="0.3">
      <c r="A82" s="1" t="s">
        <v>142</v>
      </c>
      <c r="B82" s="1" t="s">
        <v>60</v>
      </c>
      <c r="C82" s="1" t="s">
        <v>143</v>
      </c>
      <c r="D82" s="1" t="s">
        <v>50</v>
      </c>
      <c r="E82" s="1" t="s">
        <v>57</v>
      </c>
      <c r="F82" s="1" t="s">
        <v>29</v>
      </c>
      <c r="G82" s="1" t="s">
        <v>25</v>
      </c>
      <c r="H82" s="1" t="s">
        <v>55</v>
      </c>
      <c r="I82" s="2">
        <v>45600</v>
      </c>
      <c r="J82" s="3">
        <v>0.15333333333333332</v>
      </c>
      <c r="K82" s="1" t="s">
        <v>225</v>
      </c>
      <c r="L82" s="1" t="s">
        <v>27</v>
      </c>
      <c r="M82" s="1">
        <v>1459</v>
      </c>
      <c r="N82" s="1" t="s">
        <v>28</v>
      </c>
      <c r="O82" s="1" t="s">
        <v>40</v>
      </c>
      <c r="P82" s="4">
        <v>0.8287268518518518</v>
      </c>
      <c r="Q82" s="2">
        <v>45612</v>
      </c>
      <c r="R82" s="1">
        <v>288</v>
      </c>
      <c r="S82" s="1">
        <f t="shared" si="0"/>
        <v>12</v>
      </c>
      <c r="T82" s="1">
        <f t="shared" si="1"/>
        <v>17508</v>
      </c>
      <c r="U82" s="1">
        <v>3</v>
      </c>
      <c r="V82" s="1" t="b">
        <v>1</v>
      </c>
      <c r="W82" s="1">
        <v>90</v>
      </c>
      <c r="X82" s="1">
        <v>3</v>
      </c>
    </row>
    <row r="83" spans="1:24" x14ac:dyDescent="0.3">
      <c r="A83" s="1" t="s">
        <v>144</v>
      </c>
      <c r="B83" s="1" t="s">
        <v>49</v>
      </c>
      <c r="C83" s="1" t="s">
        <v>145</v>
      </c>
      <c r="D83" s="1" t="s">
        <v>36</v>
      </c>
      <c r="E83" s="1" t="s">
        <v>23</v>
      </c>
      <c r="F83" s="1" t="s">
        <v>54</v>
      </c>
      <c r="G83" s="1" t="s">
        <v>25</v>
      </c>
      <c r="H83" s="1" t="s">
        <v>39</v>
      </c>
      <c r="I83" s="2">
        <v>45609</v>
      </c>
      <c r="J83" s="3">
        <v>0.21162037037037038</v>
      </c>
      <c r="K83" s="1" t="s">
        <v>222</v>
      </c>
      <c r="L83" s="1" t="s">
        <v>56</v>
      </c>
      <c r="M83" s="1">
        <v>1145</v>
      </c>
      <c r="N83" s="1" t="s">
        <v>32</v>
      </c>
      <c r="O83" s="1" t="s">
        <v>40</v>
      </c>
      <c r="P83" s="4">
        <v>0.91612268518518514</v>
      </c>
      <c r="Q83" s="2">
        <v>45609</v>
      </c>
      <c r="R83" s="1">
        <v>0</v>
      </c>
      <c r="U83" s="1">
        <v>1</v>
      </c>
      <c r="V83" s="1" t="b">
        <v>0</v>
      </c>
      <c r="W83" s="1">
        <v>49</v>
      </c>
      <c r="X83" s="1">
        <v>1</v>
      </c>
    </row>
    <row r="84" spans="1:24" x14ac:dyDescent="0.3">
      <c r="A84" s="1" t="s">
        <v>146</v>
      </c>
      <c r="B84" s="1" t="s">
        <v>49</v>
      </c>
      <c r="C84" s="1" t="s">
        <v>147</v>
      </c>
      <c r="D84" s="1" t="s">
        <v>22</v>
      </c>
      <c r="E84" s="1" t="s">
        <v>51</v>
      </c>
      <c r="F84" s="1" t="s">
        <v>54</v>
      </c>
      <c r="G84" s="1" t="s">
        <v>38</v>
      </c>
      <c r="H84" s="1" t="s">
        <v>43</v>
      </c>
      <c r="I84" s="2">
        <v>45625</v>
      </c>
      <c r="J84" s="3">
        <v>0.77385416666666662</v>
      </c>
      <c r="K84" s="1" t="s">
        <v>225</v>
      </c>
      <c r="L84" s="1" t="s">
        <v>31</v>
      </c>
      <c r="M84" s="1">
        <v>1486</v>
      </c>
      <c r="N84" s="1" t="s">
        <v>44</v>
      </c>
      <c r="O84" s="1" t="s">
        <v>48</v>
      </c>
      <c r="U84" s="1">
        <v>2</v>
      </c>
      <c r="V84" s="1" t="b">
        <v>0</v>
      </c>
      <c r="W84" s="1">
        <v>65</v>
      </c>
      <c r="X84" s="1">
        <v>5</v>
      </c>
    </row>
    <row r="85" spans="1:24" x14ac:dyDescent="0.3">
      <c r="A85" s="1" t="s">
        <v>148</v>
      </c>
      <c r="B85" s="1" t="s">
        <v>21</v>
      </c>
      <c r="C85" s="1" t="s">
        <v>149</v>
      </c>
      <c r="D85" s="1" t="s">
        <v>46</v>
      </c>
      <c r="E85" s="1" t="s">
        <v>23</v>
      </c>
      <c r="F85" s="1" t="s">
        <v>54</v>
      </c>
      <c r="G85" s="1" t="s">
        <v>25</v>
      </c>
      <c r="H85" s="1" t="s">
        <v>26</v>
      </c>
      <c r="I85" s="2">
        <v>45598</v>
      </c>
      <c r="J85" s="3">
        <v>0.66087962962962965</v>
      </c>
      <c r="K85" s="1" t="s">
        <v>224</v>
      </c>
      <c r="L85" s="1" t="s">
        <v>31</v>
      </c>
      <c r="M85" s="1">
        <v>1446</v>
      </c>
      <c r="N85" s="1" t="s">
        <v>28</v>
      </c>
      <c r="O85" s="1" t="s">
        <v>40</v>
      </c>
      <c r="P85" s="4">
        <v>0.43297453703703703</v>
      </c>
      <c r="Q85" s="2">
        <v>45600</v>
      </c>
      <c r="R85" s="1">
        <v>48</v>
      </c>
      <c r="S85" s="1">
        <f t="shared" si="0"/>
        <v>2</v>
      </c>
      <c r="T85" s="1">
        <f t="shared" si="1"/>
        <v>2892</v>
      </c>
      <c r="U85" s="1">
        <v>2</v>
      </c>
      <c r="V85" s="1" t="b">
        <v>1</v>
      </c>
      <c r="W85" s="1">
        <v>47</v>
      </c>
      <c r="X85" s="1">
        <v>4</v>
      </c>
    </row>
    <row r="86" spans="1:24" x14ac:dyDescent="0.3">
      <c r="A86" s="1" t="s">
        <v>150</v>
      </c>
      <c r="B86" s="1" t="s">
        <v>49</v>
      </c>
      <c r="C86" s="1" t="s">
        <v>151</v>
      </c>
      <c r="D86" s="1" t="s">
        <v>41</v>
      </c>
      <c r="E86" s="1" t="s">
        <v>51</v>
      </c>
      <c r="F86" s="1" t="s">
        <v>42</v>
      </c>
      <c r="G86" s="1" t="s">
        <v>38</v>
      </c>
      <c r="H86" s="1" t="s">
        <v>26</v>
      </c>
      <c r="I86" s="2">
        <v>45615</v>
      </c>
      <c r="J86" s="3">
        <v>0.2850347222222222</v>
      </c>
      <c r="K86" s="1" t="s">
        <v>225</v>
      </c>
      <c r="L86" s="1" t="s">
        <v>27</v>
      </c>
      <c r="M86" s="1">
        <v>1267</v>
      </c>
      <c r="N86" s="1" t="s">
        <v>28</v>
      </c>
      <c r="O86" s="1" t="s">
        <v>40</v>
      </c>
      <c r="P86" s="4">
        <v>0.65967592592592594</v>
      </c>
      <c r="Q86" s="2">
        <v>45624</v>
      </c>
      <c r="R86" s="1">
        <v>216</v>
      </c>
      <c r="S86" s="1">
        <f t="shared" si="0"/>
        <v>9</v>
      </c>
      <c r="T86" s="1">
        <f t="shared" si="1"/>
        <v>11403</v>
      </c>
      <c r="U86" s="1">
        <v>3</v>
      </c>
      <c r="V86" s="1" t="b">
        <v>1</v>
      </c>
      <c r="W86" s="1">
        <v>94</v>
      </c>
      <c r="X86" s="1">
        <v>5</v>
      </c>
    </row>
    <row r="87" spans="1:24" x14ac:dyDescent="0.3">
      <c r="A87" s="1" t="s">
        <v>152</v>
      </c>
      <c r="B87" s="1" t="s">
        <v>49</v>
      </c>
      <c r="C87" s="1" t="s">
        <v>153</v>
      </c>
      <c r="D87" s="1" t="s">
        <v>22</v>
      </c>
      <c r="E87" s="1" t="s">
        <v>23</v>
      </c>
      <c r="F87" s="1" t="s">
        <v>54</v>
      </c>
      <c r="G87" s="1" t="s">
        <v>25</v>
      </c>
      <c r="H87" s="1" t="s">
        <v>43</v>
      </c>
      <c r="I87" s="2">
        <v>45623</v>
      </c>
      <c r="J87" s="3">
        <v>0.24262731481481481</v>
      </c>
      <c r="K87" s="1" t="s">
        <v>225</v>
      </c>
      <c r="L87" s="1" t="s">
        <v>31</v>
      </c>
      <c r="M87" s="1">
        <v>1814</v>
      </c>
      <c r="N87" s="1" t="s">
        <v>32</v>
      </c>
      <c r="O87" s="1" t="s">
        <v>48</v>
      </c>
      <c r="U87" s="1">
        <v>1</v>
      </c>
      <c r="V87" s="1" t="b">
        <v>0</v>
      </c>
      <c r="W87" s="1">
        <v>57</v>
      </c>
      <c r="X87" s="1">
        <v>2</v>
      </c>
    </row>
    <row r="88" spans="1:24" x14ac:dyDescent="0.3">
      <c r="A88" s="1" t="s">
        <v>154</v>
      </c>
      <c r="B88" s="1" t="s">
        <v>49</v>
      </c>
      <c r="C88" s="1" t="s">
        <v>155</v>
      </c>
      <c r="D88" s="1" t="s">
        <v>50</v>
      </c>
      <c r="E88" s="1" t="s">
        <v>23</v>
      </c>
      <c r="F88" s="1" t="s">
        <v>54</v>
      </c>
      <c r="G88" s="1" t="s">
        <v>38</v>
      </c>
      <c r="H88" s="1" t="s">
        <v>39</v>
      </c>
      <c r="I88" s="2">
        <v>45605</v>
      </c>
      <c r="J88" s="3">
        <v>0.26920138888888889</v>
      </c>
      <c r="K88" s="1" t="s">
        <v>225</v>
      </c>
      <c r="L88" s="1" t="s">
        <v>31</v>
      </c>
      <c r="M88" s="1">
        <v>1270</v>
      </c>
      <c r="N88" s="1" t="s">
        <v>65</v>
      </c>
      <c r="O88" s="1" t="s">
        <v>40</v>
      </c>
      <c r="P88" s="4">
        <v>0.32226851851851851</v>
      </c>
      <c r="Q88" s="2">
        <v>45622</v>
      </c>
      <c r="R88" s="1">
        <v>408</v>
      </c>
      <c r="S88" s="1">
        <f t="shared" si="0"/>
        <v>17</v>
      </c>
      <c r="T88" s="1">
        <f t="shared" si="1"/>
        <v>21590</v>
      </c>
      <c r="U88" s="1">
        <v>3</v>
      </c>
      <c r="V88" s="1" t="b">
        <v>1</v>
      </c>
      <c r="W88" s="1">
        <v>88</v>
      </c>
      <c r="X88" s="1">
        <v>4</v>
      </c>
    </row>
    <row r="89" spans="1:24" x14ac:dyDescent="0.3">
      <c r="A89" s="1" t="s">
        <v>156</v>
      </c>
      <c r="B89" s="1" t="s">
        <v>49</v>
      </c>
      <c r="C89" s="1" t="s">
        <v>157</v>
      </c>
      <c r="D89" s="1" t="s">
        <v>41</v>
      </c>
      <c r="E89" s="1" t="s">
        <v>23</v>
      </c>
      <c r="F89" s="1" t="s">
        <v>24</v>
      </c>
      <c r="G89" s="1" t="s">
        <v>38</v>
      </c>
      <c r="H89" s="1" t="s">
        <v>39</v>
      </c>
      <c r="I89" s="2">
        <v>45602</v>
      </c>
      <c r="J89" s="3">
        <v>0.23616898148148149</v>
      </c>
      <c r="K89" s="1" t="s">
        <v>225</v>
      </c>
      <c r="L89" s="1" t="s">
        <v>27</v>
      </c>
      <c r="M89" s="1">
        <v>1454</v>
      </c>
      <c r="N89" s="1" t="s">
        <v>44</v>
      </c>
      <c r="O89" s="1" t="s">
        <v>40</v>
      </c>
      <c r="P89" s="4">
        <v>0.91585648148148147</v>
      </c>
      <c r="Q89" s="2">
        <v>45608</v>
      </c>
      <c r="R89" s="1">
        <v>144</v>
      </c>
      <c r="S89" s="1">
        <f t="shared" si="0"/>
        <v>6</v>
      </c>
      <c r="T89" s="1">
        <f t="shared" si="1"/>
        <v>8724</v>
      </c>
      <c r="U89" s="1">
        <v>1</v>
      </c>
      <c r="V89" s="1" t="b">
        <v>1</v>
      </c>
      <c r="W89" s="1">
        <v>78</v>
      </c>
      <c r="X89" s="1">
        <v>1</v>
      </c>
    </row>
    <row r="90" spans="1:24" x14ac:dyDescent="0.3">
      <c r="A90" s="1" t="s">
        <v>158</v>
      </c>
      <c r="B90" s="1" t="s">
        <v>34</v>
      </c>
      <c r="C90" s="1" t="s">
        <v>159</v>
      </c>
      <c r="D90" s="1" t="s">
        <v>46</v>
      </c>
      <c r="E90" s="1" t="s">
        <v>57</v>
      </c>
      <c r="F90" s="1" t="s">
        <v>29</v>
      </c>
      <c r="G90" s="1" t="s">
        <v>30</v>
      </c>
      <c r="H90" s="1" t="s">
        <v>55</v>
      </c>
      <c r="I90" s="2">
        <v>45618</v>
      </c>
      <c r="J90" s="3">
        <v>0.6869791666666667</v>
      </c>
      <c r="K90" s="1" t="s">
        <v>225</v>
      </c>
      <c r="L90" s="1" t="s">
        <v>31</v>
      </c>
      <c r="M90" s="1">
        <v>1595</v>
      </c>
      <c r="N90" s="1" t="s">
        <v>32</v>
      </c>
      <c r="O90" s="1" t="s">
        <v>48</v>
      </c>
      <c r="U90" s="1">
        <v>2</v>
      </c>
      <c r="V90" s="1" t="b">
        <v>0</v>
      </c>
      <c r="W90" s="1">
        <v>41</v>
      </c>
      <c r="X90" s="1">
        <v>2</v>
      </c>
    </row>
    <row r="91" spans="1:24" x14ac:dyDescent="0.3">
      <c r="A91" s="1" t="s">
        <v>160</v>
      </c>
      <c r="B91" s="1" t="s">
        <v>34</v>
      </c>
      <c r="C91" s="1" t="s">
        <v>161</v>
      </c>
      <c r="D91" s="1" t="s">
        <v>36</v>
      </c>
      <c r="E91" s="1" t="s">
        <v>37</v>
      </c>
      <c r="F91" s="1" t="s">
        <v>24</v>
      </c>
      <c r="G91" s="1" t="s">
        <v>58</v>
      </c>
      <c r="H91" s="1" t="s">
        <v>43</v>
      </c>
      <c r="I91" s="2">
        <v>45601</v>
      </c>
      <c r="J91" s="3">
        <v>0.40510416666666665</v>
      </c>
      <c r="K91" s="1" t="s">
        <v>225</v>
      </c>
      <c r="L91" s="1" t="s">
        <v>27</v>
      </c>
      <c r="M91" s="1">
        <v>1127</v>
      </c>
      <c r="N91" s="1" t="s">
        <v>28</v>
      </c>
      <c r="O91" s="1" t="s">
        <v>40</v>
      </c>
      <c r="P91" s="4">
        <v>0.51347222222222222</v>
      </c>
      <c r="Q91" s="2">
        <v>45608</v>
      </c>
      <c r="R91" s="1">
        <v>168</v>
      </c>
      <c r="S91" s="1">
        <f t="shared" si="0"/>
        <v>7</v>
      </c>
      <c r="T91" s="1">
        <f t="shared" si="1"/>
        <v>7889</v>
      </c>
      <c r="U91" s="1">
        <v>2</v>
      </c>
      <c r="V91" s="1" t="b">
        <v>1</v>
      </c>
      <c r="W91" s="1">
        <v>63</v>
      </c>
      <c r="X91" s="1">
        <v>4</v>
      </c>
    </row>
    <row r="92" spans="1:24" x14ac:dyDescent="0.3">
      <c r="A92" s="1" t="s">
        <v>162</v>
      </c>
      <c r="B92" s="1" t="s">
        <v>60</v>
      </c>
      <c r="C92" s="1" t="s">
        <v>163</v>
      </c>
      <c r="D92" s="1" t="s">
        <v>46</v>
      </c>
      <c r="E92" s="1" t="s">
        <v>23</v>
      </c>
      <c r="F92" s="1" t="s">
        <v>24</v>
      </c>
      <c r="G92" s="1" t="s">
        <v>30</v>
      </c>
      <c r="H92" s="1" t="s">
        <v>43</v>
      </c>
      <c r="I92" s="2">
        <v>45600</v>
      </c>
      <c r="J92" s="3">
        <v>0.68512731481481481</v>
      </c>
      <c r="K92" s="1" t="s">
        <v>225</v>
      </c>
      <c r="L92" s="1" t="s">
        <v>31</v>
      </c>
      <c r="M92" s="1">
        <v>1476</v>
      </c>
      <c r="N92" s="1" t="s">
        <v>32</v>
      </c>
      <c r="O92" s="1" t="s">
        <v>48</v>
      </c>
      <c r="U92" s="1">
        <v>3</v>
      </c>
      <c r="V92" s="1" t="b">
        <v>0</v>
      </c>
      <c r="W92" s="1">
        <v>83</v>
      </c>
      <c r="X92" s="1">
        <v>5</v>
      </c>
    </row>
    <row r="93" spans="1:24" x14ac:dyDescent="0.3">
      <c r="A93" s="1" t="s">
        <v>164</v>
      </c>
      <c r="B93" s="1" t="s">
        <v>60</v>
      </c>
      <c r="C93" s="1" t="s">
        <v>165</v>
      </c>
      <c r="D93" s="1" t="s">
        <v>22</v>
      </c>
      <c r="E93" s="1" t="s">
        <v>57</v>
      </c>
      <c r="F93" s="1" t="s">
        <v>54</v>
      </c>
      <c r="G93" s="1" t="s">
        <v>25</v>
      </c>
      <c r="H93" s="1" t="s">
        <v>39</v>
      </c>
      <c r="I93" s="2">
        <v>45616</v>
      </c>
      <c r="J93" s="3">
        <v>0.74606481481481479</v>
      </c>
      <c r="K93" s="1" t="s">
        <v>225</v>
      </c>
      <c r="L93" s="1" t="s">
        <v>56</v>
      </c>
      <c r="M93" s="1">
        <v>961</v>
      </c>
      <c r="N93" s="1" t="s">
        <v>44</v>
      </c>
      <c r="O93" s="1" t="s">
        <v>40</v>
      </c>
      <c r="P93" s="4">
        <v>0.40371527777777777</v>
      </c>
      <c r="Q93" s="2">
        <v>45623</v>
      </c>
      <c r="R93" s="1">
        <v>168</v>
      </c>
      <c r="S93" s="1">
        <f t="shared" si="0"/>
        <v>7</v>
      </c>
      <c r="T93" s="1">
        <f t="shared" si="1"/>
        <v>6727</v>
      </c>
      <c r="U93" s="1">
        <v>3</v>
      </c>
      <c r="V93" s="1" t="b">
        <v>1</v>
      </c>
      <c r="W93" s="1">
        <v>17</v>
      </c>
      <c r="X93" s="1">
        <v>3</v>
      </c>
    </row>
    <row r="94" spans="1:24" x14ac:dyDescent="0.3">
      <c r="A94" s="1" t="s">
        <v>166</v>
      </c>
      <c r="B94" s="1" t="s">
        <v>21</v>
      </c>
      <c r="C94" s="1" t="s">
        <v>167</v>
      </c>
      <c r="D94" s="1" t="s">
        <v>46</v>
      </c>
      <c r="E94" s="1" t="s">
        <v>23</v>
      </c>
      <c r="F94" s="1" t="s">
        <v>29</v>
      </c>
      <c r="G94" s="1" t="s">
        <v>58</v>
      </c>
      <c r="H94" s="1" t="s">
        <v>39</v>
      </c>
      <c r="I94" s="2">
        <v>45623</v>
      </c>
      <c r="J94" s="3">
        <v>0.72991898148148149</v>
      </c>
      <c r="K94" s="1" t="s">
        <v>224</v>
      </c>
      <c r="L94" s="1" t="s">
        <v>56</v>
      </c>
      <c r="M94" s="1">
        <v>1223</v>
      </c>
      <c r="N94" s="1" t="s">
        <v>44</v>
      </c>
      <c r="O94" s="1" t="s">
        <v>40</v>
      </c>
      <c r="P94" s="4">
        <v>0.59012731481481484</v>
      </c>
      <c r="Q94" s="2">
        <v>45625</v>
      </c>
      <c r="R94" s="1">
        <v>48</v>
      </c>
      <c r="S94" s="1">
        <f t="shared" si="0"/>
        <v>2</v>
      </c>
      <c r="T94" s="1">
        <f t="shared" si="1"/>
        <v>2446</v>
      </c>
      <c r="U94" s="1">
        <v>1</v>
      </c>
      <c r="V94" s="1" t="b">
        <v>1</v>
      </c>
      <c r="W94" s="1">
        <v>78</v>
      </c>
      <c r="X94" s="1">
        <v>2</v>
      </c>
    </row>
    <row r="95" spans="1:24" x14ac:dyDescent="0.3">
      <c r="A95" s="1" t="s">
        <v>168</v>
      </c>
      <c r="B95" s="1" t="s">
        <v>60</v>
      </c>
      <c r="C95" s="1" t="s">
        <v>169</v>
      </c>
      <c r="D95" s="1" t="s">
        <v>36</v>
      </c>
      <c r="E95" s="1" t="s">
        <v>37</v>
      </c>
      <c r="F95" s="1" t="s">
        <v>24</v>
      </c>
      <c r="G95" s="1" t="s">
        <v>30</v>
      </c>
      <c r="H95" s="1" t="s">
        <v>39</v>
      </c>
      <c r="I95" s="2">
        <v>45611</v>
      </c>
      <c r="J95" s="3">
        <v>0.38135416666666666</v>
      </c>
      <c r="K95" s="1" t="s">
        <v>225</v>
      </c>
      <c r="L95" s="1" t="s">
        <v>56</v>
      </c>
      <c r="M95" s="1">
        <v>1933</v>
      </c>
      <c r="N95" s="1" t="s">
        <v>32</v>
      </c>
      <c r="O95" s="1" t="s">
        <v>48</v>
      </c>
      <c r="U95" s="1">
        <v>3</v>
      </c>
      <c r="V95" s="1" t="b">
        <v>0</v>
      </c>
      <c r="W95" s="1">
        <v>84</v>
      </c>
      <c r="X95" s="1">
        <v>2</v>
      </c>
    </row>
    <row r="96" spans="1:24" x14ac:dyDescent="0.3">
      <c r="A96" s="1" t="s">
        <v>170</v>
      </c>
      <c r="B96" s="1" t="s">
        <v>60</v>
      </c>
      <c r="C96" s="1" t="s">
        <v>171</v>
      </c>
      <c r="D96" s="1" t="s">
        <v>46</v>
      </c>
      <c r="E96" s="1" t="s">
        <v>23</v>
      </c>
      <c r="F96" s="1" t="s">
        <v>29</v>
      </c>
      <c r="G96" s="1" t="s">
        <v>30</v>
      </c>
      <c r="H96" s="1" t="s">
        <v>55</v>
      </c>
      <c r="I96" s="2">
        <v>45623</v>
      </c>
      <c r="J96" s="3">
        <v>0.68943287037037038</v>
      </c>
      <c r="K96" s="1" t="s">
        <v>224</v>
      </c>
      <c r="L96" s="1" t="s">
        <v>56</v>
      </c>
      <c r="M96" s="1">
        <v>1056</v>
      </c>
      <c r="N96" s="1" t="s">
        <v>65</v>
      </c>
      <c r="O96" s="1" t="s">
        <v>40</v>
      </c>
      <c r="P96" s="4">
        <v>0.1305324074074074</v>
      </c>
      <c r="Q96" s="2">
        <v>45626</v>
      </c>
      <c r="R96" s="1">
        <v>72</v>
      </c>
      <c r="S96" s="1">
        <f t="shared" si="0"/>
        <v>3</v>
      </c>
      <c r="T96" s="1">
        <f t="shared" si="1"/>
        <v>3168</v>
      </c>
      <c r="U96" s="1">
        <v>2</v>
      </c>
      <c r="V96" s="1" t="b">
        <v>1</v>
      </c>
      <c r="W96" s="1">
        <v>99</v>
      </c>
      <c r="X96" s="1">
        <v>4</v>
      </c>
    </row>
    <row r="97" spans="1:72" x14ac:dyDescent="0.3">
      <c r="A97" s="1" t="s">
        <v>172</v>
      </c>
      <c r="B97" s="1" t="s">
        <v>34</v>
      </c>
      <c r="C97" s="1" t="s">
        <v>173</v>
      </c>
      <c r="D97" s="1" t="s">
        <v>46</v>
      </c>
      <c r="E97" s="1" t="s">
        <v>62</v>
      </c>
      <c r="F97" s="1" t="s">
        <v>54</v>
      </c>
      <c r="G97" s="1" t="s">
        <v>30</v>
      </c>
      <c r="H97" s="1" t="s">
        <v>39</v>
      </c>
      <c r="I97" s="2">
        <v>45598</v>
      </c>
      <c r="J97" s="3">
        <v>0.75694444444444442</v>
      </c>
      <c r="K97" s="1" t="s">
        <v>225</v>
      </c>
      <c r="L97" s="1" t="s">
        <v>31</v>
      </c>
      <c r="M97" s="1">
        <v>1492</v>
      </c>
      <c r="N97" s="1" t="s">
        <v>28</v>
      </c>
      <c r="O97" s="1" t="s">
        <v>40</v>
      </c>
      <c r="P97" s="4">
        <v>0.42916666666666664</v>
      </c>
      <c r="Q97" s="2">
        <v>45624</v>
      </c>
      <c r="R97" s="1">
        <v>624</v>
      </c>
      <c r="S97" s="1">
        <f t="shared" si="0"/>
        <v>26</v>
      </c>
      <c r="T97" s="1">
        <f t="shared" si="1"/>
        <v>38792</v>
      </c>
      <c r="U97" s="1">
        <v>1</v>
      </c>
      <c r="V97" s="1" t="b">
        <v>1</v>
      </c>
      <c r="W97" s="1">
        <v>37</v>
      </c>
      <c r="X97" s="1">
        <v>5</v>
      </c>
    </row>
    <row r="98" spans="1:72" x14ac:dyDescent="0.3">
      <c r="A98" s="1" t="s">
        <v>174</v>
      </c>
      <c r="B98" s="1" t="s">
        <v>34</v>
      </c>
      <c r="C98" s="1" t="s">
        <v>175</v>
      </c>
      <c r="D98" s="1" t="s">
        <v>22</v>
      </c>
      <c r="E98" s="1" t="s">
        <v>37</v>
      </c>
      <c r="F98" s="1" t="s">
        <v>54</v>
      </c>
      <c r="G98" s="1" t="s">
        <v>30</v>
      </c>
      <c r="H98" s="1" t="s">
        <v>55</v>
      </c>
      <c r="I98" s="2">
        <v>45604</v>
      </c>
      <c r="J98" s="3">
        <v>0.53248842592592593</v>
      </c>
      <c r="K98" s="1" t="s">
        <v>225</v>
      </c>
      <c r="L98" s="1" t="s">
        <v>27</v>
      </c>
      <c r="M98" s="1">
        <v>1382</v>
      </c>
      <c r="N98" s="1" t="s">
        <v>32</v>
      </c>
      <c r="O98" s="1" t="s">
        <v>48</v>
      </c>
      <c r="U98" s="1">
        <v>3</v>
      </c>
      <c r="V98" s="1" t="b">
        <v>0</v>
      </c>
      <c r="W98" s="1">
        <v>4</v>
      </c>
      <c r="X98" s="1">
        <v>1</v>
      </c>
    </row>
    <row r="99" spans="1:72" x14ac:dyDescent="0.3">
      <c r="A99" s="1" t="s">
        <v>176</v>
      </c>
      <c r="B99" s="1" t="s">
        <v>49</v>
      </c>
      <c r="C99" s="1" t="s">
        <v>177</v>
      </c>
      <c r="D99" s="1" t="s">
        <v>41</v>
      </c>
      <c r="E99" s="1" t="s">
        <v>23</v>
      </c>
      <c r="F99" s="1" t="s">
        <v>24</v>
      </c>
      <c r="G99" s="1" t="s">
        <v>47</v>
      </c>
      <c r="H99" s="1" t="s">
        <v>43</v>
      </c>
      <c r="I99" s="2">
        <v>45601</v>
      </c>
      <c r="J99" s="3">
        <v>0.65</v>
      </c>
      <c r="K99" s="1" t="s">
        <v>225</v>
      </c>
      <c r="L99" s="1" t="s">
        <v>27</v>
      </c>
      <c r="M99" s="1">
        <v>1261</v>
      </c>
      <c r="N99" s="1" t="s">
        <v>32</v>
      </c>
      <c r="O99" s="1" t="s">
        <v>48</v>
      </c>
      <c r="U99" s="1">
        <v>2</v>
      </c>
      <c r="V99" s="1" t="b">
        <v>0</v>
      </c>
      <c r="W99" s="1">
        <v>6</v>
      </c>
      <c r="X99" s="1">
        <v>5</v>
      </c>
    </row>
    <row r="100" spans="1:72" x14ac:dyDescent="0.3">
      <c r="A100" s="1" t="s">
        <v>178</v>
      </c>
      <c r="B100" s="1" t="s">
        <v>21</v>
      </c>
      <c r="C100" s="1" t="s">
        <v>179</v>
      </c>
      <c r="D100" s="1" t="s">
        <v>46</v>
      </c>
      <c r="E100" s="1" t="s">
        <v>57</v>
      </c>
      <c r="F100" s="1" t="s">
        <v>29</v>
      </c>
      <c r="G100" s="1" t="s">
        <v>47</v>
      </c>
      <c r="H100" s="1" t="s">
        <v>43</v>
      </c>
      <c r="I100" s="2">
        <v>45624</v>
      </c>
      <c r="J100" s="3">
        <v>0.31694444444444442</v>
      </c>
      <c r="K100" s="1" t="s">
        <v>225</v>
      </c>
      <c r="L100" s="1" t="s">
        <v>31</v>
      </c>
      <c r="M100" s="1">
        <v>1897</v>
      </c>
      <c r="N100" s="1" t="s">
        <v>44</v>
      </c>
      <c r="O100" s="1" t="s">
        <v>48</v>
      </c>
      <c r="U100" s="1">
        <v>3</v>
      </c>
      <c r="V100" s="1" t="b">
        <v>0</v>
      </c>
      <c r="W100" s="1">
        <v>53</v>
      </c>
      <c r="X100" s="1">
        <v>4</v>
      </c>
    </row>
    <row r="101" spans="1:72" x14ac:dyDescent="0.3">
      <c r="A101" s="1" t="s">
        <v>180</v>
      </c>
      <c r="B101" s="1" t="s">
        <v>34</v>
      </c>
      <c r="C101" s="1" t="s">
        <v>181</v>
      </c>
      <c r="D101" s="1" t="s">
        <v>50</v>
      </c>
      <c r="E101" s="1" t="s">
        <v>51</v>
      </c>
      <c r="F101" s="1" t="s">
        <v>54</v>
      </c>
      <c r="G101" s="1" t="s">
        <v>58</v>
      </c>
      <c r="H101" s="1" t="s">
        <v>39</v>
      </c>
      <c r="I101" s="2">
        <v>45610</v>
      </c>
      <c r="J101" s="3">
        <v>0.20207175925925927</v>
      </c>
      <c r="K101" s="1" t="s">
        <v>222</v>
      </c>
      <c r="L101" s="1" t="s">
        <v>27</v>
      </c>
      <c r="M101" s="1">
        <v>970</v>
      </c>
      <c r="N101" s="1" t="s">
        <v>32</v>
      </c>
      <c r="O101" s="1" t="s">
        <v>40</v>
      </c>
      <c r="P101" s="4">
        <v>0.38111111111111112</v>
      </c>
      <c r="Q101" s="2">
        <v>45610</v>
      </c>
      <c r="R101" s="1">
        <v>0</v>
      </c>
      <c r="U101" s="1">
        <v>2</v>
      </c>
      <c r="V101" s="1" t="b">
        <v>0</v>
      </c>
      <c r="W101" s="1">
        <v>82</v>
      </c>
      <c r="X101" s="1">
        <v>5</v>
      </c>
    </row>
    <row r="102" spans="1:72" x14ac:dyDescent="0.3">
      <c r="A102" s="1" t="s">
        <v>182</v>
      </c>
      <c r="B102" s="1" t="s">
        <v>60</v>
      </c>
      <c r="C102" s="1" t="s">
        <v>183</v>
      </c>
      <c r="D102" s="1" t="s">
        <v>46</v>
      </c>
      <c r="E102" s="1" t="s">
        <v>37</v>
      </c>
      <c r="F102" s="1" t="s">
        <v>29</v>
      </c>
      <c r="G102" s="1" t="s">
        <v>58</v>
      </c>
      <c r="H102" s="1" t="s">
        <v>43</v>
      </c>
      <c r="I102" s="2">
        <v>45616</v>
      </c>
      <c r="J102" s="3">
        <v>0.30115740740740743</v>
      </c>
      <c r="K102" s="1" t="s">
        <v>223</v>
      </c>
      <c r="L102" s="1" t="s">
        <v>31</v>
      </c>
      <c r="M102" s="1">
        <v>1346</v>
      </c>
      <c r="N102" s="1" t="s">
        <v>44</v>
      </c>
      <c r="O102" s="1" t="s">
        <v>40</v>
      </c>
      <c r="P102" s="4">
        <v>0.77740740740740744</v>
      </c>
      <c r="Q102" s="2">
        <v>45617</v>
      </c>
      <c r="R102" s="1">
        <v>24</v>
      </c>
      <c r="S102" s="1">
        <f t="shared" si="0"/>
        <v>1</v>
      </c>
      <c r="T102" s="1">
        <f t="shared" si="1"/>
        <v>1346</v>
      </c>
      <c r="U102" s="1">
        <v>2</v>
      </c>
      <c r="V102" s="1" t="b">
        <v>0</v>
      </c>
      <c r="W102" s="1">
        <v>25</v>
      </c>
      <c r="X102" s="1">
        <v>2</v>
      </c>
    </row>
    <row r="103" spans="1:72" x14ac:dyDescent="0.3">
      <c r="A103" s="1" t="s">
        <v>184</v>
      </c>
      <c r="B103" s="1" t="s">
        <v>21</v>
      </c>
      <c r="C103" s="1" t="s">
        <v>185</v>
      </c>
      <c r="D103" s="1" t="s">
        <v>22</v>
      </c>
      <c r="E103" s="1" t="s">
        <v>23</v>
      </c>
      <c r="F103" s="1" t="s">
        <v>54</v>
      </c>
      <c r="G103" s="1" t="s">
        <v>30</v>
      </c>
      <c r="H103" s="1" t="s">
        <v>39</v>
      </c>
      <c r="I103" s="2">
        <v>45608</v>
      </c>
      <c r="J103" s="3">
        <v>0.79237268518518522</v>
      </c>
      <c r="K103" s="1" t="s">
        <v>225</v>
      </c>
      <c r="L103" s="1" t="s">
        <v>31</v>
      </c>
      <c r="M103" s="1">
        <v>1592</v>
      </c>
      <c r="N103" s="1" t="s">
        <v>65</v>
      </c>
      <c r="O103" s="1" t="s">
        <v>48</v>
      </c>
      <c r="U103" s="1">
        <v>1</v>
      </c>
      <c r="V103" s="1" t="b">
        <v>0</v>
      </c>
      <c r="W103" s="1">
        <v>59</v>
      </c>
      <c r="X103" s="1">
        <v>3</v>
      </c>
    </row>
    <row r="104" spans="1:72" x14ac:dyDescent="0.3">
      <c r="A104" s="1" t="s">
        <v>186</v>
      </c>
      <c r="B104" s="1" t="s">
        <v>34</v>
      </c>
      <c r="C104" s="1" t="s">
        <v>187</v>
      </c>
      <c r="D104" s="1" t="s">
        <v>36</v>
      </c>
      <c r="E104" s="1" t="s">
        <v>23</v>
      </c>
      <c r="F104" s="1" t="s">
        <v>42</v>
      </c>
      <c r="G104" s="1" t="s">
        <v>38</v>
      </c>
      <c r="H104" s="1" t="s">
        <v>39</v>
      </c>
      <c r="I104" s="2">
        <v>45602</v>
      </c>
      <c r="J104" s="3">
        <v>0.75582175925925921</v>
      </c>
      <c r="K104" s="1" t="s">
        <v>224</v>
      </c>
      <c r="L104" s="1" t="s">
        <v>31</v>
      </c>
      <c r="M104" s="1">
        <v>686</v>
      </c>
      <c r="N104" s="1" t="s">
        <v>44</v>
      </c>
      <c r="O104" s="1" t="s">
        <v>40</v>
      </c>
      <c r="P104" s="4">
        <v>0.39425925925925925</v>
      </c>
      <c r="Q104" s="2">
        <v>45604</v>
      </c>
      <c r="R104" s="1">
        <v>48</v>
      </c>
      <c r="S104" s="1">
        <f t="shared" ref="S104:S108" si="2">R104/24</f>
        <v>2</v>
      </c>
      <c r="T104" s="1">
        <f t="shared" ref="T104:T108" si="3">M104*S104</f>
        <v>1372</v>
      </c>
      <c r="U104" s="1">
        <v>3</v>
      </c>
      <c r="V104" s="1" t="b">
        <v>1</v>
      </c>
      <c r="W104" s="1">
        <v>66</v>
      </c>
      <c r="X104" s="1">
        <v>5</v>
      </c>
    </row>
    <row r="105" spans="1:72" x14ac:dyDescent="0.3">
      <c r="A105" s="1" t="s">
        <v>188</v>
      </c>
      <c r="B105" s="1" t="s">
        <v>34</v>
      </c>
      <c r="C105" s="1" t="s">
        <v>189</v>
      </c>
      <c r="D105" s="1" t="s">
        <v>41</v>
      </c>
      <c r="E105" s="1" t="s">
        <v>57</v>
      </c>
      <c r="F105" s="1" t="s">
        <v>24</v>
      </c>
      <c r="G105" s="1" t="s">
        <v>25</v>
      </c>
      <c r="H105" s="1" t="s">
        <v>55</v>
      </c>
      <c r="I105" s="2">
        <v>45615</v>
      </c>
      <c r="J105" s="3">
        <v>0.88207175925925929</v>
      </c>
      <c r="K105" s="1" t="s">
        <v>224</v>
      </c>
      <c r="L105" s="1" t="s">
        <v>56</v>
      </c>
      <c r="M105" s="1">
        <v>600</v>
      </c>
      <c r="N105" s="1" t="s">
        <v>44</v>
      </c>
      <c r="O105" s="1" t="s">
        <v>40</v>
      </c>
      <c r="P105" s="4">
        <v>0.30715277777777777</v>
      </c>
      <c r="Q105" s="2">
        <v>45620</v>
      </c>
      <c r="R105" s="1">
        <v>120</v>
      </c>
      <c r="S105" s="1">
        <f t="shared" si="2"/>
        <v>5</v>
      </c>
      <c r="T105" s="1">
        <f t="shared" si="3"/>
        <v>3000</v>
      </c>
      <c r="U105" s="1">
        <v>1</v>
      </c>
      <c r="V105" s="1" t="b">
        <v>1</v>
      </c>
      <c r="W105" s="1">
        <v>77</v>
      </c>
      <c r="X105" s="1">
        <v>2</v>
      </c>
    </row>
    <row r="106" spans="1:72" x14ac:dyDescent="0.3">
      <c r="A106" s="1" t="s">
        <v>190</v>
      </c>
      <c r="B106" s="1" t="s">
        <v>21</v>
      </c>
      <c r="C106" s="1" t="s">
        <v>191</v>
      </c>
      <c r="D106" s="1" t="s">
        <v>22</v>
      </c>
      <c r="E106" s="1" t="s">
        <v>37</v>
      </c>
      <c r="F106" s="1" t="s">
        <v>54</v>
      </c>
      <c r="G106" s="1" t="s">
        <v>25</v>
      </c>
      <c r="H106" s="1" t="s">
        <v>26</v>
      </c>
      <c r="I106" s="2">
        <v>45617</v>
      </c>
      <c r="J106" s="3">
        <v>2.3206018518518518E-2</v>
      </c>
      <c r="K106" s="1" t="s">
        <v>225</v>
      </c>
      <c r="L106" s="1" t="s">
        <v>56</v>
      </c>
      <c r="M106" s="1">
        <v>1002</v>
      </c>
      <c r="N106" s="1" t="s">
        <v>32</v>
      </c>
      <c r="O106" s="1" t="s">
        <v>40</v>
      </c>
      <c r="P106" s="4">
        <v>0.45645833333333335</v>
      </c>
      <c r="Q106" s="2">
        <v>45624</v>
      </c>
      <c r="R106" s="1">
        <v>168</v>
      </c>
      <c r="S106" s="1">
        <f t="shared" si="2"/>
        <v>7</v>
      </c>
      <c r="T106" s="1">
        <f t="shared" si="3"/>
        <v>7014</v>
      </c>
      <c r="U106" s="1">
        <v>2</v>
      </c>
      <c r="V106" s="1" t="b">
        <v>1</v>
      </c>
      <c r="W106" s="1">
        <v>21</v>
      </c>
      <c r="X106" s="1">
        <v>4</v>
      </c>
    </row>
    <row r="107" spans="1:72" x14ac:dyDescent="0.3">
      <c r="A107" s="1" t="s">
        <v>192</v>
      </c>
      <c r="B107" s="1" t="s">
        <v>49</v>
      </c>
      <c r="C107" s="1" t="s">
        <v>193</v>
      </c>
      <c r="D107" s="1" t="s">
        <v>46</v>
      </c>
      <c r="E107" s="1" t="s">
        <v>51</v>
      </c>
      <c r="F107" s="1" t="s">
        <v>29</v>
      </c>
      <c r="G107" s="1" t="s">
        <v>30</v>
      </c>
      <c r="H107" s="1" t="s">
        <v>26</v>
      </c>
      <c r="I107" s="2">
        <v>45618</v>
      </c>
      <c r="J107" s="3">
        <v>0.77277777777777779</v>
      </c>
      <c r="K107" s="1" t="s">
        <v>225</v>
      </c>
      <c r="L107" s="1" t="s">
        <v>27</v>
      </c>
      <c r="M107" s="1">
        <v>913</v>
      </c>
      <c r="N107" s="1" t="s">
        <v>44</v>
      </c>
      <c r="O107" s="1" t="s">
        <v>48</v>
      </c>
      <c r="U107" s="1">
        <v>2</v>
      </c>
      <c r="V107" s="1" t="b">
        <v>0</v>
      </c>
      <c r="W107" s="1">
        <v>17</v>
      </c>
      <c r="X107" s="1">
        <v>1</v>
      </c>
    </row>
    <row r="108" spans="1:72" x14ac:dyDescent="0.3">
      <c r="A108" s="1" t="s">
        <v>194</v>
      </c>
      <c r="B108" s="1" t="s">
        <v>49</v>
      </c>
      <c r="C108" s="1" t="s">
        <v>195</v>
      </c>
      <c r="D108" s="1" t="s">
        <v>50</v>
      </c>
      <c r="E108" s="1" t="s">
        <v>51</v>
      </c>
      <c r="F108" s="1" t="s">
        <v>29</v>
      </c>
      <c r="G108" s="1" t="s">
        <v>47</v>
      </c>
      <c r="H108" s="1" t="s">
        <v>43</v>
      </c>
      <c r="I108" s="2">
        <v>45601</v>
      </c>
      <c r="J108" s="3">
        <v>0.51619212962962968</v>
      </c>
      <c r="K108" s="1" t="s">
        <v>225</v>
      </c>
      <c r="L108" s="1" t="s">
        <v>56</v>
      </c>
      <c r="M108" s="1">
        <v>1898</v>
      </c>
      <c r="N108" s="1" t="s">
        <v>28</v>
      </c>
      <c r="O108" s="1" t="s">
        <v>40</v>
      </c>
      <c r="P108" s="4">
        <v>0.82942129629629635</v>
      </c>
      <c r="Q108" s="2">
        <v>45620</v>
      </c>
      <c r="R108" s="1">
        <v>456</v>
      </c>
      <c r="S108" s="1">
        <f t="shared" si="2"/>
        <v>19</v>
      </c>
      <c r="T108" s="1">
        <f t="shared" si="3"/>
        <v>36062</v>
      </c>
      <c r="U108" s="1">
        <v>3</v>
      </c>
      <c r="V108" s="1" t="b">
        <v>1</v>
      </c>
      <c r="W108" s="1">
        <v>84</v>
      </c>
      <c r="X108" s="1">
        <v>1</v>
      </c>
    </row>
    <row r="109" spans="1:72" ht="14.5" x14ac:dyDescent="0.35">
      <c r="A109"/>
      <c r="B109"/>
    </row>
    <row r="110" spans="1:72" x14ac:dyDescent="0.3">
      <c r="F110" s="1" t="s">
        <v>197</v>
      </c>
    </row>
    <row r="111" spans="1:72" ht="14.5" x14ac:dyDescent="0.35">
      <c r="A111" s="10" t="s">
        <v>201</v>
      </c>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row>
    <row r="112" spans="1:72" ht="14.5" x14ac:dyDescent="0.35">
      <c r="A112" s="11">
        <v>70</v>
      </c>
      <c r="B112">
        <f>GETPIVOTDATA("Ticket ID",$A$111)</f>
        <v>70</v>
      </c>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row>
    <row r="113" spans="1:72" ht="14.5" x14ac:dyDescent="0.3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row>
    <row r="114" spans="1:72" ht="14.5" x14ac:dyDescent="0.35">
      <c r="A114"/>
      <c r="B114"/>
      <c r="C114"/>
      <c r="D114"/>
      <c r="E114"/>
    </row>
    <row r="115" spans="1:72" ht="14.5" x14ac:dyDescent="0.35">
      <c r="A115" s="5" t="s">
        <v>198</v>
      </c>
      <c r="B115" t="s">
        <v>203</v>
      </c>
      <c r="C115"/>
      <c r="D115"/>
      <c r="E115"/>
    </row>
    <row r="116" spans="1:72" ht="14.5" x14ac:dyDescent="0.35">
      <c r="A116" s="6" t="s">
        <v>60</v>
      </c>
      <c r="B116" s="16">
        <v>0.2</v>
      </c>
      <c r="C116"/>
      <c r="D116"/>
      <c r="E116"/>
    </row>
    <row r="117" spans="1:72" ht="14.5" x14ac:dyDescent="0.35">
      <c r="A117" s="6" t="s">
        <v>34</v>
      </c>
      <c r="B117" s="16">
        <v>0.21428571428571427</v>
      </c>
      <c r="C117"/>
      <c r="D117"/>
      <c r="E117"/>
    </row>
    <row r="118" spans="1:72" ht="14.5" x14ac:dyDescent="0.35">
      <c r="A118" s="6" t="s">
        <v>21</v>
      </c>
      <c r="B118" s="16">
        <v>0.2857142857142857</v>
      </c>
      <c r="C118"/>
      <c r="D118"/>
      <c r="E118"/>
    </row>
    <row r="119" spans="1:72" ht="14.5" x14ac:dyDescent="0.35">
      <c r="A119" s="6" t="s">
        <v>49</v>
      </c>
      <c r="B119" s="16">
        <v>0.3</v>
      </c>
      <c r="C119"/>
      <c r="D119"/>
      <c r="E119"/>
    </row>
    <row r="120" spans="1:72" ht="14.5" x14ac:dyDescent="0.35">
      <c r="A120" s="6" t="s">
        <v>199</v>
      </c>
      <c r="B120" s="14">
        <v>1</v>
      </c>
      <c r="C120"/>
      <c r="D120"/>
      <c r="E120"/>
    </row>
    <row r="121" spans="1:72" ht="14.5" x14ac:dyDescent="0.35">
      <c r="A121"/>
      <c r="B121"/>
      <c r="C121"/>
      <c r="D121"/>
      <c r="E121"/>
    </row>
    <row r="122" spans="1:72" ht="14.5" x14ac:dyDescent="0.35">
      <c r="A122"/>
      <c r="B122"/>
      <c r="C122"/>
      <c r="D122"/>
      <c r="E122"/>
    </row>
    <row r="123" spans="1:72" ht="14.5" x14ac:dyDescent="0.35">
      <c r="A123" s="5" t="s">
        <v>198</v>
      </c>
      <c r="B123" t="s">
        <v>202</v>
      </c>
      <c r="C123"/>
      <c r="D123"/>
      <c r="E123"/>
    </row>
    <row r="124" spans="1:72" ht="14.5" x14ac:dyDescent="0.35">
      <c r="A124" s="6" t="s">
        <v>57</v>
      </c>
      <c r="B124" s="7">
        <v>11</v>
      </c>
      <c r="C124"/>
      <c r="D124"/>
      <c r="E124"/>
    </row>
    <row r="125" spans="1:72" ht="14.5" x14ac:dyDescent="0.35">
      <c r="A125" s="6" t="s">
        <v>62</v>
      </c>
      <c r="B125" s="7">
        <v>11</v>
      </c>
      <c r="C125"/>
      <c r="D125"/>
      <c r="E125"/>
    </row>
    <row r="126" spans="1:72" ht="14.5" x14ac:dyDescent="0.35">
      <c r="A126" s="6" t="s">
        <v>23</v>
      </c>
      <c r="B126" s="7">
        <v>21</v>
      </c>
      <c r="C126"/>
      <c r="D126"/>
      <c r="E126"/>
    </row>
    <row r="127" spans="1:72" ht="14.5" x14ac:dyDescent="0.35">
      <c r="A127" s="6" t="s">
        <v>51</v>
      </c>
      <c r="B127" s="7">
        <v>17</v>
      </c>
      <c r="C127"/>
      <c r="D127"/>
      <c r="E127"/>
    </row>
    <row r="128" spans="1:72" ht="14.5" x14ac:dyDescent="0.35">
      <c r="A128" s="6" t="s">
        <v>37</v>
      </c>
      <c r="B128" s="7">
        <v>10</v>
      </c>
      <c r="C128"/>
      <c r="D128"/>
      <c r="E128"/>
    </row>
    <row r="129" spans="1:5" ht="14.5" x14ac:dyDescent="0.35">
      <c r="A129" s="6" t="s">
        <v>199</v>
      </c>
      <c r="B129" s="7">
        <v>70</v>
      </c>
      <c r="C129"/>
      <c r="D129"/>
      <c r="E129"/>
    </row>
    <row r="130" spans="1:5" ht="14.5" x14ac:dyDescent="0.35">
      <c r="A130"/>
      <c r="B130"/>
      <c r="C130"/>
      <c r="D130"/>
      <c r="E130"/>
    </row>
    <row r="131" spans="1:5" ht="14.5" x14ac:dyDescent="0.35">
      <c r="A131" s="5" t="s">
        <v>198</v>
      </c>
      <c r="B131" t="s">
        <v>204</v>
      </c>
      <c r="C131"/>
      <c r="D131"/>
      <c r="E131"/>
    </row>
    <row r="132" spans="1:5" ht="14.5" x14ac:dyDescent="0.35">
      <c r="A132" s="6" t="s">
        <v>24</v>
      </c>
      <c r="B132" s="15">
        <v>0.24285714285714285</v>
      </c>
      <c r="C132"/>
      <c r="D132"/>
      <c r="E132"/>
    </row>
    <row r="133" spans="1:5" ht="14.5" x14ac:dyDescent="0.35">
      <c r="A133" s="6" t="s">
        <v>42</v>
      </c>
      <c r="B133" s="15">
        <v>0.18571428571428572</v>
      </c>
      <c r="C133"/>
      <c r="D133"/>
      <c r="E133"/>
    </row>
    <row r="134" spans="1:5" ht="14.5" x14ac:dyDescent="0.35">
      <c r="A134" s="6" t="s">
        <v>54</v>
      </c>
      <c r="B134" s="15">
        <v>0.31428571428571428</v>
      </c>
      <c r="C134"/>
      <c r="D134"/>
      <c r="E134"/>
    </row>
    <row r="135" spans="1:5" ht="14.5" x14ac:dyDescent="0.35">
      <c r="A135" s="6" t="s">
        <v>29</v>
      </c>
      <c r="B135" s="15">
        <v>0.25714285714285712</v>
      </c>
      <c r="C135"/>
      <c r="D135"/>
      <c r="E135"/>
    </row>
    <row r="136" spans="1:5" ht="14.5" x14ac:dyDescent="0.35">
      <c r="A136" s="6" t="s">
        <v>199</v>
      </c>
      <c r="B136" s="14">
        <v>1</v>
      </c>
      <c r="C136"/>
      <c r="D136"/>
      <c r="E136"/>
    </row>
    <row r="137" spans="1:5" ht="14.5" x14ac:dyDescent="0.35">
      <c r="A137"/>
      <c r="B137"/>
      <c r="C137"/>
      <c r="D137"/>
      <c r="E137"/>
    </row>
    <row r="138" spans="1:5" ht="14.5" x14ac:dyDescent="0.35">
      <c r="A138" s="5" t="s">
        <v>198</v>
      </c>
      <c r="B138" t="s">
        <v>205</v>
      </c>
      <c r="C138"/>
      <c r="D138"/>
      <c r="E138"/>
    </row>
    <row r="139" spans="1:5" ht="14.5" x14ac:dyDescent="0.35">
      <c r="A139" s="6" t="s">
        <v>25</v>
      </c>
      <c r="B139" s="7">
        <v>16</v>
      </c>
      <c r="C139"/>
      <c r="D139"/>
      <c r="E139"/>
    </row>
    <row r="140" spans="1:5" ht="14.5" x14ac:dyDescent="0.35">
      <c r="A140" s="6" t="s">
        <v>38</v>
      </c>
      <c r="B140" s="7">
        <v>17</v>
      </c>
      <c r="C140"/>
      <c r="D140"/>
      <c r="E140"/>
    </row>
    <row r="141" spans="1:5" ht="14.5" x14ac:dyDescent="0.35">
      <c r="A141" s="6" t="s">
        <v>58</v>
      </c>
      <c r="B141" s="7">
        <v>12</v>
      </c>
      <c r="C141"/>
      <c r="D141"/>
      <c r="E141"/>
    </row>
    <row r="142" spans="1:5" ht="14.5" x14ac:dyDescent="0.35">
      <c r="A142" s="6" t="s">
        <v>47</v>
      </c>
      <c r="B142" s="7">
        <v>10</v>
      </c>
      <c r="C142"/>
      <c r="D142"/>
      <c r="E142"/>
    </row>
    <row r="143" spans="1:5" ht="14.5" x14ac:dyDescent="0.35">
      <c r="A143" s="6" t="s">
        <v>30</v>
      </c>
      <c r="B143" s="7">
        <v>15</v>
      </c>
      <c r="C143"/>
      <c r="D143"/>
      <c r="E143"/>
    </row>
    <row r="144" spans="1:5" ht="14.5" x14ac:dyDescent="0.35">
      <c r="A144" s="6" t="s">
        <v>199</v>
      </c>
      <c r="B144" s="7">
        <v>70</v>
      </c>
      <c r="C144"/>
      <c r="D144"/>
      <c r="E144"/>
    </row>
    <row r="145" spans="1:5" ht="14.5" x14ac:dyDescent="0.35">
      <c r="A145"/>
      <c r="B145"/>
      <c r="C145"/>
      <c r="D145"/>
      <c r="E145"/>
    </row>
    <row r="146" spans="1:5" ht="14.5" x14ac:dyDescent="0.35">
      <c r="A146" s="5" t="s">
        <v>198</v>
      </c>
      <c r="B146" t="s">
        <v>206</v>
      </c>
      <c r="C146"/>
      <c r="D146"/>
      <c r="E146"/>
    </row>
    <row r="147" spans="1:5" ht="14.5" x14ac:dyDescent="0.35">
      <c r="A147" s="6" t="s">
        <v>222</v>
      </c>
      <c r="B147" s="16">
        <v>4.2857142857142858E-2</v>
      </c>
      <c r="C147" s="17">
        <f>VLOOKUP(A147,A147:B150,2,1)</f>
        <v>4.2857142857142858E-2</v>
      </c>
      <c r="D147"/>
      <c r="E147"/>
    </row>
    <row r="148" spans="1:5" ht="14.5" x14ac:dyDescent="0.35">
      <c r="A148" s="6" t="s">
        <v>223</v>
      </c>
      <c r="B148" s="16">
        <v>4.2857142857142858E-2</v>
      </c>
      <c r="C148" s="17">
        <f>VLOOKUP(A148,A147:B150,2,1)</f>
        <v>4.2857142857142858E-2</v>
      </c>
      <c r="D148"/>
      <c r="E148"/>
    </row>
    <row r="149" spans="1:5" ht="14.5" x14ac:dyDescent="0.35">
      <c r="A149" s="6" t="s">
        <v>224</v>
      </c>
      <c r="B149" s="16">
        <v>0.14285714285714285</v>
      </c>
      <c r="C149" s="17">
        <f>VLOOKUP(A149,A147:B150,2,1)</f>
        <v>0.14285714285714285</v>
      </c>
      <c r="D149"/>
      <c r="E149"/>
    </row>
    <row r="150" spans="1:5" ht="14.5" x14ac:dyDescent="0.35">
      <c r="A150" s="6" t="s">
        <v>225</v>
      </c>
      <c r="B150" s="16">
        <v>0.77142857142857146</v>
      </c>
      <c r="C150" s="17">
        <f>VLOOKUP(A150,A147:B150,2,1)</f>
        <v>0.77142857142857146</v>
      </c>
      <c r="D150"/>
      <c r="E150"/>
    </row>
    <row r="151" spans="1:5" ht="14.5" x14ac:dyDescent="0.35">
      <c r="A151" s="6" t="s">
        <v>199</v>
      </c>
      <c r="B151" s="14">
        <v>1</v>
      </c>
      <c r="C151"/>
      <c r="D151"/>
      <c r="E151"/>
    </row>
    <row r="152" spans="1:5" ht="14.5" x14ac:dyDescent="0.35">
      <c r="A152"/>
      <c r="B152"/>
      <c r="C152"/>
      <c r="D152"/>
      <c r="E152"/>
    </row>
    <row r="153" spans="1:5" ht="14.5" x14ac:dyDescent="0.35">
      <c r="A153"/>
      <c r="B153"/>
      <c r="C153"/>
      <c r="D153"/>
      <c r="E153"/>
    </row>
    <row r="154" spans="1:5" ht="14.5" x14ac:dyDescent="0.35">
      <c r="A154" s="5" t="s">
        <v>198</v>
      </c>
      <c r="B154" t="s">
        <v>207</v>
      </c>
      <c r="C154"/>
      <c r="D154"/>
      <c r="E154"/>
    </row>
    <row r="155" spans="1:5" ht="14.5" x14ac:dyDescent="0.35">
      <c r="A155" s="6" t="s">
        <v>56</v>
      </c>
      <c r="B155" s="7">
        <v>23</v>
      </c>
      <c r="C155"/>
      <c r="D155"/>
      <c r="E155"/>
    </row>
    <row r="156" spans="1:5" ht="14.5" x14ac:dyDescent="0.35">
      <c r="A156" s="6" t="s">
        <v>31</v>
      </c>
      <c r="B156" s="7">
        <v>24</v>
      </c>
      <c r="C156"/>
      <c r="D156"/>
      <c r="E156"/>
    </row>
    <row r="157" spans="1:5" ht="14.5" x14ac:dyDescent="0.35">
      <c r="A157" s="6" t="s">
        <v>27</v>
      </c>
      <c r="B157" s="7">
        <v>23</v>
      </c>
      <c r="C157"/>
      <c r="D157"/>
      <c r="E157"/>
    </row>
    <row r="158" spans="1:5" ht="14.5" x14ac:dyDescent="0.35">
      <c r="A158" s="6" t="s">
        <v>199</v>
      </c>
      <c r="B158" s="7">
        <v>70</v>
      </c>
      <c r="C158"/>
      <c r="D158"/>
      <c r="E158"/>
    </row>
    <row r="159" spans="1:5" ht="14.5" x14ac:dyDescent="0.35">
      <c r="A159"/>
      <c r="B159"/>
      <c r="C159"/>
      <c r="D159"/>
      <c r="E159"/>
    </row>
    <row r="160" spans="1:5" ht="14.5" x14ac:dyDescent="0.35">
      <c r="A160" s="5" t="s">
        <v>198</v>
      </c>
      <c r="B160" t="s">
        <v>200</v>
      </c>
      <c r="C160"/>
      <c r="D160"/>
      <c r="E160"/>
    </row>
    <row r="161" spans="1:5" ht="14.5" x14ac:dyDescent="0.35">
      <c r="A161" s="6" t="s">
        <v>228</v>
      </c>
      <c r="B161" s="7">
        <v>1179</v>
      </c>
      <c r="C161"/>
      <c r="D161"/>
      <c r="E161"/>
    </row>
    <row r="162" spans="1:5" ht="14.5" x14ac:dyDescent="0.35">
      <c r="A162" s="6" t="s">
        <v>208</v>
      </c>
      <c r="B162" s="7">
        <v>18092</v>
      </c>
      <c r="C162"/>
      <c r="D162"/>
      <c r="E162"/>
    </row>
    <row r="163" spans="1:5" ht="14.5" x14ac:dyDescent="0.35">
      <c r="A163" s="6" t="s">
        <v>209</v>
      </c>
      <c r="B163" s="7">
        <v>38324</v>
      </c>
      <c r="C163"/>
      <c r="D163"/>
      <c r="E163"/>
    </row>
    <row r="164" spans="1:5" ht="14.5" x14ac:dyDescent="0.35">
      <c r="A164" s="6" t="s">
        <v>210</v>
      </c>
      <c r="B164" s="7">
        <v>33194</v>
      </c>
      <c r="C164"/>
      <c r="D164"/>
      <c r="E164"/>
    </row>
    <row r="165" spans="1:5" ht="14.5" x14ac:dyDescent="0.35">
      <c r="A165" s="6" t="s">
        <v>199</v>
      </c>
      <c r="B165" s="7">
        <v>90789</v>
      </c>
      <c r="C165"/>
      <c r="D165"/>
      <c r="E165"/>
    </row>
    <row r="166" spans="1:5" ht="14.5" x14ac:dyDescent="0.35">
      <c r="A166"/>
      <c r="B166"/>
      <c r="C166"/>
      <c r="D166"/>
      <c r="E166"/>
    </row>
    <row r="167" spans="1:5" ht="14.5" x14ac:dyDescent="0.35">
      <c r="A167" s="5" t="s">
        <v>198</v>
      </c>
      <c r="B167" t="s">
        <v>211</v>
      </c>
      <c r="C167"/>
      <c r="D167"/>
      <c r="E167"/>
    </row>
    <row r="168" spans="1:5" ht="14.5" x14ac:dyDescent="0.35">
      <c r="A168" s="6" t="s">
        <v>48</v>
      </c>
      <c r="B168" s="7">
        <v>36</v>
      </c>
      <c r="C168">
        <f>VLOOKUP(A168,A168:B169,2,1)</f>
        <v>36</v>
      </c>
      <c r="D168"/>
      <c r="E168"/>
    </row>
    <row r="169" spans="1:5" ht="14.5" x14ac:dyDescent="0.35">
      <c r="A169" s="6" t="s">
        <v>40</v>
      </c>
      <c r="B169" s="7">
        <v>34</v>
      </c>
      <c r="C169">
        <f>VLOOKUP(A169,A168:B169,2,1)</f>
        <v>34</v>
      </c>
      <c r="D169"/>
      <c r="E169"/>
    </row>
    <row r="170" spans="1:5" ht="14.5" x14ac:dyDescent="0.35">
      <c r="A170" s="6" t="s">
        <v>199</v>
      </c>
      <c r="B170" s="7">
        <v>70</v>
      </c>
      <c r="C170"/>
      <c r="D170"/>
      <c r="E170"/>
    </row>
    <row r="171" spans="1:5" ht="14.5" x14ac:dyDescent="0.35">
      <c r="A171"/>
      <c r="B171"/>
      <c r="C171"/>
      <c r="D171"/>
      <c r="E171"/>
    </row>
    <row r="172" spans="1:5" ht="14.5" x14ac:dyDescent="0.35">
      <c r="A172" s="5" t="s">
        <v>198</v>
      </c>
      <c r="B172" t="s">
        <v>213</v>
      </c>
      <c r="C172"/>
      <c r="D172"/>
      <c r="E172"/>
    </row>
    <row r="173" spans="1:5" ht="14.5" x14ac:dyDescent="0.35">
      <c r="A173" s="6" t="s">
        <v>212</v>
      </c>
      <c r="B173" s="7"/>
      <c r="C173"/>
      <c r="D173"/>
      <c r="E173"/>
    </row>
    <row r="174" spans="1:5" ht="14.5" x14ac:dyDescent="0.35">
      <c r="A174" s="6" t="s">
        <v>214</v>
      </c>
      <c r="B174" s="7">
        <v>36</v>
      </c>
      <c r="C174"/>
      <c r="D174"/>
      <c r="E174"/>
    </row>
    <row r="175" spans="1:5" ht="14.5" x14ac:dyDescent="0.35">
      <c r="A175" s="6" t="s">
        <v>215</v>
      </c>
      <c r="B175" s="7">
        <v>87</v>
      </c>
      <c r="C175"/>
      <c r="D175"/>
      <c r="E175"/>
    </row>
    <row r="176" spans="1:5" ht="14.5" x14ac:dyDescent="0.35">
      <c r="A176" s="6" t="s">
        <v>216</v>
      </c>
      <c r="B176" s="7">
        <v>37</v>
      </c>
      <c r="C176"/>
      <c r="D176"/>
      <c r="E176"/>
    </row>
    <row r="177" spans="1:5" ht="14.5" x14ac:dyDescent="0.35">
      <c r="A177" s="6" t="s">
        <v>217</v>
      </c>
      <c r="B177" s="7">
        <v>36</v>
      </c>
      <c r="C177"/>
      <c r="D177"/>
      <c r="E177"/>
    </row>
    <row r="178" spans="1:5" ht="14.5" x14ac:dyDescent="0.35">
      <c r="A178" s="6" t="s">
        <v>229</v>
      </c>
      <c r="B178" s="7">
        <v>26</v>
      </c>
      <c r="C178"/>
      <c r="D178"/>
      <c r="E178"/>
    </row>
    <row r="179" spans="1:5" ht="14.5" x14ac:dyDescent="0.35">
      <c r="A179" s="6" t="s">
        <v>199</v>
      </c>
      <c r="B179" s="7">
        <v>222</v>
      </c>
      <c r="C179"/>
      <c r="D179"/>
      <c r="E179"/>
    </row>
    <row r="180" spans="1:5" ht="14.5" x14ac:dyDescent="0.35">
      <c r="A180"/>
      <c r="B180"/>
      <c r="C180"/>
      <c r="D180"/>
      <c r="E180"/>
    </row>
    <row r="181" spans="1:5" ht="14.5" x14ac:dyDescent="0.35">
      <c r="A181" s="5" t="s">
        <v>198</v>
      </c>
      <c r="B181" t="s">
        <v>218</v>
      </c>
      <c r="C181" t="s">
        <v>20</v>
      </c>
      <c r="D181"/>
      <c r="E181"/>
    </row>
    <row r="182" spans="1:5" ht="14.5" x14ac:dyDescent="0.35">
      <c r="A182" s="6">
        <v>1</v>
      </c>
      <c r="B182" s="16">
        <v>4.5871559633027525E-2</v>
      </c>
      <c r="C182" s="20" t="str">
        <f>REPT("★", A182)</f>
        <v>★</v>
      </c>
      <c r="D182" s="17">
        <f>VLOOKUP(A182,A182:B186,2,2)</f>
        <v>4.5871559633027525E-2</v>
      </c>
      <c r="E182"/>
    </row>
    <row r="183" spans="1:5" ht="14.5" x14ac:dyDescent="0.35">
      <c r="A183" s="6">
        <v>2</v>
      </c>
      <c r="B183" s="16">
        <v>0.15596330275229359</v>
      </c>
      <c r="C183" s="20" t="str">
        <f t="shared" ref="C183:C186" si="4">REPT("★", A183)</f>
        <v>★★</v>
      </c>
      <c r="D183" s="17">
        <f>VLOOKUP(A183,A183:B187,2,2)</f>
        <v>0.15596330275229359</v>
      </c>
      <c r="E183"/>
    </row>
    <row r="184" spans="1:5" ht="14.5" x14ac:dyDescent="0.35">
      <c r="A184" s="6">
        <v>3</v>
      </c>
      <c r="B184" s="16">
        <v>0.17889908256880735</v>
      </c>
      <c r="C184" s="20" t="str">
        <f t="shared" si="4"/>
        <v>★★★</v>
      </c>
      <c r="D184" s="17">
        <f t="shared" ref="D184:D186" si="5">VLOOKUP(A184,A184:B188,2,2)</f>
        <v>0.17889908256880735</v>
      </c>
      <c r="E184"/>
    </row>
    <row r="185" spans="1:5" ht="14.5" x14ac:dyDescent="0.35">
      <c r="A185" s="6">
        <v>4</v>
      </c>
      <c r="B185" s="16">
        <v>0.27522935779816515</v>
      </c>
      <c r="C185" s="20" t="str">
        <f t="shared" si="4"/>
        <v>★★★★</v>
      </c>
      <c r="D185" s="17">
        <f t="shared" si="5"/>
        <v>0.27522935779816515</v>
      </c>
      <c r="E185"/>
    </row>
    <row r="186" spans="1:5" ht="14.5" x14ac:dyDescent="0.35">
      <c r="A186" s="6">
        <v>5</v>
      </c>
      <c r="B186" s="16">
        <v>0.34403669724770641</v>
      </c>
      <c r="C186" s="20" t="str">
        <f t="shared" si="4"/>
        <v>★★★★★</v>
      </c>
      <c r="D186" s="17">
        <f t="shared" si="5"/>
        <v>0.34403669724770641</v>
      </c>
      <c r="E186"/>
    </row>
    <row r="187" spans="1:5" ht="14.5" x14ac:dyDescent="0.35">
      <c r="A187" s="6" t="s">
        <v>199</v>
      </c>
      <c r="B187" s="14">
        <v>1</v>
      </c>
      <c r="C187"/>
      <c r="D187"/>
      <c r="E187"/>
    </row>
    <row r="188" spans="1:5" ht="14.5" x14ac:dyDescent="0.35">
      <c r="A188"/>
      <c r="B188"/>
      <c r="C188"/>
      <c r="D188"/>
      <c r="E188"/>
    </row>
    <row r="189" spans="1:5" ht="14.5" x14ac:dyDescent="0.35">
      <c r="A189" s="5" t="s">
        <v>198</v>
      </c>
      <c r="B189"/>
      <c r="C189"/>
      <c r="D189"/>
      <c r="E189"/>
    </row>
    <row r="190" spans="1:5" ht="14.5" x14ac:dyDescent="0.35">
      <c r="A190" s="9">
        <v>45597</v>
      </c>
      <c r="B190"/>
      <c r="C190"/>
      <c r="D190"/>
      <c r="E190"/>
    </row>
    <row r="191" spans="1:5" ht="14.5" x14ac:dyDescent="0.35">
      <c r="A191" s="9">
        <v>45598</v>
      </c>
      <c r="B191"/>
      <c r="C191"/>
      <c r="D191"/>
      <c r="E191"/>
    </row>
    <row r="192" spans="1:5" ht="14.5" x14ac:dyDescent="0.35">
      <c r="A192" s="9">
        <v>45599</v>
      </c>
      <c r="B192"/>
      <c r="C192"/>
      <c r="D192"/>
      <c r="E192"/>
    </row>
    <row r="193" spans="1:5" ht="14.5" x14ac:dyDescent="0.35">
      <c r="A193" s="9">
        <v>45600</v>
      </c>
      <c r="B193"/>
      <c r="C193"/>
      <c r="D193"/>
      <c r="E193"/>
    </row>
    <row r="194" spans="1:5" ht="14.5" x14ac:dyDescent="0.35">
      <c r="A194" s="9">
        <v>45601</v>
      </c>
      <c r="B194"/>
      <c r="C194"/>
      <c r="D194"/>
      <c r="E194"/>
    </row>
    <row r="195" spans="1:5" ht="14.5" x14ac:dyDescent="0.35">
      <c r="A195" s="9">
        <v>45602</v>
      </c>
      <c r="B195"/>
      <c r="C195"/>
      <c r="D195"/>
      <c r="E195"/>
    </row>
    <row r="196" spans="1:5" ht="14.5" x14ac:dyDescent="0.35">
      <c r="A196" s="9">
        <v>45603</v>
      </c>
      <c r="B196"/>
      <c r="C196"/>
      <c r="D196"/>
      <c r="E196"/>
    </row>
    <row r="197" spans="1:5" ht="14.5" x14ac:dyDescent="0.35">
      <c r="A197" s="9">
        <v>45604</v>
      </c>
      <c r="B197"/>
      <c r="C197"/>
      <c r="D197"/>
      <c r="E197"/>
    </row>
    <row r="198" spans="1:5" ht="14.5" x14ac:dyDescent="0.35">
      <c r="A198" s="9">
        <v>45605</v>
      </c>
      <c r="B198"/>
      <c r="C198"/>
      <c r="D198"/>
      <c r="E198"/>
    </row>
    <row r="199" spans="1:5" ht="14.5" x14ac:dyDescent="0.35">
      <c r="A199" s="9">
        <v>45608</v>
      </c>
      <c r="B199"/>
      <c r="C199"/>
      <c r="D199"/>
      <c r="E199"/>
    </row>
    <row r="200" spans="1:5" ht="14.5" x14ac:dyDescent="0.35">
      <c r="A200" s="9">
        <v>45609</v>
      </c>
      <c r="B200"/>
      <c r="C200"/>
      <c r="D200"/>
      <c r="E200"/>
    </row>
    <row r="201" spans="1:5" ht="14.5" x14ac:dyDescent="0.35">
      <c r="A201" s="9">
        <v>45610</v>
      </c>
      <c r="B201"/>
      <c r="C201"/>
      <c r="D201"/>
      <c r="E201"/>
    </row>
    <row r="202" spans="1:5" ht="14.5" x14ac:dyDescent="0.35">
      <c r="A202" s="9">
        <v>45611</v>
      </c>
      <c r="B202"/>
      <c r="C202"/>
      <c r="D202"/>
      <c r="E202"/>
    </row>
    <row r="203" spans="1:5" ht="14.5" x14ac:dyDescent="0.35">
      <c r="A203" s="9">
        <v>45612</v>
      </c>
      <c r="B203"/>
      <c r="C203"/>
      <c r="D203"/>
      <c r="E203"/>
    </row>
    <row r="204" spans="1:5" ht="14.5" x14ac:dyDescent="0.35">
      <c r="A204" s="9">
        <v>45613</v>
      </c>
      <c r="B204"/>
      <c r="C204"/>
      <c r="D204"/>
      <c r="E204"/>
    </row>
    <row r="205" spans="1:5" ht="14.5" x14ac:dyDescent="0.35">
      <c r="A205" s="9">
        <v>45614</v>
      </c>
      <c r="B205"/>
      <c r="C205"/>
      <c r="D205"/>
      <c r="E205"/>
    </row>
    <row r="206" spans="1:5" ht="14.5" x14ac:dyDescent="0.35">
      <c r="A206" s="9">
        <v>45615</v>
      </c>
      <c r="B206"/>
      <c r="C206"/>
      <c r="D206"/>
      <c r="E206"/>
    </row>
    <row r="207" spans="1:5" ht="14.5" x14ac:dyDescent="0.35">
      <c r="A207" s="9">
        <v>45616</v>
      </c>
      <c r="B207"/>
      <c r="C207"/>
      <c r="D207"/>
      <c r="E207"/>
    </row>
    <row r="208" spans="1:5" ht="14.5" x14ac:dyDescent="0.35">
      <c r="A208" s="9">
        <v>45617</v>
      </c>
      <c r="B208"/>
      <c r="C208"/>
      <c r="D208"/>
      <c r="E208"/>
    </row>
    <row r="209" spans="1:5" ht="14.5" x14ac:dyDescent="0.35">
      <c r="A209" s="9">
        <v>45618</v>
      </c>
      <c r="B209"/>
      <c r="C209"/>
      <c r="D209"/>
      <c r="E209"/>
    </row>
    <row r="210" spans="1:5" ht="14.5" x14ac:dyDescent="0.35">
      <c r="A210" s="9">
        <v>45619</v>
      </c>
      <c r="B210"/>
      <c r="C210"/>
      <c r="D210"/>
      <c r="E210"/>
    </row>
    <row r="211" spans="1:5" ht="14.5" x14ac:dyDescent="0.35">
      <c r="A211" s="9">
        <v>45621</v>
      </c>
      <c r="B211"/>
      <c r="C211"/>
      <c r="D211"/>
      <c r="E211"/>
    </row>
    <row r="212" spans="1:5" ht="14.5" x14ac:dyDescent="0.35">
      <c r="A212" s="9">
        <v>45623</v>
      </c>
      <c r="B212"/>
      <c r="C212"/>
      <c r="D212"/>
      <c r="E212"/>
    </row>
    <row r="213" spans="1:5" ht="14.5" x14ac:dyDescent="0.35">
      <c r="A213" s="9">
        <v>45624</v>
      </c>
      <c r="B213"/>
      <c r="C213"/>
      <c r="D213"/>
      <c r="E213"/>
    </row>
    <row r="214" spans="1:5" ht="14.5" x14ac:dyDescent="0.35">
      <c r="A214" s="9">
        <v>45625</v>
      </c>
      <c r="B214"/>
      <c r="C214"/>
      <c r="D214"/>
      <c r="E214"/>
    </row>
    <row r="215" spans="1:5" ht="14.5" x14ac:dyDescent="0.35">
      <c r="A215" s="9" t="s">
        <v>199</v>
      </c>
      <c r="B215"/>
      <c r="C215"/>
      <c r="D215"/>
      <c r="E215"/>
    </row>
    <row r="216" spans="1:5" ht="14.5" x14ac:dyDescent="0.35">
      <c r="A216"/>
      <c r="B216"/>
      <c r="C216"/>
      <c r="D216"/>
      <c r="E216"/>
    </row>
    <row r="217" spans="1:5" ht="14.5" x14ac:dyDescent="0.35">
      <c r="A217" s="5" t="s">
        <v>198</v>
      </c>
      <c r="B217" t="s">
        <v>227</v>
      </c>
      <c r="C217"/>
      <c r="D217"/>
      <c r="E217"/>
    </row>
    <row r="218" spans="1:5" ht="14.5" x14ac:dyDescent="0.35">
      <c r="A218" s="6">
        <v>1</v>
      </c>
      <c r="B218" s="7">
        <v>23</v>
      </c>
      <c r="C218"/>
      <c r="D218"/>
      <c r="E218"/>
    </row>
    <row r="219" spans="1:5" ht="14.5" x14ac:dyDescent="0.35">
      <c r="A219" s="6">
        <v>2</v>
      </c>
      <c r="B219" s="7">
        <v>46</v>
      </c>
      <c r="C219"/>
      <c r="D219"/>
      <c r="E219"/>
    </row>
    <row r="220" spans="1:5" ht="14.5" x14ac:dyDescent="0.35">
      <c r="A220" s="6">
        <v>3</v>
      </c>
      <c r="B220" s="7">
        <v>72</v>
      </c>
      <c r="C220"/>
      <c r="D220"/>
      <c r="E220"/>
    </row>
    <row r="221" spans="1:5" ht="14.5" x14ac:dyDescent="0.35">
      <c r="A221" s="6" t="s">
        <v>199</v>
      </c>
      <c r="B221" s="7">
        <v>141</v>
      </c>
      <c r="C221">
        <f>GETPIVOTDATA("Affected Services",$A$217)</f>
        <v>141</v>
      </c>
      <c r="D221"/>
      <c r="E221"/>
    </row>
    <row r="222" spans="1:5" ht="14.5" x14ac:dyDescent="0.35">
      <c r="A222"/>
      <c r="B222"/>
      <c r="C222"/>
      <c r="D222"/>
      <c r="E222"/>
    </row>
    <row r="223" spans="1:5" ht="14.5" x14ac:dyDescent="0.35">
      <c r="A223" t="s">
        <v>226</v>
      </c>
      <c r="B223"/>
      <c r="C223"/>
      <c r="D223"/>
      <c r="E223"/>
    </row>
    <row r="224" spans="1:5" ht="14.5" x14ac:dyDescent="0.35">
      <c r="A224" s="7">
        <v>3833</v>
      </c>
      <c r="B224">
        <f>GETPIVOTDATA("Affected Users",$A$223)</f>
        <v>3833</v>
      </c>
      <c r="C224"/>
      <c r="D224"/>
      <c r="E224"/>
    </row>
    <row r="225" spans="1:5" ht="14.5" x14ac:dyDescent="0.35">
      <c r="A225"/>
      <c r="B225"/>
      <c r="C225"/>
      <c r="D225"/>
      <c r="E225"/>
    </row>
    <row r="226" spans="1:5" ht="14.5" x14ac:dyDescent="0.35">
      <c r="A226"/>
      <c r="B226"/>
      <c r="C226"/>
      <c r="D226"/>
      <c r="E226"/>
    </row>
    <row r="227" spans="1:5" ht="14.5" x14ac:dyDescent="0.35">
      <c r="A227" s="5" t="s">
        <v>198</v>
      </c>
      <c r="B227" t="s">
        <v>230</v>
      </c>
      <c r="C227"/>
      <c r="D227"/>
      <c r="E227"/>
    </row>
    <row r="228" spans="1:5" ht="14.5" x14ac:dyDescent="0.35">
      <c r="A228" s="6" t="s">
        <v>65</v>
      </c>
      <c r="B228" s="16">
        <v>0.22857142857142856</v>
      </c>
      <c r="C228"/>
      <c r="D228"/>
      <c r="E228"/>
    </row>
    <row r="229" spans="1:5" ht="14.5" x14ac:dyDescent="0.35">
      <c r="A229" s="6" t="s">
        <v>44</v>
      </c>
      <c r="B229" s="16">
        <v>0.27142857142857141</v>
      </c>
      <c r="C229"/>
      <c r="D229"/>
      <c r="E229"/>
    </row>
    <row r="230" spans="1:5" ht="14.5" x14ac:dyDescent="0.35">
      <c r="A230" s="6" t="s">
        <v>32</v>
      </c>
      <c r="B230" s="16">
        <v>0.21428571428571427</v>
      </c>
      <c r="C230"/>
      <c r="D230"/>
      <c r="E230"/>
    </row>
    <row r="231" spans="1:5" ht="14.5" x14ac:dyDescent="0.35">
      <c r="A231" s="6" t="s">
        <v>28</v>
      </c>
      <c r="B231" s="16">
        <v>0.2857142857142857</v>
      </c>
      <c r="C231"/>
      <c r="D231"/>
      <c r="E231"/>
    </row>
    <row r="232" spans="1:5" ht="14.5" x14ac:dyDescent="0.35">
      <c r="A232" s="6" t="s">
        <v>199</v>
      </c>
      <c r="B232" s="14">
        <v>1</v>
      </c>
      <c r="C232"/>
      <c r="D232"/>
      <c r="E232"/>
    </row>
    <row r="233" spans="1:5" ht="14.5" x14ac:dyDescent="0.35">
      <c r="A233"/>
      <c r="B233"/>
      <c r="C233"/>
      <c r="D233"/>
      <c r="E233"/>
    </row>
    <row r="234" spans="1:5" ht="14.5" x14ac:dyDescent="0.35">
      <c r="A234"/>
      <c r="B234"/>
      <c r="C234"/>
      <c r="D234"/>
      <c r="E234"/>
    </row>
    <row r="235" spans="1:5" ht="14.5" x14ac:dyDescent="0.35">
      <c r="A235"/>
      <c r="B235"/>
      <c r="C235"/>
      <c r="D235"/>
      <c r="E235" s="12"/>
    </row>
    <row r="236" spans="1:5" ht="14.5" x14ac:dyDescent="0.35">
      <c r="A236"/>
      <c r="B236"/>
      <c r="C236"/>
      <c r="D236"/>
      <c r="E236"/>
    </row>
    <row r="237" spans="1:5" ht="14.5" x14ac:dyDescent="0.35">
      <c r="A237"/>
      <c r="B237"/>
      <c r="C237"/>
      <c r="D237"/>
      <c r="E237"/>
    </row>
    <row r="238" spans="1:5" ht="14.5" x14ac:dyDescent="0.35">
      <c r="A238" s="5" t="s">
        <v>198</v>
      </c>
      <c r="B238" t="s">
        <v>233</v>
      </c>
      <c r="C238"/>
      <c r="D238"/>
      <c r="E238"/>
    </row>
    <row r="239" spans="1:5" ht="14.5" x14ac:dyDescent="0.35">
      <c r="A239" s="6" t="s">
        <v>231</v>
      </c>
      <c r="B239" s="16">
        <v>0.6</v>
      </c>
      <c r="C239" s="17">
        <f>VLOOKUP(A239,A239:B240,2,1)</f>
        <v>0.6</v>
      </c>
      <c r="D239"/>
      <c r="E239"/>
    </row>
    <row r="240" spans="1:5" ht="14.5" x14ac:dyDescent="0.35">
      <c r="A240" s="6" t="s">
        <v>232</v>
      </c>
      <c r="B240" s="16">
        <v>0.4</v>
      </c>
      <c r="C240" s="17">
        <f>VLOOKUP(A240,A239:B240,2,1)</f>
        <v>0.4</v>
      </c>
      <c r="D240"/>
      <c r="E240"/>
    </row>
    <row r="241" spans="1:5" ht="14.5" x14ac:dyDescent="0.35">
      <c r="A241" s="6" t="s">
        <v>199</v>
      </c>
      <c r="B241" s="14">
        <v>1</v>
      </c>
      <c r="C241"/>
      <c r="D241"/>
      <c r="E241"/>
    </row>
    <row r="242" spans="1:5" ht="14.5" x14ac:dyDescent="0.35">
      <c r="A242"/>
      <c r="B242"/>
      <c r="C242"/>
      <c r="D242"/>
      <c r="E242"/>
    </row>
    <row r="243" spans="1:5" ht="14.5" x14ac:dyDescent="0.35">
      <c r="A243"/>
      <c r="B243"/>
      <c r="C243"/>
      <c r="D243"/>
      <c r="E243"/>
    </row>
    <row r="244" spans="1:5" ht="14.5" x14ac:dyDescent="0.35">
      <c r="A244"/>
      <c r="B244"/>
      <c r="C244"/>
      <c r="D244"/>
      <c r="E244"/>
    </row>
    <row r="245" spans="1:5" ht="14.5" x14ac:dyDescent="0.35">
      <c r="A245"/>
      <c r="B245"/>
      <c r="C245"/>
      <c r="D245"/>
      <c r="E245"/>
    </row>
    <row r="246" spans="1:5" ht="14.5" x14ac:dyDescent="0.35">
      <c r="A246"/>
      <c r="B246"/>
      <c r="C246"/>
      <c r="D246"/>
      <c r="E246"/>
    </row>
    <row r="247" spans="1:5" ht="14.5" x14ac:dyDescent="0.35">
      <c r="A247"/>
      <c r="B247"/>
      <c r="C247"/>
      <c r="D247"/>
      <c r="E247"/>
    </row>
    <row r="248" spans="1:5" ht="14.5" x14ac:dyDescent="0.35">
      <c r="A248" s="5" t="s">
        <v>198</v>
      </c>
      <c r="B248" t="s">
        <v>200</v>
      </c>
      <c r="C248"/>
      <c r="D248"/>
      <c r="E248"/>
    </row>
    <row r="249" spans="1:5" ht="14.5" x14ac:dyDescent="0.35">
      <c r="A249" s="9">
        <v>45597</v>
      </c>
      <c r="B249" s="7">
        <v>2083</v>
      </c>
      <c r="C249"/>
      <c r="D249"/>
      <c r="E249"/>
    </row>
    <row r="250" spans="1:5" ht="14.5" x14ac:dyDescent="0.35">
      <c r="A250" s="9">
        <v>45598</v>
      </c>
      <c r="B250" s="7">
        <v>5825</v>
      </c>
      <c r="C250"/>
      <c r="D250"/>
      <c r="E250"/>
    </row>
    <row r="251" spans="1:5" ht="14.5" x14ac:dyDescent="0.35">
      <c r="A251" s="9">
        <v>45599</v>
      </c>
      <c r="B251" s="7">
        <v>621</v>
      </c>
      <c r="C251"/>
      <c r="D251"/>
      <c r="E251"/>
    </row>
    <row r="252" spans="1:5" ht="14.5" x14ac:dyDescent="0.35">
      <c r="A252" s="9">
        <v>45600</v>
      </c>
      <c r="B252" s="7">
        <v>4156</v>
      </c>
      <c r="C252"/>
      <c r="D252"/>
      <c r="E252"/>
    </row>
    <row r="253" spans="1:5" ht="14.5" x14ac:dyDescent="0.35">
      <c r="A253" s="9">
        <v>45601</v>
      </c>
      <c r="B253" s="7">
        <v>5880</v>
      </c>
      <c r="C253"/>
      <c r="D253"/>
      <c r="E253"/>
    </row>
    <row r="254" spans="1:5" ht="14.5" x14ac:dyDescent="0.35">
      <c r="A254" s="9">
        <v>45602</v>
      </c>
      <c r="B254" s="7">
        <v>2749</v>
      </c>
      <c r="C254"/>
      <c r="D254"/>
      <c r="E254"/>
    </row>
    <row r="255" spans="1:5" ht="14.5" x14ac:dyDescent="0.35">
      <c r="A255" s="9">
        <v>45603</v>
      </c>
      <c r="B255" s="7">
        <v>2946</v>
      </c>
      <c r="C255"/>
      <c r="D255"/>
      <c r="E255"/>
    </row>
    <row r="256" spans="1:5" ht="14.5" x14ac:dyDescent="0.35">
      <c r="A256" s="9">
        <v>45604</v>
      </c>
      <c r="B256" s="7">
        <v>2777</v>
      </c>
      <c r="C256"/>
      <c r="D256"/>
      <c r="E256"/>
    </row>
    <row r="257" spans="1:5" ht="14.5" x14ac:dyDescent="0.35">
      <c r="A257" s="9">
        <v>45605</v>
      </c>
      <c r="B257" s="7">
        <v>2959</v>
      </c>
      <c r="C257"/>
      <c r="D257"/>
      <c r="E257"/>
    </row>
    <row r="258" spans="1:5" ht="14.5" x14ac:dyDescent="0.35">
      <c r="A258" s="9">
        <v>45608</v>
      </c>
      <c r="B258" s="7">
        <v>1592</v>
      </c>
      <c r="C258"/>
      <c r="D258"/>
      <c r="E258"/>
    </row>
    <row r="259" spans="1:5" ht="14.5" x14ac:dyDescent="0.35">
      <c r="A259" s="9">
        <v>45609</v>
      </c>
      <c r="B259" s="7">
        <v>2911</v>
      </c>
      <c r="C259"/>
      <c r="D259"/>
      <c r="E259"/>
    </row>
    <row r="260" spans="1:5" ht="14.5" x14ac:dyDescent="0.35">
      <c r="A260" s="9">
        <v>45610</v>
      </c>
      <c r="B260" s="7">
        <v>4678</v>
      </c>
      <c r="C260"/>
      <c r="D260"/>
      <c r="E260"/>
    </row>
    <row r="261" spans="1:5" ht="14.5" x14ac:dyDescent="0.35">
      <c r="A261" s="9">
        <v>45611</v>
      </c>
      <c r="B261" s="7">
        <v>6064</v>
      </c>
      <c r="C261"/>
      <c r="D261"/>
      <c r="E261"/>
    </row>
    <row r="262" spans="1:5" ht="14.5" x14ac:dyDescent="0.35">
      <c r="A262" s="9">
        <v>45612</v>
      </c>
      <c r="B262" s="7">
        <v>4877</v>
      </c>
      <c r="C262"/>
      <c r="D262"/>
      <c r="E262"/>
    </row>
    <row r="263" spans="1:5" ht="14.5" x14ac:dyDescent="0.35">
      <c r="A263" s="9">
        <v>45613</v>
      </c>
      <c r="B263" s="7">
        <v>3352</v>
      </c>
      <c r="C263"/>
      <c r="D263"/>
      <c r="E263"/>
    </row>
    <row r="264" spans="1:5" ht="14.5" x14ac:dyDescent="0.35">
      <c r="A264" s="9">
        <v>45614</v>
      </c>
      <c r="B264" s="7">
        <v>2488</v>
      </c>
      <c r="C264"/>
      <c r="D264"/>
      <c r="E264"/>
    </row>
    <row r="265" spans="1:5" ht="14.5" x14ac:dyDescent="0.35">
      <c r="A265" s="9">
        <v>45615</v>
      </c>
      <c r="B265" s="7">
        <v>11470</v>
      </c>
      <c r="C265"/>
      <c r="D265"/>
      <c r="E265"/>
    </row>
    <row r="266" spans="1:5" ht="14.5" x14ac:dyDescent="0.35">
      <c r="A266" s="9">
        <v>45616</v>
      </c>
      <c r="B266" s="7">
        <v>3457</v>
      </c>
      <c r="C266"/>
      <c r="D266"/>
      <c r="E266"/>
    </row>
    <row r="267" spans="1:5" ht="14.5" x14ac:dyDescent="0.35">
      <c r="A267" s="9">
        <v>45617</v>
      </c>
      <c r="B267" s="7">
        <v>1594</v>
      </c>
      <c r="C267"/>
      <c r="D267"/>
      <c r="E267"/>
    </row>
    <row r="268" spans="1:5" ht="14.5" x14ac:dyDescent="0.35">
      <c r="A268" s="9">
        <v>45618</v>
      </c>
      <c r="B268" s="7">
        <v>2508</v>
      </c>
      <c r="C268"/>
      <c r="D268"/>
      <c r="E268"/>
    </row>
    <row r="269" spans="1:5" ht="14.5" x14ac:dyDescent="0.35">
      <c r="A269" s="9">
        <v>45619</v>
      </c>
      <c r="B269" s="7">
        <v>4594</v>
      </c>
      <c r="C269"/>
      <c r="D269"/>
      <c r="E269"/>
    </row>
    <row r="270" spans="1:5" ht="14.5" x14ac:dyDescent="0.35">
      <c r="A270" s="9">
        <v>45621</v>
      </c>
      <c r="B270" s="7">
        <v>718</v>
      </c>
      <c r="C270"/>
      <c r="D270"/>
      <c r="E270"/>
    </row>
    <row r="271" spans="1:5" ht="14.5" x14ac:dyDescent="0.35">
      <c r="A271" s="9">
        <v>45623</v>
      </c>
      <c r="B271" s="7">
        <v>7107</v>
      </c>
      <c r="C271"/>
      <c r="D271"/>
      <c r="E271"/>
    </row>
    <row r="272" spans="1:5" ht="14.5" x14ac:dyDescent="0.35">
      <c r="A272" s="9">
        <v>45624</v>
      </c>
      <c r="B272" s="7">
        <v>1897</v>
      </c>
      <c r="C272"/>
      <c r="D272"/>
      <c r="E272"/>
    </row>
    <row r="273" spans="1:5" ht="14.5" x14ac:dyDescent="0.35">
      <c r="A273" s="9">
        <v>45625</v>
      </c>
      <c r="B273" s="7">
        <v>1486</v>
      </c>
      <c r="C273"/>
      <c r="D273"/>
      <c r="E273"/>
    </row>
    <row r="274" spans="1:5" ht="14.5" x14ac:dyDescent="0.35">
      <c r="A274" s="9" t="s">
        <v>199</v>
      </c>
      <c r="B274" s="7">
        <v>90789</v>
      </c>
      <c r="C274" s="18">
        <f>GETPIVOTDATA("Estimated Daily Loss ($)",$A$248)</f>
        <v>90789</v>
      </c>
      <c r="D274"/>
      <c r="E274"/>
    </row>
    <row r="275" spans="1:5" ht="14.5" x14ac:dyDescent="0.35">
      <c r="A275"/>
      <c r="B275"/>
      <c r="C275"/>
      <c r="D275"/>
      <c r="E275"/>
    </row>
    <row r="276" spans="1:5" ht="14.5" x14ac:dyDescent="0.35">
      <c r="A276" s="5" t="s">
        <v>198</v>
      </c>
      <c r="B276" t="s">
        <v>234</v>
      </c>
      <c r="C276"/>
      <c r="D276"/>
      <c r="E276"/>
    </row>
    <row r="277" spans="1:5" ht="14.5" x14ac:dyDescent="0.35">
      <c r="A277" s="9">
        <v>45600</v>
      </c>
      <c r="B277" s="7">
        <v>2892</v>
      </c>
      <c r="C277"/>
      <c r="D277"/>
      <c r="E277"/>
    </row>
    <row r="278" spans="1:5" ht="14.5" x14ac:dyDescent="0.35">
      <c r="A278" s="9">
        <v>45604</v>
      </c>
      <c r="B278" s="7">
        <v>1372</v>
      </c>
      <c r="C278"/>
      <c r="D278"/>
      <c r="E278"/>
    </row>
    <row r="279" spans="1:5" ht="14.5" x14ac:dyDescent="0.35">
      <c r="A279" s="9">
        <v>45605</v>
      </c>
      <c r="B279" s="7">
        <v>6510</v>
      </c>
      <c r="C279"/>
      <c r="D279"/>
      <c r="E279"/>
    </row>
    <row r="280" spans="1:5" ht="14.5" x14ac:dyDescent="0.35">
      <c r="A280" s="9">
        <v>45607</v>
      </c>
      <c r="B280" s="7">
        <v>9564</v>
      </c>
      <c r="C280"/>
      <c r="D280"/>
      <c r="E280"/>
    </row>
    <row r="281" spans="1:5" ht="14.5" x14ac:dyDescent="0.35">
      <c r="A281" s="9">
        <v>45608</v>
      </c>
      <c r="B281" s="7">
        <v>31116</v>
      </c>
      <c r="C281"/>
      <c r="D281"/>
      <c r="E281"/>
    </row>
    <row r="282" spans="1:5" ht="14.5" x14ac:dyDescent="0.35">
      <c r="A282" s="9">
        <v>45609</v>
      </c>
      <c r="B282" s="7"/>
      <c r="C282"/>
      <c r="D282"/>
      <c r="E282"/>
    </row>
    <row r="283" spans="1:5" ht="14.5" x14ac:dyDescent="0.35">
      <c r="A283" s="9">
        <v>45610</v>
      </c>
      <c r="B283" s="7"/>
      <c r="C283"/>
      <c r="D283"/>
      <c r="E283"/>
    </row>
    <row r="284" spans="1:5" ht="14.5" x14ac:dyDescent="0.35">
      <c r="A284" s="9">
        <v>45612</v>
      </c>
      <c r="B284" s="7">
        <v>17508</v>
      </c>
      <c r="C284"/>
      <c r="D284"/>
      <c r="E284"/>
    </row>
    <row r="285" spans="1:5" ht="14.5" x14ac:dyDescent="0.35">
      <c r="A285" s="9">
        <v>45613</v>
      </c>
      <c r="B285" s="7">
        <v>1968</v>
      </c>
      <c r="C285"/>
      <c r="D285"/>
      <c r="E285"/>
    </row>
    <row r="286" spans="1:5" ht="14.5" x14ac:dyDescent="0.35">
      <c r="A286" s="9">
        <v>45614</v>
      </c>
      <c r="B286" s="7"/>
      <c r="C286"/>
      <c r="D286"/>
      <c r="E286"/>
    </row>
    <row r="287" spans="1:5" ht="14.5" x14ac:dyDescent="0.35">
      <c r="A287" s="9">
        <v>45616</v>
      </c>
      <c r="B287" s="7">
        <v>2508</v>
      </c>
      <c r="C287"/>
      <c r="D287"/>
      <c r="E287"/>
    </row>
    <row r="288" spans="1:5" ht="14.5" x14ac:dyDescent="0.35">
      <c r="A288" s="9">
        <v>45617</v>
      </c>
      <c r="B288" s="7">
        <v>7160</v>
      </c>
      <c r="C288"/>
      <c r="D288"/>
      <c r="E288"/>
    </row>
    <row r="289" spans="1:5" ht="14.5" x14ac:dyDescent="0.35">
      <c r="A289" s="9">
        <v>45619</v>
      </c>
      <c r="B289" s="7">
        <v>7596</v>
      </c>
      <c r="C289"/>
      <c r="D289"/>
      <c r="E289"/>
    </row>
    <row r="290" spans="1:5" ht="14.5" x14ac:dyDescent="0.35">
      <c r="A290" s="9">
        <v>45620</v>
      </c>
      <c r="B290" s="7">
        <v>39062</v>
      </c>
      <c r="C290"/>
      <c r="D290"/>
      <c r="E290"/>
    </row>
    <row r="291" spans="1:5" ht="14.5" x14ac:dyDescent="0.35">
      <c r="A291" s="9">
        <v>45621</v>
      </c>
      <c r="B291" s="7">
        <v>11416</v>
      </c>
      <c r="C291"/>
      <c r="D291"/>
      <c r="E291"/>
    </row>
    <row r="292" spans="1:5" ht="14.5" x14ac:dyDescent="0.35">
      <c r="A292" s="9">
        <v>45622</v>
      </c>
      <c r="B292" s="7">
        <v>28490</v>
      </c>
      <c r="C292"/>
      <c r="D292"/>
      <c r="E292"/>
    </row>
    <row r="293" spans="1:5" ht="14.5" x14ac:dyDescent="0.35">
      <c r="A293" s="9">
        <v>45623</v>
      </c>
      <c r="B293" s="7">
        <v>50772</v>
      </c>
      <c r="C293"/>
      <c r="D293"/>
      <c r="E293"/>
    </row>
    <row r="294" spans="1:5" ht="14.5" x14ac:dyDescent="0.35">
      <c r="A294" s="9">
        <v>45624</v>
      </c>
      <c r="B294" s="7">
        <v>76103</v>
      </c>
      <c r="C294"/>
      <c r="D294"/>
      <c r="E294"/>
    </row>
    <row r="295" spans="1:5" ht="14.5" x14ac:dyDescent="0.35">
      <c r="A295" s="9">
        <v>45625</v>
      </c>
      <c r="B295" s="7">
        <v>8188</v>
      </c>
      <c r="C295"/>
      <c r="D295"/>
      <c r="E295"/>
    </row>
    <row r="296" spans="1:5" ht="14.5" x14ac:dyDescent="0.35">
      <c r="A296" s="9">
        <v>45626</v>
      </c>
      <c r="B296" s="7">
        <v>3168</v>
      </c>
      <c r="C296"/>
      <c r="D296"/>
      <c r="E296"/>
    </row>
    <row r="297" spans="1:5" ht="14.5" x14ac:dyDescent="0.35">
      <c r="A297" s="6" t="s">
        <v>212</v>
      </c>
      <c r="B297" s="7"/>
      <c r="C297"/>
      <c r="D297"/>
      <c r="E297"/>
    </row>
    <row r="298" spans="1:5" ht="14.5" x14ac:dyDescent="0.35">
      <c r="A298" s="6" t="s">
        <v>199</v>
      </c>
      <c r="B298" s="7">
        <v>305393</v>
      </c>
      <c r="C298" s="19">
        <f>GETPIVOTDATA("Financial Loss ($)",$A$276)</f>
        <v>305393</v>
      </c>
      <c r="D298"/>
      <c r="E298"/>
    </row>
    <row r="299" spans="1:5" ht="14.5" x14ac:dyDescent="0.35">
      <c r="A299"/>
      <c r="B299"/>
      <c r="C299"/>
      <c r="D299"/>
      <c r="E299"/>
    </row>
    <row r="300" spans="1:5" ht="14.5" x14ac:dyDescent="0.35">
      <c r="A300"/>
      <c r="B300"/>
      <c r="C300"/>
      <c r="D300"/>
      <c r="E300"/>
    </row>
    <row r="301" spans="1:5" ht="14.5" x14ac:dyDescent="0.35">
      <c r="A301"/>
      <c r="B301"/>
      <c r="C301"/>
      <c r="D301"/>
      <c r="E301"/>
    </row>
    <row r="302" spans="1:5" ht="14.5" x14ac:dyDescent="0.35">
      <c r="A302"/>
      <c r="B302"/>
      <c r="C302"/>
      <c r="D302"/>
      <c r="E302"/>
    </row>
    <row r="303" spans="1:5" ht="14.5" x14ac:dyDescent="0.35">
      <c r="A303"/>
      <c r="B303"/>
      <c r="C303"/>
      <c r="D303"/>
      <c r="E303"/>
    </row>
    <row r="304" spans="1:5" ht="14.5" x14ac:dyDescent="0.35">
      <c r="A304"/>
      <c r="B304"/>
      <c r="C304"/>
      <c r="D304"/>
      <c r="E304"/>
    </row>
    <row r="305" spans="1:5" ht="14.5" x14ac:dyDescent="0.35">
      <c r="A305"/>
      <c r="B305"/>
      <c r="C305"/>
      <c r="D305"/>
      <c r="E305"/>
    </row>
    <row r="306" spans="1:5" ht="14.5" x14ac:dyDescent="0.35">
      <c r="A306"/>
      <c r="B306"/>
      <c r="C306"/>
      <c r="D306"/>
      <c r="E306"/>
    </row>
    <row r="307" spans="1:5" ht="14.5" x14ac:dyDescent="0.35">
      <c r="A307"/>
      <c r="B307"/>
      <c r="C307"/>
      <c r="D307"/>
      <c r="E307"/>
    </row>
    <row r="308" spans="1:5" ht="14.5" x14ac:dyDescent="0.35">
      <c r="A308"/>
      <c r="B308"/>
      <c r="C308"/>
      <c r="D308"/>
      <c r="E308"/>
    </row>
    <row r="309" spans="1:5" ht="14.5" x14ac:dyDescent="0.35">
      <c r="A309"/>
      <c r="B309"/>
      <c r="C309"/>
      <c r="D309"/>
      <c r="E309"/>
    </row>
    <row r="310" spans="1:5" ht="14.5" x14ac:dyDescent="0.35">
      <c r="A310"/>
      <c r="B310"/>
      <c r="C310"/>
      <c r="D310"/>
      <c r="E310"/>
    </row>
    <row r="311" spans="1:5" ht="14.5" x14ac:dyDescent="0.35">
      <c r="A311"/>
      <c r="B311"/>
      <c r="C311"/>
      <c r="D311"/>
      <c r="E311"/>
    </row>
    <row r="312" spans="1:5" ht="14.5" x14ac:dyDescent="0.35">
      <c r="A312"/>
      <c r="B312"/>
      <c r="C312"/>
      <c r="D312"/>
      <c r="E312"/>
    </row>
    <row r="313" spans="1:5" ht="14.5" x14ac:dyDescent="0.35">
      <c r="A313"/>
      <c r="B313"/>
      <c r="C313"/>
      <c r="D313"/>
      <c r="E313"/>
    </row>
    <row r="314" spans="1:5" ht="14.5" x14ac:dyDescent="0.35">
      <c r="A314"/>
      <c r="B314"/>
      <c r="C314"/>
      <c r="D314"/>
      <c r="E314"/>
    </row>
    <row r="315" spans="1:5" ht="14.5" x14ac:dyDescent="0.35">
      <c r="A315"/>
      <c r="B315"/>
      <c r="C315"/>
      <c r="D315"/>
      <c r="E315"/>
    </row>
    <row r="316" spans="1:5" ht="14.5" x14ac:dyDescent="0.35">
      <c r="A316"/>
      <c r="B316"/>
      <c r="C316"/>
      <c r="D316"/>
      <c r="E316"/>
    </row>
    <row r="317" spans="1:5" ht="14.5" x14ac:dyDescent="0.35">
      <c r="A317"/>
      <c r="B317"/>
      <c r="C317"/>
      <c r="D317"/>
      <c r="E317"/>
    </row>
    <row r="318" spans="1:5" ht="14.5" x14ac:dyDescent="0.35">
      <c r="A318"/>
      <c r="B318"/>
      <c r="C318"/>
      <c r="D318"/>
      <c r="E318"/>
    </row>
    <row r="319" spans="1:5" ht="14.5" x14ac:dyDescent="0.35">
      <c r="A319"/>
      <c r="B319"/>
      <c r="C319"/>
      <c r="D319"/>
      <c r="E319"/>
    </row>
    <row r="320" spans="1:5" ht="14.5" x14ac:dyDescent="0.35">
      <c r="A320"/>
      <c r="B320"/>
      <c r="C320"/>
      <c r="D320"/>
      <c r="E320"/>
    </row>
    <row r="321" spans="1:5" ht="14.5" x14ac:dyDescent="0.35">
      <c r="A321"/>
      <c r="B321"/>
      <c r="C321"/>
      <c r="D321"/>
      <c r="E321"/>
    </row>
    <row r="322" spans="1:5" ht="14.5" x14ac:dyDescent="0.35">
      <c r="A322"/>
      <c r="B322"/>
      <c r="C322"/>
      <c r="D322"/>
      <c r="E322"/>
    </row>
    <row r="323" spans="1:5" ht="14.5" x14ac:dyDescent="0.35">
      <c r="A323"/>
      <c r="B323"/>
      <c r="C323"/>
      <c r="D323"/>
      <c r="E323"/>
    </row>
    <row r="324" spans="1:5" ht="14.5" x14ac:dyDescent="0.35">
      <c r="A324"/>
      <c r="B324"/>
      <c r="C324"/>
      <c r="D324"/>
      <c r="E324"/>
    </row>
    <row r="325" spans="1:5" ht="14.5" x14ac:dyDescent="0.35">
      <c r="A325"/>
      <c r="B325"/>
      <c r="C325"/>
      <c r="D325"/>
      <c r="E325"/>
    </row>
    <row r="326" spans="1:5" ht="14.5" x14ac:dyDescent="0.35">
      <c r="A326"/>
      <c r="B326"/>
      <c r="C326"/>
      <c r="D326"/>
      <c r="E326"/>
    </row>
    <row r="327" spans="1:5" ht="14.5" x14ac:dyDescent="0.35">
      <c r="A327"/>
      <c r="B327"/>
      <c r="C327"/>
      <c r="D327"/>
      <c r="E327"/>
    </row>
    <row r="328" spans="1:5" ht="14.5" x14ac:dyDescent="0.35">
      <c r="A328"/>
      <c r="B328"/>
      <c r="C328"/>
      <c r="D328"/>
      <c r="E328"/>
    </row>
    <row r="329" spans="1:5" ht="14.5" x14ac:dyDescent="0.35">
      <c r="A329"/>
      <c r="B329"/>
      <c r="C329"/>
      <c r="D329"/>
      <c r="E329"/>
    </row>
    <row r="330" spans="1:5" ht="14.5" x14ac:dyDescent="0.35">
      <c r="A330"/>
      <c r="B330"/>
      <c r="C330"/>
      <c r="D330"/>
      <c r="E330"/>
    </row>
    <row r="331" spans="1:5" ht="14.5" x14ac:dyDescent="0.35">
      <c r="A331"/>
      <c r="B331"/>
      <c r="C331"/>
      <c r="D331"/>
      <c r="E331"/>
    </row>
    <row r="332" spans="1:5" ht="14.5" x14ac:dyDescent="0.35">
      <c r="A332"/>
      <c r="B332"/>
      <c r="C332"/>
      <c r="D332"/>
      <c r="E332"/>
    </row>
    <row r="333" spans="1:5" ht="14.5" x14ac:dyDescent="0.35">
      <c r="A333"/>
      <c r="B333"/>
      <c r="C333"/>
      <c r="D333"/>
      <c r="E333"/>
    </row>
    <row r="334" spans="1:5" ht="14.5" x14ac:dyDescent="0.35">
      <c r="A334"/>
      <c r="B334"/>
      <c r="C334"/>
      <c r="D334"/>
      <c r="E334"/>
    </row>
    <row r="335" spans="1:5" ht="14.5" x14ac:dyDescent="0.35">
      <c r="A335"/>
      <c r="B335"/>
      <c r="C335"/>
      <c r="D335"/>
      <c r="E335"/>
    </row>
    <row r="336" spans="1:5" ht="14.5" x14ac:dyDescent="0.35">
      <c r="A336"/>
      <c r="B336"/>
      <c r="C336"/>
      <c r="D336"/>
      <c r="E336"/>
    </row>
    <row r="337" spans="1:5" ht="14.5" x14ac:dyDescent="0.35">
      <c r="A337"/>
      <c r="B337"/>
      <c r="C337"/>
      <c r="D337"/>
      <c r="E337"/>
    </row>
    <row r="338" spans="1:5" ht="14.5" x14ac:dyDescent="0.35">
      <c r="A338"/>
      <c r="B338"/>
      <c r="C338"/>
      <c r="D338"/>
      <c r="E338"/>
    </row>
    <row r="339" spans="1:5" ht="14.5" x14ac:dyDescent="0.35">
      <c r="A339"/>
      <c r="B339"/>
      <c r="C339"/>
      <c r="D339"/>
      <c r="E339"/>
    </row>
    <row r="340" spans="1:5" ht="14.5" x14ac:dyDescent="0.35">
      <c r="A340"/>
      <c r="B340"/>
      <c r="C340"/>
      <c r="D340"/>
      <c r="E340"/>
    </row>
    <row r="341" spans="1:5" ht="14.5" x14ac:dyDescent="0.35">
      <c r="A341"/>
      <c r="B341"/>
      <c r="C341"/>
      <c r="D341"/>
      <c r="E341"/>
    </row>
    <row r="342" spans="1:5" ht="14.5" x14ac:dyDescent="0.35">
      <c r="A342"/>
      <c r="B342"/>
      <c r="C342"/>
      <c r="D342"/>
      <c r="E342"/>
    </row>
    <row r="343" spans="1:5" ht="14.5" x14ac:dyDescent="0.35">
      <c r="A343"/>
      <c r="B343"/>
      <c r="C343"/>
      <c r="D343"/>
      <c r="E343"/>
    </row>
    <row r="344" spans="1:5" ht="14.5" x14ac:dyDescent="0.35">
      <c r="A344"/>
      <c r="B344"/>
      <c r="C344"/>
      <c r="D344"/>
      <c r="E344"/>
    </row>
    <row r="345" spans="1:5" ht="14.5" x14ac:dyDescent="0.35">
      <c r="A345"/>
      <c r="B345"/>
      <c r="C345"/>
      <c r="D345"/>
      <c r="E345"/>
    </row>
    <row r="346" spans="1:5" ht="14.5" x14ac:dyDescent="0.35">
      <c r="A346"/>
      <c r="B346"/>
      <c r="C346"/>
      <c r="D346"/>
      <c r="E346"/>
    </row>
    <row r="347" spans="1:5" ht="14.5" x14ac:dyDescent="0.35">
      <c r="A347"/>
      <c r="B347"/>
      <c r="C347"/>
      <c r="D347"/>
      <c r="E347"/>
    </row>
    <row r="348" spans="1:5" ht="14.5" x14ac:dyDescent="0.35">
      <c r="A348"/>
      <c r="B348"/>
      <c r="C348"/>
      <c r="D348"/>
      <c r="E348"/>
    </row>
    <row r="349" spans="1:5" ht="14.5" x14ac:dyDescent="0.35">
      <c r="A349"/>
      <c r="B349"/>
      <c r="C349"/>
      <c r="D349"/>
      <c r="E349"/>
    </row>
    <row r="350" spans="1:5" ht="14.5" x14ac:dyDescent="0.35">
      <c r="A350"/>
      <c r="B350"/>
      <c r="C350"/>
      <c r="D350"/>
      <c r="E350"/>
    </row>
    <row r="351" spans="1:5" ht="14.5" x14ac:dyDescent="0.35">
      <c r="A351"/>
      <c r="B351"/>
      <c r="C351"/>
      <c r="D351"/>
      <c r="E351"/>
    </row>
    <row r="352" spans="1:5" ht="14.5" x14ac:dyDescent="0.35">
      <c r="A352"/>
      <c r="B352"/>
      <c r="C352"/>
      <c r="D352"/>
      <c r="E352"/>
    </row>
    <row r="353" spans="1:5" ht="14.5" x14ac:dyDescent="0.35">
      <c r="A353"/>
      <c r="B353"/>
      <c r="C353"/>
      <c r="D353"/>
      <c r="E353"/>
    </row>
    <row r="354" spans="1:5" ht="14.5" x14ac:dyDescent="0.35">
      <c r="A354"/>
      <c r="B354"/>
      <c r="C354"/>
      <c r="D354"/>
      <c r="E354"/>
    </row>
    <row r="355" spans="1:5" ht="14.5" x14ac:dyDescent="0.35">
      <c r="A355"/>
      <c r="B355"/>
      <c r="C355"/>
      <c r="D355"/>
      <c r="E355"/>
    </row>
    <row r="356" spans="1:5" ht="14.5" x14ac:dyDescent="0.35">
      <c r="A356"/>
      <c r="B356"/>
      <c r="C356"/>
      <c r="D356"/>
      <c r="E356"/>
    </row>
    <row r="357" spans="1:5" ht="14.5" x14ac:dyDescent="0.35">
      <c r="A357"/>
      <c r="B357"/>
      <c r="C357"/>
      <c r="D357"/>
      <c r="E357"/>
    </row>
    <row r="358" spans="1:5" ht="14.5" x14ac:dyDescent="0.35">
      <c r="A358"/>
      <c r="B358"/>
      <c r="C358"/>
      <c r="D358"/>
      <c r="E358"/>
    </row>
    <row r="359" spans="1:5" ht="14.5" x14ac:dyDescent="0.35">
      <c r="A359"/>
      <c r="B359"/>
      <c r="C359"/>
      <c r="D359"/>
      <c r="E359"/>
    </row>
    <row r="360" spans="1:5" ht="14.5" x14ac:dyDescent="0.35">
      <c r="A360"/>
      <c r="B360"/>
      <c r="C360"/>
      <c r="D360"/>
      <c r="E360"/>
    </row>
    <row r="361" spans="1:5" ht="14.5" x14ac:dyDescent="0.35">
      <c r="A361"/>
      <c r="B361"/>
      <c r="C361"/>
      <c r="D361"/>
      <c r="E361"/>
    </row>
    <row r="362" spans="1:5" ht="14.5" x14ac:dyDescent="0.35">
      <c r="A362"/>
      <c r="B362"/>
      <c r="C362"/>
      <c r="D362"/>
      <c r="E362"/>
    </row>
    <row r="363" spans="1:5" ht="14.5" x14ac:dyDescent="0.35">
      <c r="A363"/>
      <c r="B363"/>
      <c r="C363"/>
      <c r="D363"/>
      <c r="E363"/>
    </row>
    <row r="364" spans="1:5" ht="14.5" x14ac:dyDescent="0.35">
      <c r="A364"/>
      <c r="B364"/>
      <c r="C364"/>
      <c r="D364"/>
      <c r="E364"/>
    </row>
    <row r="365" spans="1:5" ht="14.5" x14ac:dyDescent="0.35">
      <c r="A365"/>
      <c r="B365"/>
      <c r="C365"/>
      <c r="D365"/>
      <c r="E365"/>
    </row>
    <row r="366" spans="1:5" ht="14.5" x14ac:dyDescent="0.35">
      <c r="A366"/>
      <c r="B366"/>
      <c r="C366"/>
      <c r="D366"/>
      <c r="E366"/>
    </row>
    <row r="367" spans="1:5" ht="14.5" x14ac:dyDescent="0.35">
      <c r="A367"/>
      <c r="B367"/>
      <c r="C367"/>
      <c r="D367"/>
      <c r="E367"/>
    </row>
    <row r="368" spans="1:5" ht="14.5" x14ac:dyDescent="0.35">
      <c r="A368"/>
      <c r="B368"/>
      <c r="C368"/>
      <c r="D368"/>
      <c r="E368"/>
    </row>
    <row r="369" spans="1:5" ht="14.5" x14ac:dyDescent="0.35">
      <c r="A369"/>
      <c r="B369"/>
      <c r="C369"/>
      <c r="D369"/>
      <c r="E369"/>
    </row>
    <row r="370" spans="1:5" ht="14.5" x14ac:dyDescent="0.35">
      <c r="A370"/>
      <c r="B370"/>
      <c r="C370"/>
      <c r="D370"/>
      <c r="E370"/>
    </row>
    <row r="371" spans="1:5" ht="14.5" x14ac:dyDescent="0.35">
      <c r="A371"/>
      <c r="B371"/>
      <c r="C371"/>
      <c r="D371"/>
      <c r="E371"/>
    </row>
    <row r="372" spans="1:5" ht="14.5" x14ac:dyDescent="0.35">
      <c r="A372"/>
      <c r="B372"/>
      <c r="C372"/>
      <c r="D372"/>
      <c r="E372"/>
    </row>
    <row r="373" spans="1:5" ht="14.5" x14ac:dyDescent="0.35">
      <c r="A373"/>
      <c r="B373"/>
      <c r="C373"/>
      <c r="D373"/>
      <c r="E373"/>
    </row>
    <row r="374" spans="1:5" ht="14.5" x14ac:dyDescent="0.35">
      <c r="A374"/>
      <c r="B374"/>
      <c r="C374"/>
      <c r="D374"/>
      <c r="E374"/>
    </row>
    <row r="375" spans="1:5" ht="14.5" x14ac:dyDescent="0.35">
      <c r="A375"/>
      <c r="B375"/>
      <c r="C375"/>
      <c r="D375"/>
      <c r="E375"/>
    </row>
    <row r="376" spans="1:5" ht="14.5" x14ac:dyDescent="0.35">
      <c r="A376"/>
      <c r="B376"/>
      <c r="C376"/>
      <c r="D376"/>
      <c r="E376"/>
    </row>
    <row r="377" spans="1:5" ht="14.5" x14ac:dyDescent="0.35">
      <c r="A377"/>
      <c r="B377"/>
      <c r="C377"/>
      <c r="D377"/>
      <c r="E377"/>
    </row>
    <row r="378" spans="1:5" ht="14.5" x14ac:dyDescent="0.35">
      <c r="A378"/>
      <c r="B378"/>
      <c r="C378"/>
      <c r="D378"/>
      <c r="E378"/>
    </row>
    <row r="379" spans="1:5" ht="14.5" x14ac:dyDescent="0.35">
      <c r="A379"/>
      <c r="B379"/>
      <c r="C379"/>
      <c r="D379"/>
      <c r="E379"/>
    </row>
    <row r="380" spans="1:5" ht="14.5" x14ac:dyDescent="0.35">
      <c r="A380"/>
      <c r="B380"/>
      <c r="C380"/>
      <c r="D380"/>
      <c r="E380"/>
    </row>
    <row r="381" spans="1:5" ht="14.5" x14ac:dyDescent="0.35">
      <c r="A381"/>
      <c r="B381"/>
      <c r="C381"/>
      <c r="D381"/>
      <c r="E381"/>
    </row>
    <row r="382" spans="1:5" ht="14.5" x14ac:dyDescent="0.35">
      <c r="A382"/>
      <c r="B382"/>
      <c r="C382"/>
      <c r="D382"/>
      <c r="E382"/>
    </row>
    <row r="383" spans="1:5" ht="14.5" x14ac:dyDescent="0.35">
      <c r="A383"/>
      <c r="B383"/>
      <c r="C383"/>
      <c r="D383"/>
      <c r="E383"/>
    </row>
    <row r="384" spans="1:5" ht="14.5" x14ac:dyDescent="0.35">
      <c r="A384"/>
      <c r="B384"/>
      <c r="C384"/>
      <c r="D384"/>
      <c r="E384"/>
    </row>
    <row r="385" spans="1:5" ht="14.5" x14ac:dyDescent="0.35">
      <c r="A385"/>
      <c r="B385"/>
      <c r="C385"/>
      <c r="D385"/>
      <c r="E385"/>
    </row>
    <row r="386" spans="1:5" ht="14.5" x14ac:dyDescent="0.35">
      <c r="A386"/>
      <c r="B386"/>
      <c r="C386"/>
      <c r="D386"/>
      <c r="E386"/>
    </row>
    <row r="387" spans="1:5" ht="14.5" x14ac:dyDescent="0.35">
      <c r="A387"/>
      <c r="B387"/>
      <c r="C387"/>
      <c r="D387"/>
      <c r="E387"/>
    </row>
    <row r="388" spans="1:5" ht="14.5" x14ac:dyDescent="0.35">
      <c r="A388"/>
      <c r="B388"/>
      <c r="C388"/>
      <c r="D388"/>
      <c r="E388"/>
    </row>
    <row r="389" spans="1:5" ht="14.5" x14ac:dyDescent="0.35">
      <c r="A389"/>
      <c r="B389"/>
      <c r="C389"/>
      <c r="D389"/>
      <c r="E389"/>
    </row>
    <row r="390" spans="1:5" ht="14.5" x14ac:dyDescent="0.35">
      <c r="A390"/>
      <c r="B390"/>
      <c r="C390"/>
      <c r="D390"/>
      <c r="E390"/>
    </row>
    <row r="391" spans="1:5" ht="14.5" x14ac:dyDescent="0.35">
      <c r="A391"/>
      <c r="B391"/>
      <c r="C391"/>
      <c r="D391"/>
      <c r="E391"/>
    </row>
    <row r="392" spans="1:5" ht="14.5" x14ac:dyDescent="0.35">
      <c r="A392"/>
      <c r="B392"/>
      <c r="C392"/>
      <c r="D392"/>
      <c r="E392"/>
    </row>
    <row r="393" spans="1:5" ht="14.5" x14ac:dyDescent="0.35">
      <c r="A393"/>
      <c r="B393"/>
      <c r="C393"/>
      <c r="D393"/>
      <c r="E393"/>
    </row>
    <row r="394" spans="1:5" ht="14.5" x14ac:dyDescent="0.35">
      <c r="A394"/>
      <c r="B394"/>
      <c r="C394"/>
      <c r="D394"/>
      <c r="E394"/>
    </row>
    <row r="395" spans="1:5" ht="14.5" x14ac:dyDescent="0.35">
      <c r="A395"/>
      <c r="B395"/>
      <c r="C395"/>
      <c r="D395"/>
      <c r="E395"/>
    </row>
    <row r="396" spans="1:5" ht="14.5" x14ac:dyDescent="0.35">
      <c r="A396"/>
      <c r="B396"/>
      <c r="C396"/>
      <c r="D396"/>
      <c r="E396"/>
    </row>
    <row r="397" spans="1:5" ht="14.5" x14ac:dyDescent="0.35">
      <c r="A397"/>
      <c r="B397"/>
      <c r="C397"/>
      <c r="D397"/>
      <c r="E397"/>
    </row>
    <row r="398" spans="1:5" ht="14.5" x14ac:dyDescent="0.35">
      <c r="A398"/>
      <c r="B398"/>
      <c r="C398"/>
      <c r="D398"/>
      <c r="E398"/>
    </row>
    <row r="399" spans="1:5" ht="14.5" x14ac:dyDescent="0.35">
      <c r="A399"/>
      <c r="B399"/>
      <c r="C399"/>
      <c r="D399"/>
      <c r="E399"/>
    </row>
    <row r="400" spans="1:5" ht="14.5" x14ac:dyDescent="0.35">
      <c r="A400"/>
      <c r="B400"/>
      <c r="C400"/>
      <c r="D400"/>
      <c r="E400"/>
    </row>
    <row r="401" spans="1:5" ht="14.5" x14ac:dyDescent="0.35">
      <c r="A401"/>
      <c r="B401"/>
      <c r="C401"/>
      <c r="D401"/>
      <c r="E401"/>
    </row>
    <row r="402" spans="1:5" ht="14.5" x14ac:dyDescent="0.35">
      <c r="A402"/>
      <c r="B402"/>
      <c r="C402"/>
      <c r="D402"/>
      <c r="E402"/>
    </row>
    <row r="403" spans="1:5" ht="14.5" x14ac:dyDescent="0.35">
      <c r="A403"/>
      <c r="B403"/>
      <c r="C403"/>
      <c r="D403"/>
      <c r="E403"/>
    </row>
    <row r="404" spans="1:5" ht="14.5" x14ac:dyDescent="0.35">
      <c r="A404"/>
      <c r="B404"/>
      <c r="C404"/>
      <c r="D404"/>
      <c r="E404"/>
    </row>
    <row r="405" spans="1:5" ht="14.5" x14ac:dyDescent="0.35">
      <c r="A405"/>
      <c r="B405"/>
      <c r="C405"/>
      <c r="D405"/>
      <c r="E405"/>
    </row>
    <row r="406" spans="1:5" ht="14.5" x14ac:dyDescent="0.35">
      <c r="A406"/>
      <c r="B406"/>
      <c r="C406"/>
      <c r="D406"/>
      <c r="E406"/>
    </row>
    <row r="407" spans="1:5" ht="14.5" x14ac:dyDescent="0.35">
      <c r="A407"/>
      <c r="B407"/>
      <c r="C407"/>
      <c r="D407"/>
      <c r="E407"/>
    </row>
    <row r="408" spans="1:5" ht="14.5" x14ac:dyDescent="0.35">
      <c r="A408"/>
      <c r="B408"/>
      <c r="C408"/>
      <c r="D408"/>
      <c r="E408"/>
    </row>
    <row r="409" spans="1:5" ht="14.5" x14ac:dyDescent="0.35">
      <c r="A409"/>
      <c r="B409"/>
      <c r="C409"/>
      <c r="D409"/>
      <c r="E409"/>
    </row>
    <row r="410" spans="1:5" ht="14.5" x14ac:dyDescent="0.35">
      <c r="A410"/>
      <c r="B410"/>
      <c r="C410"/>
      <c r="D410"/>
      <c r="E410"/>
    </row>
    <row r="411" spans="1:5" ht="14.5" x14ac:dyDescent="0.35">
      <c r="A411"/>
      <c r="B411"/>
      <c r="C411"/>
      <c r="D411"/>
      <c r="E411"/>
    </row>
    <row r="412" spans="1:5" ht="14.5" x14ac:dyDescent="0.35">
      <c r="A412"/>
      <c r="B412"/>
      <c r="C412"/>
      <c r="D412"/>
      <c r="E412"/>
    </row>
    <row r="413" spans="1:5" ht="14.5" x14ac:dyDescent="0.35">
      <c r="A413"/>
      <c r="B413"/>
      <c r="C413"/>
      <c r="D413"/>
      <c r="E413"/>
    </row>
    <row r="414" spans="1:5" ht="14.5" x14ac:dyDescent="0.35">
      <c r="A414"/>
      <c r="B414"/>
      <c r="C414"/>
      <c r="D414"/>
      <c r="E414"/>
    </row>
    <row r="415" spans="1:5" ht="14.5" x14ac:dyDescent="0.35">
      <c r="A415"/>
      <c r="B415"/>
      <c r="C415"/>
      <c r="D415"/>
      <c r="E415"/>
    </row>
    <row r="416" spans="1:5" ht="14.5" x14ac:dyDescent="0.35">
      <c r="A416"/>
      <c r="B416"/>
      <c r="C416"/>
      <c r="D416"/>
      <c r="E416"/>
    </row>
    <row r="417" spans="1:5" ht="14.5" x14ac:dyDescent="0.35">
      <c r="A417"/>
      <c r="B417"/>
      <c r="C417"/>
      <c r="D417"/>
      <c r="E417"/>
    </row>
    <row r="418" spans="1:5" ht="14.5" x14ac:dyDescent="0.35">
      <c r="A418"/>
      <c r="B418"/>
      <c r="C418"/>
      <c r="D418"/>
      <c r="E418"/>
    </row>
    <row r="419" spans="1:5" ht="14.5" x14ac:dyDescent="0.35">
      <c r="A419"/>
      <c r="B419"/>
      <c r="C419"/>
      <c r="D419"/>
      <c r="E419"/>
    </row>
    <row r="420" spans="1:5" ht="14.5" x14ac:dyDescent="0.35">
      <c r="A420"/>
      <c r="B420"/>
      <c r="C420"/>
      <c r="D420"/>
      <c r="E420"/>
    </row>
    <row r="421" spans="1:5" ht="14.5" x14ac:dyDescent="0.35">
      <c r="A421"/>
      <c r="B421"/>
      <c r="C421"/>
      <c r="D421"/>
      <c r="E421"/>
    </row>
    <row r="422" spans="1:5" ht="14.5" x14ac:dyDescent="0.35">
      <c r="A422"/>
      <c r="B422"/>
      <c r="C422"/>
      <c r="D422"/>
      <c r="E422"/>
    </row>
    <row r="423" spans="1:5" ht="14.5" x14ac:dyDescent="0.35">
      <c r="A423"/>
      <c r="B423"/>
      <c r="C423"/>
      <c r="D423"/>
      <c r="E423"/>
    </row>
    <row r="424" spans="1:5" ht="14.5" x14ac:dyDescent="0.35">
      <c r="A424"/>
      <c r="B424"/>
      <c r="C424"/>
      <c r="D424"/>
      <c r="E424"/>
    </row>
    <row r="425" spans="1:5" ht="14.5" x14ac:dyDescent="0.35">
      <c r="A425"/>
      <c r="B425"/>
      <c r="C425"/>
      <c r="D425"/>
      <c r="E425"/>
    </row>
    <row r="426" spans="1:5" ht="14.5" x14ac:dyDescent="0.35">
      <c r="A426"/>
      <c r="B426"/>
      <c r="C426"/>
      <c r="D426"/>
      <c r="E426"/>
    </row>
    <row r="427" spans="1:5" ht="14.5" x14ac:dyDescent="0.35">
      <c r="A427"/>
      <c r="B427"/>
      <c r="C427"/>
      <c r="D427"/>
      <c r="E427"/>
    </row>
    <row r="428" spans="1:5" ht="14.5" x14ac:dyDescent="0.35">
      <c r="A428"/>
      <c r="B428"/>
      <c r="C428"/>
      <c r="D428"/>
      <c r="E428"/>
    </row>
    <row r="429" spans="1:5" ht="14.5" x14ac:dyDescent="0.35">
      <c r="A429"/>
      <c r="B429"/>
      <c r="C429"/>
      <c r="D429"/>
      <c r="E429"/>
    </row>
    <row r="430" spans="1:5" ht="14.5" x14ac:dyDescent="0.35">
      <c r="A430"/>
      <c r="B430"/>
      <c r="C430"/>
      <c r="D430"/>
      <c r="E430"/>
    </row>
    <row r="431" spans="1:5" ht="14.5" x14ac:dyDescent="0.35">
      <c r="A431"/>
      <c r="B431"/>
      <c r="C431"/>
      <c r="D431"/>
      <c r="E431"/>
    </row>
    <row r="432" spans="1:5" ht="14.5" x14ac:dyDescent="0.35">
      <c r="A432"/>
      <c r="B432"/>
      <c r="C432"/>
      <c r="D432"/>
      <c r="E432"/>
    </row>
    <row r="433" spans="1:5" ht="14.5" x14ac:dyDescent="0.35">
      <c r="A433"/>
      <c r="B433"/>
      <c r="C433"/>
      <c r="D433"/>
      <c r="E433"/>
    </row>
    <row r="434" spans="1:5" ht="14.5" x14ac:dyDescent="0.35">
      <c r="A434"/>
      <c r="B434"/>
      <c r="C434"/>
      <c r="D434"/>
      <c r="E434"/>
    </row>
    <row r="435" spans="1:5" ht="14.5" x14ac:dyDescent="0.35">
      <c r="A435"/>
      <c r="B435"/>
      <c r="C435"/>
      <c r="D435"/>
      <c r="E435"/>
    </row>
    <row r="436" spans="1:5" ht="14.5" x14ac:dyDescent="0.35">
      <c r="A436"/>
      <c r="B436"/>
      <c r="C436"/>
      <c r="D436"/>
      <c r="E436"/>
    </row>
    <row r="437" spans="1:5" ht="14.5" x14ac:dyDescent="0.35">
      <c r="A437"/>
      <c r="B437"/>
      <c r="C437"/>
      <c r="D437"/>
      <c r="E437"/>
    </row>
    <row r="438" spans="1:5" ht="14.5" x14ac:dyDescent="0.35">
      <c r="A438"/>
      <c r="B438"/>
      <c r="C438"/>
      <c r="D438"/>
      <c r="E438"/>
    </row>
    <row r="439" spans="1:5" ht="14.5" x14ac:dyDescent="0.35">
      <c r="A439"/>
      <c r="B439"/>
      <c r="C439"/>
      <c r="D439"/>
      <c r="E439"/>
    </row>
    <row r="440" spans="1:5" ht="14.5" x14ac:dyDescent="0.35">
      <c r="A440"/>
      <c r="B440"/>
      <c r="C440"/>
      <c r="D440"/>
      <c r="E440"/>
    </row>
    <row r="441" spans="1:5" ht="14.5" x14ac:dyDescent="0.35">
      <c r="A441"/>
      <c r="B441"/>
      <c r="C441"/>
      <c r="D441"/>
      <c r="E441"/>
    </row>
    <row r="442" spans="1:5" ht="14.5" x14ac:dyDescent="0.35">
      <c r="A442"/>
      <c r="B442"/>
      <c r="C442"/>
      <c r="D442"/>
      <c r="E442"/>
    </row>
    <row r="443" spans="1:5" ht="14.5" x14ac:dyDescent="0.35">
      <c r="A443"/>
      <c r="B443"/>
      <c r="C443"/>
      <c r="D443"/>
      <c r="E443"/>
    </row>
    <row r="444" spans="1:5" ht="14.5" x14ac:dyDescent="0.35">
      <c r="A444"/>
      <c r="B444"/>
      <c r="C444"/>
      <c r="D444"/>
      <c r="E444"/>
    </row>
    <row r="445" spans="1:5" ht="14.5" x14ac:dyDescent="0.35">
      <c r="A445"/>
      <c r="B445"/>
      <c r="C445"/>
      <c r="D445"/>
      <c r="E445"/>
    </row>
    <row r="446" spans="1:5" ht="14.5" x14ac:dyDescent="0.35">
      <c r="A446"/>
      <c r="B446"/>
      <c r="C446"/>
      <c r="D446"/>
      <c r="E446"/>
    </row>
    <row r="447" spans="1:5" ht="14.5" x14ac:dyDescent="0.35">
      <c r="A447"/>
      <c r="B447"/>
      <c r="C447"/>
      <c r="D447"/>
      <c r="E447"/>
    </row>
    <row r="448" spans="1:5" ht="14.5" x14ac:dyDescent="0.35">
      <c r="A448"/>
      <c r="B448"/>
      <c r="C448"/>
      <c r="D448"/>
      <c r="E448"/>
    </row>
    <row r="449" spans="1:5" ht="14.5" x14ac:dyDescent="0.35">
      <c r="A449"/>
      <c r="B449"/>
      <c r="C449"/>
      <c r="D449"/>
      <c r="E449"/>
    </row>
    <row r="450" spans="1:5" ht="14.5" x14ac:dyDescent="0.35">
      <c r="A450"/>
      <c r="B450"/>
      <c r="C450"/>
      <c r="D450"/>
      <c r="E450"/>
    </row>
    <row r="451" spans="1:5" ht="14.5" x14ac:dyDescent="0.35">
      <c r="A451"/>
      <c r="B451"/>
      <c r="C451"/>
      <c r="D451"/>
      <c r="E451"/>
    </row>
    <row r="452" spans="1:5" ht="14.5" x14ac:dyDescent="0.35">
      <c r="A452"/>
      <c r="B452"/>
      <c r="C452"/>
      <c r="D452"/>
      <c r="E452"/>
    </row>
    <row r="453" spans="1:5" ht="14.5" x14ac:dyDescent="0.35">
      <c r="A453"/>
      <c r="B453"/>
      <c r="C453"/>
      <c r="D453"/>
      <c r="E453"/>
    </row>
    <row r="454" spans="1:5" ht="14.5" x14ac:dyDescent="0.35">
      <c r="A454"/>
      <c r="B454"/>
      <c r="C454"/>
      <c r="D454"/>
      <c r="E454"/>
    </row>
    <row r="455" spans="1:5" ht="14.5" x14ac:dyDescent="0.35">
      <c r="A455"/>
      <c r="B455"/>
      <c r="C455"/>
      <c r="D455"/>
      <c r="E455"/>
    </row>
    <row r="456" spans="1:5" ht="14.5" x14ac:dyDescent="0.35">
      <c r="A456"/>
      <c r="B456"/>
      <c r="C456"/>
      <c r="D456"/>
      <c r="E456"/>
    </row>
    <row r="457" spans="1:5" ht="14.5" x14ac:dyDescent="0.35">
      <c r="A457"/>
      <c r="B457"/>
      <c r="C457"/>
      <c r="D457"/>
      <c r="E457"/>
    </row>
    <row r="458" spans="1:5" ht="14.5" x14ac:dyDescent="0.35">
      <c r="A458"/>
      <c r="B458"/>
      <c r="C458"/>
      <c r="D458"/>
      <c r="E458"/>
    </row>
    <row r="459" spans="1:5" ht="14.5" x14ac:dyDescent="0.35">
      <c r="A459"/>
      <c r="B459"/>
      <c r="C459"/>
      <c r="D459"/>
      <c r="E459"/>
    </row>
    <row r="460" spans="1:5" ht="14.5" x14ac:dyDescent="0.35">
      <c r="A460"/>
      <c r="B460"/>
      <c r="C460"/>
      <c r="D460"/>
      <c r="E460"/>
    </row>
    <row r="461" spans="1:5" ht="14.5" x14ac:dyDescent="0.35">
      <c r="A461"/>
      <c r="B461"/>
      <c r="C461"/>
      <c r="D461"/>
      <c r="E461"/>
    </row>
    <row r="462" spans="1:5" ht="14.5" x14ac:dyDescent="0.35">
      <c r="A462"/>
      <c r="B462"/>
      <c r="C462"/>
      <c r="D462"/>
      <c r="E462"/>
    </row>
    <row r="463" spans="1:5" ht="14.5" x14ac:dyDescent="0.35">
      <c r="A463"/>
      <c r="B463"/>
      <c r="C463"/>
      <c r="D463"/>
      <c r="E463"/>
    </row>
    <row r="464" spans="1:5" ht="14.5" x14ac:dyDescent="0.35">
      <c r="A464"/>
      <c r="B464"/>
      <c r="C464"/>
      <c r="D464"/>
      <c r="E464"/>
    </row>
    <row r="465" spans="1:5" ht="14.5" x14ac:dyDescent="0.35">
      <c r="A465"/>
      <c r="B465"/>
      <c r="C465"/>
      <c r="D465"/>
      <c r="E465"/>
    </row>
    <row r="466" spans="1:5" ht="14.5" x14ac:dyDescent="0.35">
      <c r="A466"/>
      <c r="B466"/>
      <c r="C466"/>
      <c r="D466"/>
      <c r="E466"/>
    </row>
    <row r="467" spans="1:5" ht="14.5" x14ac:dyDescent="0.35">
      <c r="A467"/>
      <c r="B467"/>
      <c r="C467"/>
      <c r="D467"/>
      <c r="E467"/>
    </row>
    <row r="468" spans="1:5" ht="14.5" x14ac:dyDescent="0.35">
      <c r="A468"/>
      <c r="B468"/>
      <c r="C468"/>
      <c r="D468"/>
      <c r="E468"/>
    </row>
    <row r="469" spans="1:5" ht="14.5" x14ac:dyDescent="0.35">
      <c r="A469"/>
      <c r="B469"/>
      <c r="C469"/>
      <c r="D469"/>
      <c r="E469"/>
    </row>
    <row r="470" spans="1:5" ht="14.5" x14ac:dyDescent="0.35">
      <c r="A470"/>
      <c r="B470"/>
      <c r="C470"/>
      <c r="D470"/>
      <c r="E470"/>
    </row>
    <row r="471" spans="1:5" ht="14.5" x14ac:dyDescent="0.35">
      <c r="A471"/>
      <c r="B471"/>
      <c r="C471"/>
      <c r="D471"/>
      <c r="E471"/>
    </row>
    <row r="472" spans="1:5" ht="14.5" x14ac:dyDescent="0.35">
      <c r="A472"/>
      <c r="B472"/>
      <c r="C472"/>
      <c r="D472"/>
      <c r="E472"/>
    </row>
    <row r="473" spans="1:5" ht="14.5" x14ac:dyDescent="0.35">
      <c r="A473"/>
      <c r="B473"/>
      <c r="C473"/>
      <c r="D473"/>
      <c r="E473"/>
    </row>
    <row r="474" spans="1:5" ht="14.5" x14ac:dyDescent="0.35">
      <c r="A474"/>
      <c r="B474"/>
      <c r="C474"/>
      <c r="D474"/>
      <c r="E474"/>
    </row>
    <row r="475" spans="1:5" ht="14.5" x14ac:dyDescent="0.35">
      <c r="A475"/>
      <c r="B475"/>
      <c r="C475"/>
      <c r="D475"/>
      <c r="E475"/>
    </row>
    <row r="476" spans="1:5" ht="14.5" x14ac:dyDescent="0.35">
      <c r="A476"/>
      <c r="B476"/>
      <c r="C476"/>
      <c r="D476"/>
      <c r="E476"/>
    </row>
    <row r="477" spans="1:5" ht="14.5" x14ac:dyDescent="0.35">
      <c r="A477"/>
      <c r="B477"/>
      <c r="C477"/>
      <c r="D477"/>
      <c r="E477"/>
    </row>
    <row r="478" spans="1:5" ht="14.5" x14ac:dyDescent="0.35">
      <c r="A478"/>
      <c r="B478"/>
      <c r="C478"/>
      <c r="D478"/>
      <c r="E478"/>
    </row>
    <row r="479" spans="1:5" ht="14.5" x14ac:dyDescent="0.35">
      <c r="A479"/>
      <c r="B479"/>
      <c r="C479"/>
      <c r="D479"/>
      <c r="E479"/>
    </row>
    <row r="480" spans="1:5" ht="14.5" x14ac:dyDescent="0.35">
      <c r="A480"/>
      <c r="B480"/>
      <c r="C480"/>
      <c r="D480"/>
      <c r="E480"/>
    </row>
    <row r="481" spans="1:5" ht="14.5" x14ac:dyDescent="0.35">
      <c r="A481"/>
      <c r="B481"/>
      <c r="C481"/>
      <c r="D481"/>
      <c r="E481"/>
    </row>
    <row r="482" spans="1:5" ht="14.5" x14ac:dyDescent="0.35">
      <c r="A482"/>
      <c r="B482"/>
      <c r="C482"/>
      <c r="D482"/>
      <c r="E482"/>
    </row>
    <row r="483" spans="1:5" ht="14.5" x14ac:dyDescent="0.35">
      <c r="A483"/>
      <c r="B483"/>
      <c r="C483"/>
      <c r="D483"/>
      <c r="E483"/>
    </row>
    <row r="484" spans="1:5" ht="14.5" x14ac:dyDescent="0.35">
      <c r="A484"/>
      <c r="B484"/>
      <c r="C484"/>
      <c r="D484"/>
      <c r="E484"/>
    </row>
    <row r="485" spans="1:5" ht="14.5" x14ac:dyDescent="0.35">
      <c r="A485"/>
      <c r="B485"/>
      <c r="C485"/>
      <c r="D485"/>
      <c r="E485"/>
    </row>
    <row r="486" spans="1:5" ht="14.5" x14ac:dyDescent="0.35">
      <c r="A486"/>
      <c r="B486"/>
      <c r="C486"/>
      <c r="D486"/>
      <c r="E486"/>
    </row>
    <row r="487" spans="1:5" ht="14.5" x14ac:dyDescent="0.35">
      <c r="A487"/>
      <c r="B487"/>
      <c r="C487"/>
      <c r="D487"/>
      <c r="E487"/>
    </row>
    <row r="488" spans="1:5" ht="14.5" x14ac:dyDescent="0.35">
      <c r="A488"/>
      <c r="B488"/>
      <c r="C488"/>
      <c r="D488"/>
      <c r="E488"/>
    </row>
    <row r="489" spans="1:5" ht="14.5" x14ac:dyDescent="0.35">
      <c r="A489"/>
      <c r="B489"/>
      <c r="C489"/>
      <c r="D489"/>
      <c r="E489"/>
    </row>
    <row r="490" spans="1:5" ht="14.5" x14ac:dyDescent="0.35">
      <c r="A490"/>
      <c r="B490"/>
      <c r="C490"/>
      <c r="D490"/>
      <c r="E490"/>
    </row>
    <row r="491" spans="1:5" ht="14.5" x14ac:dyDescent="0.35">
      <c r="A491"/>
      <c r="B491"/>
      <c r="C491"/>
      <c r="D491"/>
      <c r="E491"/>
    </row>
    <row r="492" spans="1:5" ht="14.5" x14ac:dyDescent="0.35">
      <c r="A492"/>
      <c r="B492"/>
      <c r="C492"/>
      <c r="D492"/>
      <c r="E492"/>
    </row>
    <row r="493" spans="1:5" ht="14.5" x14ac:dyDescent="0.35">
      <c r="A493"/>
      <c r="B493"/>
      <c r="C493"/>
      <c r="D493"/>
      <c r="E493"/>
    </row>
    <row r="494" spans="1:5" ht="14.5" x14ac:dyDescent="0.35">
      <c r="A494"/>
      <c r="B494"/>
      <c r="C494"/>
      <c r="D494"/>
      <c r="E494"/>
    </row>
    <row r="495" spans="1:5" ht="14.5" x14ac:dyDescent="0.35">
      <c r="A495"/>
      <c r="B495"/>
      <c r="C495"/>
      <c r="D495"/>
      <c r="E495"/>
    </row>
    <row r="496" spans="1:5" ht="14.5" x14ac:dyDescent="0.35">
      <c r="A496"/>
      <c r="B496"/>
      <c r="C496"/>
      <c r="D496"/>
      <c r="E496"/>
    </row>
    <row r="497" spans="1:5" ht="14.5" x14ac:dyDescent="0.35">
      <c r="A497"/>
      <c r="B497"/>
      <c r="C497"/>
      <c r="D497"/>
      <c r="E497"/>
    </row>
    <row r="498" spans="1:5" ht="14.5" x14ac:dyDescent="0.35">
      <c r="A498"/>
      <c r="B498"/>
      <c r="C498"/>
      <c r="D498"/>
      <c r="E498"/>
    </row>
    <row r="499" spans="1:5" ht="14.5" x14ac:dyDescent="0.35">
      <c r="A499"/>
      <c r="B499"/>
      <c r="C499"/>
      <c r="D499"/>
      <c r="E499"/>
    </row>
    <row r="500" spans="1:5" ht="14.5" x14ac:dyDescent="0.35">
      <c r="A500"/>
      <c r="B500"/>
      <c r="C500"/>
      <c r="D500"/>
      <c r="E500"/>
    </row>
    <row r="501" spans="1:5" ht="14.5" x14ac:dyDescent="0.35">
      <c r="A501"/>
      <c r="B501"/>
      <c r="C501"/>
      <c r="D501"/>
      <c r="E501"/>
    </row>
    <row r="502" spans="1:5" ht="14.5" x14ac:dyDescent="0.35">
      <c r="A502"/>
      <c r="B502"/>
      <c r="C502"/>
      <c r="D502"/>
      <c r="E502"/>
    </row>
    <row r="503" spans="1:5" ht="14.5" x14ac:dyDescent="0.35">
      <c r="A503"/>
      <c r="B503"/>
      <c r="C503"/>
      <c r="D503"/>
      <c r="E503"/>
    </row>
    <row r="504" spans="1:5" ht="14.5" x14ac:dyDescent="0.35">
      <c r="A504"/>
      <c r="B504"/>
      <c r="C504"/>
      <c r="D504"/>
      <c r="E504"/>
    </row>
    <row r="505" spans="1:5" ht="14.5" x14ac:dyDescent="0.35">
      <c r="A505"/>
      <c r="B505"/>
      <c r="C505"/>
      <c r="D505"/>
      <c r="E505"/>
    </row>
    <row r="506" spans="1:5" ht="14.5" x14ac:dyDescent="0.35">
      <c r="A506"/>
      <c r="B506"/>
      <c r="C506"/>
      <c r="D506"/>
      <c r="E506"/>
    </row>
    <row r="507" spans="1:5" ht="14.5" x14ac:dyDescent="0.35">
      <c r="A507"/>
      <c r="B507"/>
      <c r="C507"/>
      <c r="D507"/>
      <c r="E507"/>
    </row>
    <row r="508" spans="1:5" ht="14.5" x14ac:dyDescent="0.35">
      <c r="A508"/>
      <c r="B508"/>
      <c r="C508"/>
      <c r="D508"/>
      <c r="E508"/>
    </row>
    <row r="509" spans="1:5" ht="14.5" x14ac:dyDescent="0.35">
      <c r="A509"/>
      <c r="B509"/>
      <c r="C509"/>
      <c r="D509"/>
      <c r="E509"/>
    </row>
    <row r="510" spans="1:5" ht="14.5" x14ac:dyDescent="0.35">
      <c r="A510"/>
      <c r="B510"/>
      <c r="C510"/>
      <c r="D510"/>
      <c r="E510"/>
    </row>
    <row r="511" spans="1:5" ht="14.5" x14ac:dyDescent="0.35">
      <c r="A511"/>
      <c r="B511"/>
      <c r="C511"/>
      <c r="D511"/>
      <c r="E511"/>
    </row>
    <row r="512" spans="1:5" ht="14.5" x14ac:dyDescent="0.35">
      <c r="A512"/>
      <c r="B512"/>
      <c r="C512"/>
      <c r="D512"/>
      <c r="E512"/>
    </row>
    <row r="513" spans="1:5" ht="14.5" x14ac:dyDescent="0.35">
      <c r="A513"/>
      <c r="B513"/>
      <c r="C513"/>
      <c r="D513"/>
      <c r="E513"/>
    </row>
    <row r="514" spans="1:5" ht="14.5" x14ac:dyDescent="0.35">
      <c r="A514"/>
      <c r="B514"/>
      <c r="C514"/>
      <c r="D514"/>
      <c r="E514"/>
    </row>
    <row r="515" spans="1:5" ht="14.5" x14ac:dyDescent="0.35">
      <c r="A515"/>
      <c r="B515"/>
      <c r="C515"/>
      <c r="D515"/>
      <c r="E515"/>
    </row>
    <row r="516" spans="1:5" ht="14.5" x14ac:dyDescent="0.35">
      <c r="A516"/>
      <c r="B516"/>
      <c r="C516"/>
      <c r="D516"/>
      <c r="E516"/>
    </row>
    <row r="517" spans="1:5" ht="14.5" x14ac:dyDescent="0.35">
      <c r="A517"/>
      <c r="B517"/>
      <c r="C517"/>
      <c r="D517"/>
      <c r="E517"/>
    </row>
    <row r="518" spans="1:5" ht="14.5" x14ac:dyDescent="0.35">
      <c r="A518"/>
      <c r="B518"/>
      <c r="C518"/>
      <c r="D518"/>
      <c r="E518"/>
    </row>
    <row r="519" spans="1:5" ht="14.5" x14ac:dyDescent="0.35">
      <c r="A519"/>
      <c r="B519"/>
      <c r="C519"/>
      <c r="D519"/>
      <c r="E519"/>
    </row>
    <row r="520" spans="1:5" ht="14.5" x14ac:dyDescent="0.35">
      <c r="A520"/>
      <c r="B520"/>
      <c r="C520"/>
      <c r="D520"/>
      <c r="E520"/>
    </row>
    <row r="521" spans="1:5" ht="14.5" x14ac:dyDescent="0.35">
      <c r="A521"/>
      <c r="B521"/>
      <c r="C521"/>
      <c r="D521"/>
      <c r="E521"/>
    </row>
    <row r="522" spans="1:5" ht="14.5" x14ac:dyDescent="0.35">
      <c r="A522"/>
      <c r="B522"/>
      <c r="C522"/>
      <c r="D522"/>
      <c r="E522"/>
    </row>
    <row r="523" spans="1:5" ht="14.5" x14ac:dyDescent="0.35">
      <c r="A523"/>
      <c r="B523"/>
      <c r="C523"/>
      <c r="D523"/>
      <c r="E523"/>
    </row>
    <row r="524" spans="1:5" ht="14.5" x14ac:dyDescent="0.35">
      <c r="A524"/>
      <c r="B524"/>
      <c r="C524"/>
      <c r="D524"/>
      <c r="E524"/>
    </row>
    <row r="525" spans="1:5" ht="14.5" x14ac:dyDescent="0.35">
      <c r="A525"/>
      <c r="B525"/>
      <c r="C525"/>
      <c r="D525"/>
      <c r="E525"/>
    </row>
    <row r="526" spans="1:5" ht="14.5" x14ac:dyDescent="0.35">
      <c r="A526"/>
      <c r="B526"/>
      <c r="C526"/>
      <c r="D526"/>
      <c r="E526"/>
    </row>
    <row r="527" spans="1:5" ht="14.5" x14ac:dyDescent="0.35">
      <c r="A527"/>
      <c r="B527"/>
      <c r="C527"/>
      <c r="D527"/>
      <c r="E527"/>
    </row>
    <row r="528" spans="1:5" ht="14.5" x14ac:dyDescent="0.35">
      <c r="A528"/>
      <c r="B528"/>
      <c r="C528"/>
      <c r="D528"/>
      <c r="E528"/>
    </row>
    <row r="529" spans="1:5" ht="14.5" x14ac:dyDescent="0.35">
      <c r="A529"/>
      <c r="B529"/>
      <c r="C529"/>
      <c r="D529"/>
      <c r="E529"/>
    </row>
    <row r="530" spans="1:5" ht="14.5" x14ac:dyDescent="0.35">
      <c r="A530"/>
      <c r="B530"/>
      <c r="C530"/>
      <c r="D530"/>
      <c r="E530"/>
    </row>
    <row r="531" spans="1:5" ht="14.5" x14ac:dyDescent="0.35">
      <c r="A531"/>
      <c r="B531"/>
      <c r="C531"/>
      <c r="D531"/>
      <c r="E531"/>
    </row>
    <row r="532" spans="1:5" ht="14.5" x14ac:dyDescent="0.35">
      <c r="A532"/>
      <c r="B532"/>
      <c r="C532"/>
      <c r="D532"/>
      <c r="E532"/>
    </row>
    <row r="533" spans="1:5" ht="14.5" x14ac:dyDescent="0.35">
      <c r="A533"/>
      <c r="B533"/>
      <c r="C533"/>
      <c r="D533"/>
      <c r="E533"/>
    </row>
    <row r="534" spans="1:5" ht="14.5" x14ac:dyDescent="0.35">
      <c r="A534"/>
      <c r="B534"/>
      <c r="C534"/>
      <c r="D534"/>
      <c r="E534"/>
    </row>
    <row r="535" spans="1:5" ht="14.5" x14ac:dyDescent="0.35">
      <c r="A535"/>
      <c r="B535"/>
      <c r="C535"/>
      <c r="D535"/>
      <c r="E535"/>
    </row>
    <row r="536" spans="1:5" ht="14.5" x14ac:dyDescent="0.35">
      <c r="A536"/>
      <c r="B536"/>
      <c r="C536"/>
      <c r="D536"/>
      <c r="E536"/>
    </row>
    <row r="537" spans="1:5" ht="14.5" x14ac:dyDescent="0.35">
      <c r="A537"/>
      <c r="B537"/>
      <c r="C537"/>
      <c r="D537"/>
      <c r="E537"/>
    </row>
    <row r="538" spans="1:5" ht="14.5" x14ac:dyDescent="0.35">
      <c r="A538"/>
      <c r="B538"/>
      <c r="C538"/>
      <c r="D538"/>
      <c r="E538"/>
    </row>
    <row r="539" spans="1:5" ht="14.5" x14ac:dyDescent="0.35">
      <c r="A539"/>
      <c r="B539"/>
      <c r="C539"/>
      <c r="D539"/>
      <c r="E539"/>
    </row>
    <row r="540" spans="1:5" ht="14.5" x14ac:dyDescent="0.35">
      <c r="A540"/>
      <c r="B540"/>
      <c r="C540"/>
      <c r="D540"/>
      <c r="E540"/>
    </row>
    <row r="541" spans="1:5" ht="14.5" x14ac:dyDescent="0.35">
      <c r="A541"/>
      <c r="B541"/>
      <c r="C541"/>
      <c r="D541"/>
      <c r="E541"/>
    </row>
    <row r="542" spans="1:5" ht="14.5" x14ac:dyDescent="0.35">
      <c r="A542"/>
      <c r="B542"/>
      <c r="C542"/>
      <c r="D542"/>
      <c r="E542"/>
    </row>
    <row r="543" spans="1:5" ht="14.5" x14ac:dyDescent="0.35">
      <c r="A543"/>
      <c r="B543"/>
      <c r="C543"/>
      <c r="D543"/>
      <c r="E543"/>
    </row>
    <row r="544" spans="1:5" ht="14.5" x14ac:dyDescent="0.35">
      <c r="A544"/>
      <c r="B544"/>
      <c r="C544"/>
      <c r="D544"/>
      <c r="E544"/>
    </row>
    <row r="545" spans="1:5" ht="14.5" x14ac:dyDescent="0.35">
      <c r="A545"/>
      <c r="B545"/>
      <c r="C545"/>
      <c r="D545"/>
      <c r="E545"/>
    </row>
    <row r="546" spans="1:5" ht="14.5" x14ac:dyDescent="0.35">
      <c r="A546"/>
      <c r="B546"/>
      <c r="C546"/>
      <c r="D546"/>
      <c r="E546"/>
    </row>
    <row r="547" spans="1:5" ht="14.5" x14ac:dyDescent="0.35">
      <c r="A547"/>
      <c r="B547"/>
      <c r="C547"/>
      <c r="D547"/>
      <c r="E547"/>
    </row>
    <row r="548" spans="1:5" ht="14.5" x14ac:dyDescent="0.35">
      <c r="A548"/>
      <c r="B548"/>
      <c r="C548"/>
      <c r="D548"/>
      <c r="E548"/>
    </row>
    <row r="549" spans="1:5" ht="14.5" x14ac:dyDescent="0.35">
      <c r="A549"/>
      <c r="B549"/>
      <c r="C549"/>
      <c r="D549"/>
      <c r="E549"/>
    </row>
    <row r="550" spans="1:5" ht="14.5" x14ac:dyDescent="0.35">
      <c r="A550"/>
      <c r="B550"/>
      <c r="C550"/>
      <c r="D550"/>
      <c r="E550"/>
    </row>
    <row r="551" spans="1:5" ht="14.5" x14ac:dyDescent="0.35">
      <c r="A551"/>
      <c r="B551"/>
      <c r="C551"/>
      <c r="D551"/>
      <c r="E551"/>
    </row>
    <row r="552" spans="1:5" ht="14.5" x14ac:dyDescent="0.35">
      <c r="A552"/>
      <c r="B552"/>
      <c r="C552"/>
      <c r="D552"/>
      <c r="E552"/>
    </row>
    <row r="553" spans="1:5" ht="14.5" x14ac:dyDescent="0.35">
      <c r="A553"/>
      <c r="B553"/>
      <c r="C553"/>
      <c r="D553"/>
      <c r="E553"/>
    </row>
    <row r="554" spans="1:5" ht="14.5" x14ac:dyDescent="0.35">
      <c r="A554"/>
      <c r="B554"/>
      <c r="C554"/>
      <c r="D554"/>
      <c r="E554"/>
    </row>
    <row r="555" spans="1:5" ht="14.5" x14ac:dyDescent="0.35">
      <c r="A555"/>
      <c r="B555"/>
      <c r="C555"/>
      <c r="D555"/>
      <c r="E555"/>
    </row>
    <row r="556" spans="1:5" ht="14.5" x14ac:dyDescent="0.35">
      <c r="A556"/>
      <c r="B556"/>
      <c r="C556"/>
      <c r="D556"/>
      <c r="E556"/>
    </row>
    <row r="557" spans="1:5" ht="14.5" x14ac:dyDescent="0.35">
      <c r="A557"/>
      <c r="B557"/>
      <c r="C557"/>
      <c r="D557"/>
      <c r="E557"/>
    </row>
    <row r="558" spans="1:5" ht="14.5" x14ac:dyDescent="0.35">
      <c r="A558"/>
      <c r="B558"/>
      <c r="C558"/>
      <c r="D558"/>
      <c r="E558"/>
    </row>
    <row r="559" spans="1:5" ht="14.5" x14ac:dyDescent="0.35">
      <c r="A559"/>
      <c r="B559"/>
      <c r="C559"/>
      <c r="D559"/>
      <c r="E559"/>
    </row>
    <row r="560" spans="1:5" ht="14.5" x14ac:dyDescent="0.35">
      <c r="A560"/>
      <c r="B560"/>
      <c r="C560"/>
      <c r="D560"/>
      <c r="E560"/>
    </row>
    <row r="561" spans="1:5" ht="14.5" x14ac:dyDescent="0.35">
      <c r="A561"/>
      <c r="B561"/>
      <c r="C561"/>
      <c r="D561"/>
      <c r="E561"/>
    </row>
    <row r="562" spans="1:5" ht="14.5" x14ac:dyDescent="0.35">
      <c r="A562"/>
      <c r="B562"/>
      <c r="C562"/>
      <c r="D562"/>
      <c r="E562"/>
    </row>
    <row r="563" spans="1:5" ht="14.5" x14ac:dyDescent="0.35">
      <c r="A563"/>
      <c r="B563"/>
      <c r="C563"/>
      <c r="D563"/>
      <c r="E563"/>
    </row>
    <row r="564" spans="1:5" ht="14.5" x14ac:dyDescent="0.35">
      <c r="A564"/>
      <c r="B564"/>
      <c r="C564"/>
      <c r="D564"/>
      <c r="E564"/>
    </row>
    <row r="565" spans="1:5" ht="14.5" x14ac:dyDescent="0.35">
      <c r="A565"/>
      <c r="B565"/>
      <c r="C565"/>
      <c r="D565"/>
      <c r="E565"/>
    </row>
    <row r="566" spans="1:5" ht="14.5" x14ac:dyDescent="0.35">
      <c r="A566"/>
      <c r="B566"/>
      <c r="C566"/>
      <c r="D566"/>
      <c r="E566"/>
    </row>
    <row r="567" spans="1:5" ht="14.5" x14ac:dyDescent="0.35">
      <c r="A567"/>
      <c r="B567"/>
      <c r="C567"/>
      <c r="D567"/>
      <c r="E567"/>
    </row>
    <row r="568" spans="1:5" ht="14.5" x14ac:dyDescent="0.35">
      <c r="A568"/>
      <c r="B568"/>
      <c r="C568"/>
      <c r="D568"/>
      <c r="E568"/>
    </row>
    <row r="569" spans="1:5" ht="14.5" x14ac:dyDescent="0.35">
      <c r="A569"/>
      <c r="B569"/>
      <c r="C569"/>
      <c r="D569"/>
      <c r="E569"/>
    </row>
    <row r="570" spans="1:5" ht="14.5" x14ac:dyDescent="0.35">
      <c r="A570"/>
      <c r="B570"/>
      <c r="C570"/>
      <c r="D570"/>
      <c r="E570"/>
    </row>
    <row r="571" spans="1:5" ht="14.5" x14ac:dyDescent="0.35">
      <c r="A571"/>
      <c r="B571"/>
      <c r="C571"/>
      <c r="D571"/>
      <c r="E571"/>
    </row>
    <row r="572" spans="1:5" ht="14.5" x14ac:dyDescent="0.35">
      <c r="A572"/>
      <c r="B572"/>
      <c r="C572"/>
      <c r="D572"/>
      <c r="E572"/>
    </row>
    <row r="573" spans="1:5" ht="14.5" x14ac:dyDescent="0.35">
      <c r="A573"/>
      <c r="B573"/>
      <c r="C573"/>
      <c r="D573"/>
      <c r="E573"/>
    </row>
    <row r="574" spans="1:5" ht="14.5" x14ac:dyDescent="0.35">
      <c r="A574"/>
      <c r="B574"/>
      <c r="C574"/>
      <c r="D574"/>
      <c r="E574"/>
    </row>
    <row r="575" spans="1:5" ht="14.5" x14ac:dyDescent="0.35">
      <c r="A575"/>
      <c r="B575"/>
      <c r="C575"/>
      <c r="D575"/>
      <c r="E575"/>
    </row>
    <row r="576" spans="1:5" ht="14.5" x14ac:dyDescent="0.35">
      <c r="A576"/>
      <c r="B576"/>
      <c r="C576"/>
      <c r="D576"/>
      <c r="E576"/>
    </row>
    <row r="577" spans="1:5" ht="14.5" x14ac:dyDescent="0.35">
      <c r="A577"/>
      <c r="B577"/>
      <c r="C577"/>
      <c r="D577"/>
      <c r="E577"/>
    </row>
    <row r="578" spans="1:5" ht="14.5" x14ac:dyDescent="0.35">
      <c r="A578"/>
      <c r="B578"/>
      <c r="C578"/>
      <c r="D578"/>
      <c r="E578"/>
    </row>
    <row r="579" spans="1:5" ht="14.5" x14ac:dyDescent="0.35">
      <c r="A579"/>
      <c r="B579"/>
      <c r="C579"/>
      <c r="D579"/>
      <c r="E579"/>
    </row>
    <row r="580" spans="1:5" ht="14.5" x14ac:dyDescent="0.35">
      <c r="A580"/>
      <c r="B580"/>
      <c r="C580"/>
      <c r="D580"/>
      <c r="E580"/>
    </row>
    <row r="581" spans="1:5" ht="14.5" x14ac:dyDescent="0.35">
      <c r="A581"/>
      <c r="B581"/>
      <c r="C581"/>
      <c r="D581"/>
      <c r="E581"/>
    </row>
    <row r="582" spans="1:5" ht="14.5" x14ac:dyDescent="0.35">
      <c r="A582"/>
      <c r="B582"/>
      <c r="C582"/>
      <c r="D582"/>
      <c r="E582"/>
    </row>
    <row r="583" spans="1:5" ht="14.5" x14ac:dyDescent="0.35">
      <c r="A583"/>
      <c r="B583"/>
      <c r="C583"/>
      <c r="D583"/>
      <c r="E583"/>
    </row>
    <row r="584" spans="1:5" ht="14.5" x14ac:dyDescent="0.35">
      <c r="A584"/>
      <c r="B584"/>
      <c r="C584"/>
      <c r="D584"/>
      <c r="E584"/>
    </row>
    <row r="585" spans="1:5" ht="14.5" x14ac:dyDescent="0.35">
      <c r="A585"/>
      <c r="B585"/>
      <c r="C585"/>
      <c r="D585"/>
      <c r="E585"/>
    </row>
    <row r="586" spans="1:5" ht="14.5" x14ac:dyDescent="0.35">
      <c r="A586"/>
      <c r="B586"/>
      <c r="C586"/>
      <c r="D586"/>
      <c r="E586"/>
    </row>
    <row r="587" spans="1:5" ht="14.5" x14ac:dyDescent="0.35">
      <c r="A587"/>
      <c r="B587"/>
      <c r="C587"/>
      <c r="D587"/>
      <c r="E587"/>
    </row>
    <row r="588" spans="1:5" ht="14.5" x14ac:dyDescent="0.35">
      <c r="A588"/>
      <c r="B588"/>
      <c r="C588"/>
      <c r="D588"/>
      <c r="E588"/>
    </row>
    <row r="589" spans="1:5" ht="14.5" x14ac:dyDescent="0.35">
      <c r="A589"/>
      <c r="B589"/>
      <c r="C589"/>
      <c r="D589"/>
      <c r="E589"/>
    </row>
    <row r="590" spans="1:5" ht="14.5" x14ac:dyDescent="0.35">
      <c r="A590"/>
      <c r="B590"/>
      <c r="C590"/>
      <c r="D590"/>
      <c r="E590"/>
    </row>
    <row r="591" spans="1:5" ht="14.5" x14ac:dyDescent="0.35">
      <c r="A591"/>
      <c r="B591"/>
      <c r="C591"/>
      <c r="D591"/>
      <c r="E591"/>
    </row>
    <row r="592" spans="1:5" ht="14.5" x14ac:dyDescent="0.35">
      <c r="A592"/>
      <c r="B592"/>
      <c r="C592"/>
      <c r="D592"/>
      <c r="E592"/>
    </row>
    <row r="593" spans="1:5" ht="14.5" x14ac:dyDescent="0.35">
      <c r="A593"/>
      <c r="B593"/>
      <c r="C593"/>
      <c r="D593"/>
      <c r="E593"/>
    </row>
    <row r="594" spans="1:5" ht="14.5" x14ac:dyDescent="0.35">
      <c r="A594"/>
      <c r="B594"/>
      <c r="C594"/>
      <c r="D594"/>
      <c r="E594"/>
    </row>
    <row r="595" spans="1:5" ht="14.5" x14ac:dyDescent="0.35">
      <c r="A595"/>
      <c r="B595"/>
      <c r="C595"/>
      <c r="D595"/>
      <c r="E595"/>
    </row>
    <row r="596" spans="1:5" ht="14.5" x14ac:dyDescent="0.35">
      <c r="A596"/>
      <c r="B596"/>
      <c r="C596"/>
      <c r="D596"/>
      <c r="E596"/>
    </row>
    <row r="597" spans="1:5" ht="14.5" x14ac:dyDescent="0.35">
      <c r="A597"/>
      <c r="B597"/>
      <c r="C597"/>
      <c r="D597"/>
      <c r="E597"/>
    </row>
    <row r="598" spans="1:5" ht="14.5" x14ac:dyDescent="0.35">
      <c r="A598"/>
      <c r="B598"/>
      <c r="C598"/>
      <c r="D598"/>
      <c r="E598"/>
    </row>
    <row r="599" spans="1:5" ht="14.5" x14ac:dyDescent="0.35">
      <c r="A599"/>
      <c r="B599"/>
      <c r="C599"/>
      <c r="D599"/>
      <c r="E599"/>
    </row>
    <row r="600" spans="1:5" ht="14.5" x14ac:dyDescent="0.35">
      <c r="A600"/>
      <c r="B600"/>
      <c r="C600"/>
      <c r="D600"/>
      <c r="E600"/>
    </row>
    <row r="601" spans="1:5" ht="14.5" x14ac:dyDescent="0.35">
      <c r="A601"/>
      <c r="B601"/>
      <c r="C601"/>
      <c r="D601"/>
      <c r="E601"/>
    </row>
    <row r="602" spans="1:5" ht="14.5" x14ac:dyDescent="0.35">
      <c r="A602"/>
      <c r="B602"/>
      <c r="C602"/>
      <c r="D602"/>
      <c r="E602"/>
    </row>
    <row r="603" spans="1:5" ht="14.5" x14ac:dyDescent="0.35">
      <c r="A603"/>
      <c r="B603"/>
      <c r="C603"/>
      <c r="D603"/>
      <c r="E603"/>
    </row>
    <row r="604" spans="1:5" ht="14.5" x14ac:dyDescent="0.35">
      <c r="A604"/>
      <c r="B604"/>
      <c r="C604"/>
      <c r="D604"/>
      <c r="E604"/>
    </row>
    <row r="605" spans="1:5" ht="14.5" x14ac:dyDescent="0.35">
      <c r="A605"/>
      <c r="B605"/>
      <c r="C605"/>
      <c r="D605"/>
      <c r="E605"/>
    </row>
    <row r="606" spans="1:5" ht="14.5" x14ac:dyDescent="0.35">
      <c r="A606"/>
      <c r="B606"/>
      <c r="C606"/>
      <c r="D606"/>
      <c r="E606"/>
    </row>
    <row r="607" spans="1:5" ht="14.5" x14ac:dyDescent="0.35">
      <c r="A607"/>
      <c r="B607"/>
      <c r="C607"/>
      <c r="D607"/>
      <c r="E607"/>
    </row>
    <row r="608" spans="1:5" ht="14.5" x14ac:dyDescent="0.35">
      <c r="A608"/>
      <c r="B608"/>
      <c r="C608"/>
      <c r="D608"/>
      <c r="E608"/>
    </row>
    <row r="609" spans="1:5" ht="14.5" x14ac:dyDescent="0.35">
      <c r="A609"/>
      <c r="B609"/>
      <c r="C609"/>
      <c r="D609"/>
      <c r="E609"/>
    </row>
    <row r="610" spans="1:5" ht="14.5" x14ac:dyDescent="0.35">
      <c r="A610"/>
      <c r="B610"/>
      <c r="C610"/>
      <c r="D610"/>
      <c r="E610"/>
    </row>
    <row r="611" spans="1:5" ht="14.5" x14ac:dyDescent="0.35">
      <c r="A611"/>
      <c r="B611"/>
      <c r="C611"/>
      <c r="D611"/>
      <c r="E611"/>
    </row>
    <row r="612" spans="1:5" ht="14.5" x14ac:dyDescent="0.35">
      <c r="A612"/>
      <c r="B612"/>
      <c r="C612"/>
      <c r="D612"/>
      <c r="E612"/>
    </row>
    <row r="613" spans="1:5" ht="14.5" x14ac:dyDescent="0.35">
      <c r="A613"/>
      <c r="B613"/>
      <c r="C613"/>
      <c r="D613"/>
      <c r="E613"/>
    </row>
    <row r="614" spans="1:5" ht="14.5" x14ac:dyDescent="0.35">
      <c r="A614"/>
      <c r="B614"/>
      <c r="C614"/>
      <c r="D614"/>
      <c r="E614"/>
    </row>
    <row r="615" spans="1:5" ht="14.5" x14ac:dyDescent="0.35">
      <c r="A615"/>
      <c r="B615"/>
      <c r="C615"/>
      <c r="D615"/>
      <c r="E615"/>
    </row>
    <row r="616" spans="1:5" ht="14.5" x14ac:dyDescent="0.35">
      <c r="A616"/>
      <c r="B616"/>
      <c r="C616"/>
      <c r="D616"/>
      <c r="E616"/>
    </row>
    <row r="617" spans="1:5" ht="14.5" x14ac:dyDescent="0.35">
      <c r="A617"/>
      <c r="B617"/>
      <c r="C617"/>
      <c r="D617"/>
      <c r="E617"/>
    </row>
    <row r="618" spans="1:5" ht="14.5" x14ac:dyDescent="0.35">
      <c r="A618"/>
      <c r="B618"/>
      <c r="C618"/>
      <c r="D618"/>
      <c r="E618"/>
    </row>
    <row r="619" spans="1:5" ht="14.5" x14ac:dyDescent="0.35">
      <c r="A619"/>
      <c r="B619"/>
      <c r="C619"/>
      <c r="D619"/>
      <c r="E619"/>
    </row>
    <row r="620" spans="1:5" ht="14.5" x14ac:dyDescent="0.35">
      <c r="A620"/>
      <c r="B620"/>
      <c r="C620"/>
      <c r="D620"/>
      <c r="E620"/>
    </row>
    <row r="621" spans="1:5" ht="14.5" x14ac:dyDescent="0.35">
      <c r="A621"/>
      <c r="B621"/>
      <c r="C621"/>
      <c r="D621"/>
      <c r="E621"/>
    </row>
    <row r="622" spans="1:5" ht="14.5" x14ac:dyDescent="0.35">
      <c r="A622"/>
      <c r="B622"/>
      <c r="C622"/>
      <c r="D622"/>
      <c r="E622"/>
    </row>
    <row r="623" spans="1:5" ht="14.5" x14ac:dyDescent="0.35">
      <c r="A623"/>
      <c r="B623"/>
      <c r="C623"/>
      <c r="D623"/>
      <c r="E623"/>
    </row>
    <row r="624" spans="1:5" ht="14.5" x14ac:dyDescent="0.35">
      <c r="A624"/>
      <c r="B624"/>
      <c r="C624"/>
      <c r="D624"/>
      <c r="E624"/>
    </row>
    <row r="625" spans="1:5" ht="14.5" x14ac:dyDescent="0.35">
      <c r="A625"/>
      <c r="B625"/>
      <c r="C625"/>
      <c r="D625"/>
      <c r="E625"/>
    </row>
    <row r="626" spans="1:5" ht="14.5" x14ac:dyDescent="0.35">
      <c r="A626"/>
      <c r="B626"/>
      <c r="C626"/>
      <c r="D626"/>
      <c r="E626"/>
    </row>
    <row r="627" spans="1:5" ht="14.5" x14ac:dyDescent="0.35">
      <c r="A627"/>
      <c r="B627"/>
      <c r="C627"/>
      <c r="D627"/>
      <c r="E627"/>
    </row>
    <row r="628" spans="1:5" ht="14.5" x14ac:dyDescent="0.35">
      <c r="A628"/>
      <c r="B628"/>
      <c r="C628"/>
      <c r="D628"/>
      <c r="E628"/>
    </row>
    <row r="629" spans="1:5" ht="14.5" x14ac:dyDescent="0.35">
      <c r="A629"/>
      <c r="B629"/>
      <c r="C629"/>
      <c r="D629"/>
      <c r="E629"/>
    </row>
    <row r="630" spans="1:5" ht="14.5" x14ac:dyDescent="0.35">
      <c r="A630"/>
      <c r="B630"/>
      <c r="C630"/>
      <c r="D630"/>
      <c r="E630"/>
    </row>
    <row r="631" spans="1:5" ht="14.5" x14ac:dyDescent="0.35">
      <c r="A631"/>
      <c r="B631"/>
      <c r="C631"/>
      <c r="D631"/>
      <c r="E631"/>
    </row>
    <row r="632" spans="1:5" ht="14.5" x14ac:dyDescent="0.35">
      <c r="A632"/>
      <c r="B632"/>
      <c r="C632"/>
      <c r="D632"/>
      <c r="E632"/>
    </row>
    <row r="633" spans="1:5" ht="14.5" x14ac:dyDescent="0.35">
      <c r="A633"/>
      <c r="B633"/>
      <c r="C633"/>
      <c r="D633"/>
      <c r="E633"/>
    </row>
    <row r="634" spans="1:5" ht="14.5" x14ac:dyDescent="0.35">
      <c r="A634"/>
      <c r="B634"/>
      <c r="C634"/>
      <c r="D634"/>
      <c r="E634"/>
    </row>
    <row r="635" spans="1:5" ht="14.5" x14ac:dyDescent="0.35">
      <c r="A635"/>
      <c r="B635"/>
      <c r="C635"/>
      <c r="D635"/>
      <c r="E635"/>
    </row>
    <row r="636" spans="1:5" ht="14.5" x14ac:dyDescent="0.35">
      <c r="A636"/>
      <c r="B636"/>
      <c r="C636"/>
      <c r="D636"/>
      <c r="E636"/>
    </row>
    <row r="637" spans="1:5" ht="14.5" x14ac:dyDescent="0.35">
      <c r="A637"/>
      <c r="B637"/>
      <c r="C637"/>
      <c r="D637"/>
      <c r="E637"/>
    </row>
    <row r="638" spans="1:5" ht="14.5" x14ac:dyDescent="0.35">
      <c r="A638"/>
      <c r="B638"/>
      <c r="C638"/>
      <c r="D638"/>
      <c r="E638"/>
    </row>
    <row r="639" spans="1:5" ht="14.5" x14ac:dyDescent="0.35">
      <c r="A639"/>
      <c r="B639"/>
      <c r="C639"/>
      <c r="D639"/>
      <c r="E639"/>
    </row>
    <row r="640" spans="1:5" ht="14.5" x14ac:dyDescent="0.35">
      <c r="A640"/>
      <c r="B640"/>
      <c r="C640"/>
      <c r="D640"/>
      <c r="E640"/>
    </row>
    <row r="641" spans="1:5" ht="14.5" x14ac:dyDescent="0.35">
      <c r="A641"/>
      <c r="B641"/>
      <c r="C641"/>
      <c r="D641"/>
      <c r="E641"/>
    </row>
    <row r="642" spans="1:5" ht="14.5" x14ac:dyDescent="0.35">
      <c r="A642"/>
      <c r="B642"/>
      <c r="C642"/>
      <c r="D642"/>
      <c r="E642"/>
    </row>
    <row r="643" spans="1:5" ht="14.5" x14ac:dyDescent="0.35">
      <c r="A643"/>
      <c r="B643"/>
      <c r="C643"/>
      <c r="D643"/>
      <c r="E643"/>
    </row>
    <row r="644" spans="1:5" ht="14.5" x14ac:dyDescent="0.35">
      <c r="A644"/>
      <c r="B644"/>
      <c r="C644"/>
      <c r="D644"/>
      <c r="E644"/>
    </row>
    <row r="645" spans="1:5" ht="14.5" x14ac:dyDescent="0.35">
      <c r="A645"/>
      <c r="B645"/>
      <c r="C645"/>
      <c r="D645"/>
      <c r="E645"/>
    </row>
    <row r="646" spans="1:5" ht="14.5" x14ac:dyDescent="0.35">
      <c r="A646"/>
      <c r="B646"/>
      <c r="C646"/>
      <c r="D646"/>
      <c r="E646"/>
    </row>
    <row r="647" spans="1:5" ht="14.5" x14ac:dyDescent="0.35">
      <c r="A647"/>
      <c r="B647"/>
      <c r="C647"/>
      <c r="D647"/>
      <c r="E647"/>
    </row>
    <row r="648" spans="1:5" ht="14.5" x14ac:dyDescent="0.35">
      <c r="A648"/>
      <c r="B648"/>
      <c r="C648"/>
      <c r="D648"/>
      <c r="E648"/>
    </row>
    <row r="649" spans="1:5" ht="14.5" x14ac:dyDescent="0.35">
      <c r="A649"/>
      <c r="B649"/>
      <c r="C649"/>
      <c r="D649"/>
      <c r="E649"/>
    </row>
    <row r="650" spans="1:5" ht="14.5" x14ac:dyDescent="0.35">
      <c r="A650"/>
      <c r="B650"/>
      <c r="C650"/>
      <c r="D650"/>
      <c r="E650"/>
    </row>
    <row r="651" spans="1:5" ht="14.5" x14ac:dyDescent="0.35">
      <c r="A651"/>
      <c r="B651"/>
      <c r="C651"/>
      <c r="D651"/>
      <c r="E651"/>
    </row>
    <row r="652" spans="1:5" ht="14.5" x14ac:dyDescent="0.35">
      <c r="A652"/>
      <c r="B652"/>
      <c r="C652"/>
      <c r="D652"/>
      <c r="E652"/>
    </row>
    <row r="653" spans="1:5" ht="14.5" x14ac:dyDescent="0.35">
      <c r="A653"/>
      <c r="B653"/>
      <c r="C653"/>
      <c r="D653"/>
      <c r="E653"/>
    </row>
    <row r="654" spans="1:5" ht="14.5" x14ac:dyDescent="0.35">
      <c r="A654"/>
      <c r="B654"/>
      <c r="C654"/>
      <c r="D654"/>
      <c r="E654"/>
    </row>
    <row r="655" spans="1:5" ht="14.5" x14ac:dyDescent="0.35">
      <c r="A655"/>
      <c r="B655"/>
      <c r="C655"/>
      <c r="D655"/>
      <c r="E655"/>
    </row>
    <row r="656" spans="1:5" ht="14.5" x14ac:dyDescent="0.35">
      <c r="A656"/>
      <c r="B656"/>
      <c r="C656"/>
      <c r="D656"/>
      <c r="E656"/>
    </row>
    <row r="657" spans="1:5" ht="14.5" x14ac:dyDescent="0.35">
      <c r="A657"/>
      <c r="B657"/>
      <c r="C657"/>
      <c r="D657"/>
      <c r="E657"/>
    </row>
    <row r="658" spans="1:5" ht="14.5" x14ac:dyDescent="0.35">
      <c r="A658"/>
      <c r="B658"/>
      <c r="C658"/>
      <c r="D658"/>
      <c r="E658"/>
    </row>
    <row r="659" spans="1:5" ht="14.5" x14ac:dyDescent="0.35">
      <c r="A659"/>
      <c r="C659"/>
      <c r="D659"/>
      <c r="E659"/>
    </row>
    <row r="660" spans="1:5" ht="14.5" x14ac:dyDescent="0.35">
      <c r="A660"/>
      <c r="C660"/>
      <c r="D660"/>
      <c r="E660"/>
    </row>
    <row r="661" spans="1:5" ht="14.5" x14ac:dyDescent="0.35">
      <c r="A661"/>
      <c r="C661"/>
      <c r="D661"/>
      <c r="E661"/>
    </row>
    <row r="662" spans="1:5" ht="14.5" x14ac:dyDescent="0.35">
      <c r="A662"/>
      <c r="C662"/>
      <c r="D662"/>
      <c r="E662"/>
    </row>
    <row r="663" spans="1:5" ht="14.5" x14ac:dyDescent="0.35">
      <c r="A663"/>
      <c r="C663"/>
      <c r="D663"/>
      <c r="E663"/>
    </row>
    <row r="664" spans="1:5" ht="14.5" x14ac:dyDescent="0.35">
      <c r="A664"/>
      <c r="C664"/>
      <c r="D664"/>
      <c r="E664"/>
    </row>
    <row r="665" spans="1:5" ht="14.5" x14ac:dyDescent="0.35">
      <c r="A665"/>
      <c r="C665"/>
      <c r="D665"/>
      <c r="E665"/>
    </row>
    <row r="666" spans="1:5" ht="14.5" x14ac:dyDescent="0.35">
      <c r="A666"/>
      <c r="C666"/>
      <c r="D666"/>
      <c r="E666"/>
    </row>
    <row r="667" spans="1:5" ht="14.5" x14ac:dyDescent="0.35">
      <c r="A667"/>
      <c r="C667"/>
      <c r="D667"/>
      <c r="E667"/>
    </row>
    <row r="668" spans="1:5" ht="14.5" x14ac:dyDescent="0.35">
      <c r="A668"/>
      <c r="C668"/>
      <c r="D668"/>
      <c r="E668"/>
    </row>
    <row r="669" spans="1:5" ht="14.5" x14ac:dyDescent="0.35">
      <c r="A669"/>
      <c r="C669"/>
      <c r="D669"/>
      <c r="E669"/>
    </row>
    <row r="670" spans="1:5" ht="14.5" x14ac:dyDescent="0.35">
      <c r="A670"/>
      <c r="C670"/>
      <c r="D670"/>
      <c r="E670"/>
    </row>
    <row r="671" spans="1:5" ht="14.5" x14ac:dyDescent="0.35">
      <c r="A671"/>
      <c r="C671"/>
      <c r="D671"/>
      <c r="E671"/>
    </row>
    <row r="672" spans="1:5" ht="14.5" x14ac:dyDescent="0.35">
      <c r="A672"/>
      <c r="C672"/>
      <c r="D672"/>
      <c r="E672"/>
    </row>
    <row r="673" spans="1:1" ht="14.5" x14ac:dyDescent="0.35">
      <c r="A673"/>
    </row>
    <row r="674" spans="1:1" ht="14.5" x14ac:dyDescent="0.35">
      <c r="A674"/>
    </row>
    <row r="675" spans="1:1" ht="14.5" x14ac:dyDescent="0.35">
      <c r="A675"/>
    </row>
    <row r="676" spans="1:1" ht="14.5" x14ac:dyDescent="0.35">
      <c r="A676"/>
    </row>
    <row r="677" spans="1:1" ht="14.5" x14ac:dyDescent="0.35">
      <c r="A677"/>
    </row>
    <row r="678" spans="1:1" ht="14.5" x14ac:dyDescent="0.35">
      <c r="A678"/>
    </row>
    <row r="679" spans="1:1" ht="14.5" x14ac:dyDescent="0.35">
      <c r="A679"/>
    </row>
    <row r="680" spans="1:1" ht="14.5" x14ac:dyDescent="0.35">
      <c r="A680"/>
    </row>
    <row r="681" spans="1:1" ht="14.5" x14ac:dyDescent="0.35">
      <c r="A681"/>
    </row>
    <row r="682" spans="1:1" ht="14.5" x14ac:dyDescent="0.35">
      <c r="A682"/>
    </row>
    <row r="683" spans="1:1" ht="14.5" x14ac:dyDescent="0.35">
      <c r="A683"/>
    </row>
    <row r="684" spans="1:1" ht="14.5" x14ac:dyDescent="0.35">
      <c r="A684"/>
    </row>
    <row r="685" spans="1:1" ht="14.5" x14ac:dyDescent="0.35">
      <c r="A685"/>
    </row>
    <row r="686" spans="1:1" ht="14.5" x14ac:dyDescent="0.35">
      <c r="A686"/>
    </row>
    <row r="687" spans="1:1" ht="14.5" x14ac:dyDescent="0.35">
      <c r="A687"/>
    </row>
    <row r="688" spans="1:1" ht="14.5" x14ac:dyDescent="0.35">
      <c r="A688"/>
    </row>
    <row r="689" spans="1:1" ht="14.5" x14ac:dyDescent="0.35">
      <c r="A689"/>
    </row>
    <row r="690" spans="1:1" ht="14.5" x14ac:dyDescent="0.35">
      <c r="A690"/>
    </row>
    <row r="691" spans="1:1" ht="14.5" x14ac:dyDescent="0.35">
      <c r="A691"/>
    </row>
    <row r="692" spans="1:1" ht="14.5" x14ac:dyDescent="0.35">
      <c r="A692"/>
    </row>
    <row r="693" spans="1:1" ht="14.5" x14ac:dyDescent="0.35">
      <c r="A693"/>
    </row>
    <row r="694" spans="1:1" ht="14.5" x14ac:dyDescent="0.35">
      <c r="A694"/>
    </row>
    <row r="695" spans="1:1" ht="14.5" x14ac:dyDescent="0.35">
      <c r="A695"/>
    </row>
    <row r="696" spans="1:1" ht="14.5" x14ac:dyDescent="0.35">
      <c r="A696"/>
    </row>
    <row r="697" spans="1:1" ht="14.5" x14ac:dyDescent="0.35">
      <c r="A697"/>
    </row>
    <row r="698" spans="1:1" ht="14.5" x14ac:dyDescent="0.35">
      <c r="A698"/>
    </row>
    <row r="699" spans="1:1" ht="14.5" x14ac:dyDescent="0.35">
      <c r="A699"/>
    </row>
    <row r="700" spans="1:1" ht="14.5" x14ac:dyDescent="0.35">
      <c r="A700"/>
    </row>
    <row r="701" spans="1:1" ht="14.5" x14ac:dyDescent="0.35">
      <c r="A701"/>
    </row>
    <row r="702" spans="1:1" ht="14.5" x14ac:dyDescent="0.35">
      <c r="A702"/>
    </row>
    <row r="703" spans="1:1" ht="14.5" x14ac:dyDescent="0.35">
      <c r="A703"/>
    </row>
    <row r="704" spans="1:1" ht="14.5" x14ac:dyDescent="0.35">
      <c r="A704"/>
    </row>
    <row r="705" spans="1:1" ht="14.5" x14ac:dyDescent="0.35">
      <c r="A705"/>
    </row>
    <row r="706" spans="1:1" ht="14.5" x14ac:dyDescent="0.35">
      <c r="A706"/>
    </row>
    <row r="707" spans="1:1" ht="14.5" x14ac:dyDescent="0.35">
      <c r="A707"/>
    </row>
    <row r="708" spans="1:1" ht="14.5" x14ac:dyDescent="0.35">
      <c r="A708"/>
    </row>
    <row r="709" spans="1:1" ht="14.5" x14ac:dyDescent="0.35">
      <c r="A709"/>
    </row>
    <row r="710" spans="1:1" ht="14.5" x14ac:dyDescent="0.35">
      <c r="A710"/>
    </row>
    <row r="711" spans="1:1" ht="14.5" x14ac:dyDescent="0.35">
      <c r="A711"/>
    </row>
    <row r="712" spans="1:1" ht="14.5" x14ac:dyDescent="0.35">
      <c r="A712"/>
    </row>
    <row r="713" spans="1:1" ht="14.5" x14ac:dyDescent="0.35">
      <c r="A713"/>
    </row>
    <row r="714" spans="1:1" ht="14.5" x14ac:dyDescent="0.35">
      <c r="A714"/>
    </row>
    <row r="715" spans="1:1" ht="14.5" x14ac:dyDescent="0.35">
      <c r="A715"/>
    </row>
    <row r="716" spans="1:1" ht="14.5" x14ac:dyDescent="0.35">
      <c r="A716"/>
    </row>
    <row r="717" spans="1:1" ht="14.5" x14ac:dyDescent="0.35">
      <c r="A717"/>
    </row>
    <row r="718" spans="1:1" ht="14.5" x14ac:dyDescent="0.35">
      <c r="A718"/>
    </row>
    <row r="719" spans="1:1" ht="14.5" x14ac:dyDescent="0.35">
      <c r="A719"/>
    </row>
    <row r="720" spans="1:1" ht="14.5" x14ac:dyDescent="0.35">
      <c r="A720"/>
    </row>
    <row r="721" spans="1:1" ht="14.5" x14ac:dyDescent="0.35">
      <c r="A721"/>
    </row>
    <row r="722" spans="1:1" ht="14.5" x14ac:dyDescent="0.35">
      <c r="A722"/>
    </row>
    <row r="723" spans="1:1" ht="14.5" x14ac:dyDescent="0.35">
      <c r="A723"/>
    </row>
    <row r="724" spans="1:1" ht="14.5" x14ac:dyDescent="0.35">
      <c r="A724"/>
    </row>
    <row r="725" spans="1:1" ht="14.5" x14ac:dyDescent="0.35">
      <c r="A725"/>
    </row>
    <row r="726" spans="1:1" ht="14.5" x14ac:dyDescent="0.35">
      <c r="A726"/>
    </row>
    <row r="727" spans="1:1" ht="14.5" x14ac:dyDescent="0.35">
      <c r="A727"/>
    </row>
    <row r="728" spans="1:1" ht="14.5" x14ac:dyDescent="0.35">
      <c r="A728"/>
    </row>
    <row r="729" spans="1:1" ht="14.5" x14ac:dyDescent="0.35">
      <c r="A729"/>
    </row>
    <row r="730" spans="1:1" ht="14.5" x14ac:dyDescent="0.35">
      <c r="A730"/>
    </row>
    <row r="731" spans="1:1" ht="14.5" x14ac:dyDescent="0.35">
      <c r="A731"/>
    </row>
    <row r="732" spans="1:1" ht="14.5" x14ac:dyDescent="0.35">
      <c r="A732"/>
    </row>
    <row r="733" spans="1:1" ht="14.5" x14ac:dyDescent="0.35">
      <c r="A733"/>
    </row>
    <row r="734" spans="1:1" ht="14.5" x14ac:dyDescent="0.35">
      <c r="A734"/>
    </row>
    <row r="735" spans="1:1" ht="14.5" x14ac:dyDescent="0.35">
      <c r="A735"/>
    </row>
    <row r="736" spans="1:1" ht="14.5" x14ac:dyDescent="0.35">
      <c r="A736"/>
    </row>
    <row r="737" spans="1:1" ht="14.5" x14ac:dyDescent="0.35">
      <c r="A737"/>
    </row>
    <row r="738" spans="1:1" ht="14.5" x14ac:dyDescent="0.35">
      <c r="A738"/>
    </row>
    <row r="739" spans="1:1" ht="14.5" x14ac:dyDescent="0.35">
      <c r="A739"/>
    </row>
    <row r="740" spans="1:1" ht="14.5" x14ac:dyDescent="0.35">
      <c r="A740"/>
    </row>
    <row r="741" spans="1:1" ht="14.5" x14ac:dyDescent="0.35">
      <c r="A741"/>
    </row>
    <row r="742" spans="1:1" ht="14.5" x14ac:dyDescent="0.35">
      <c r="A742"/>
    </row>
    <row r="743" spans="1:1" ht="14.5" x14ac:dyDescent="0.35">
      <c r="A743"/>
    </row>
    <row r="744" spans="1:1" ht="14.5" x14ac:dyDescent="0.35">
      <c r="A744"/>
    </row>
    <row r="745" spans="1:1" ht="14.5" x14ac:dyDescent="0.35">
      <c r="A745"/>
    </row>
    <row r="746" spans="1:1" ht="14.5" x14ac:dyDescent="0.35">
      <c r="A746"/>
    </row>
    <row r="747" spans="1:1" ht="14.5" x14ac:dyDescent="0.35">
      <c r="A747"/>
    </row>
    <row r="748" spans="1:1" ht="14.5" x14ac:dyDescent="0.35">
      <c r="A748"/>
    </row>
    <row r="749" spans="1:1" ht="14.5" x14ac:dyDescent="0.35">
      <c r="A749"/>
    </row>
    <row r="750" spans="1:1" ht="14.5" x14ac:dyDescent="0.35">
      <c r="A750"/>
    </row>
    <row r="751" spans="1:1" ht="14.5" x14ac:dyDescent="0.35">
      <c r="A751"/>
    </row>
    <row r="752" spans="1:1" ht="14.5" x14ac:dyDescent="0.35">
      <c r="A752"/>
    </row>
    <row r="753" spans="1:1" ht="14.5" x14ac:dyDescent="0.35">
      <c r="A753"/>
    </row>
    <row r="754" spans="1:1" ht="14.5" x14ac:dyDescent="0.35">
      <c r="A754"/>
    </row>
    <row r="755" spans="1:1" ht="14.5" x14ac:dyDescent="0.35">
      <c r="A755"/>
    </row>
    <row r="756" spans="1:1" ht="14.5" x14ac:dyDescent="0.35">
      <c r="A756"/>
    </row>
    <row r="757" spans="1:1" ht="14.5" x14ac:dyDescent="0.35">
      <c r="A757"/>
    </row>
    <row r="758" spans="1:1" ht="14.5" x14ac:dyDescent="0.35">
      <c r="A758"/>
    </row>
    <row r="759" spans="1:1" ht="14.5" x14ac:dyDescent="0.35">
      <c r="A759"/>
    </row>
    <row r="760" spans="1:1" ht="14.5" x14ac:dyDescent="0.35">
      <c r="A760"/>
    </row>
    <row r="761" spans="1:1" ht="14.5" x14ac:dyDescent="0.35">
      <c r="A761"/>
    </row>
    <row r="762" spans="1:1" ht="14.5" x14ac:dyDescent="0.35">
      <c r="A762"/>
    </row>
    <row r="763" spans="1:1" ht="14.5" x14ac:dyDescent="0.35">
      <c r="A763"/>
    </row>
    <row r="764" spans="1:1" ht="14.5" x14ac:dyDescent="0.35">
      <c r="A764"/>
    </row>
    <row r="765" spans="1:1" ht="14.5" x14ac:dyDescent="0.35">
      <c r="A765"/>
    </row>
    <row r="766" spans="1:1" ht="14.5" x14ac:dyDescent="0.35">
      <c r="A766"/>
    </row>
    <row r="767" spans="1:1" ht="14.5" x14ac:dyDescent="0.35">
      <c r="A767"/>
    </row>
    <row r="768" spans="1:1" ht="14.5" x14ac:dyDescent="0.35">
      <c r="A768"/>
    </row>
    <row r="769" spans="1:1" ht="14.5" x14ac:dyDescent="0.35">
      <c r="A769"/>
    </row>
    <row r="770" spans="1:1" ht="14.5" x14ac:dyDescent="0.35">
      <c r="A770"/>
    </row>
    <row r="771" spans="1:1" ht="14.5" x14ac:dyDescent="0.35">
      <c r="A771"/>
    </row>
    <row r="772" spans="1:1" ht="14.5" x14ac:dyDescent="0.35">
      <c r="A772"/>
    </row>
    <row r="773" spans="1:1" ht="14.5" x14ac:dyDescent="0.35">
      <c r="A773"/>
    </row>
    <row r="774" spans="1:1" ht="14.5" x14ac:dyDescent="0.35">
      <c r="A774"/>
    </row>
    <row r="775" spans="1:1" ht="14.5" x14ac:dyDescent="0.35">
      <c r="A775"/>
    </row>
    <row r="776" spans="1:1" ht="14.5" x14ac:dyDescent="0.35">
      <c r="A776"/>
    </row>
    <row r="777" spans="1:1" ht="14.5" x14ac:dyDescent="0.35">
      <c r="A777"/>
    </row>
    <row r="778" spans="1:1" ht="14.5" x14ac:dyDescent="0.35">
      <c r="A778"/>
    </row>
    <row r="779" spans="1:1" ht="14.5" x14ac:dyDescent="0.35">
      <c r="A779"/>
    </row>
    <row r="780" spans="1:1" ht="14.5" x14ac:dyDescent="0.35">
      <c r="A780"/>
    </row>
    <row r="781" spans="1:1" ht="14.5" x14ac:dyDescent="0.35">
      <c r="A781"/>
    </row>
    <row r="782" spans="1:1" ht="14.5" x14ac:dyDescent="0.35">
      <c r="A782"/>
    </row>
    <row r="783" spans="1:1" ht="14.5" x14ac:dyDescent="0.35">
      <c r="A783"/>
    </row>
    <row r="784" spans="1:1" ht="14.5" x14ac:dyDescent="0.35">
      <c r="A784"/>
    </row>
    <row r="785" spans="1:1" ht="14.5" x14ac:dyDescent="0.35">
      <c r="A785"/>
    </row>
    <row r="786" spans="1:1" ht="14.5" x14ac:dyDescent="0.35">
      <c r="A786"/>
    </row>
    <row r="787" spans="1:1" ht="14.5" x14ac:dyDescent="0.35">
      <c r="A787"/>
    </row>
    <row r="788" spans="1:1" ht="14.5" x14ac:dyDescent="0.35">
      <c r="A788"/>
    </row>
    <row r="789" spans="1:1" ht="14.5" x14ac:dyDescent="0.35">
      <c r="A789"/>
    </row>
    <row r="790" spans="1:1" ht="14.5" x14ac:dyDescent="0.35">
      <c r="A790"/>
    </row>
    <row r="791" spans="1:1" ht="14.5" x14ac:dyDescent="0.35">
      <c r="A791"/>
    </row>
    <row r="792" spans="1:1" ht="14.5" x14ac:dyDescent="0.35">
      <c r="A792"/>
    </row>
    <row r="793" spans="1:1" ht="14.5" x14ac:dyDescent="0.35">
      <c r="A793"/>
    </row>
    <row r="794" spans="1:1" ht="14.5" x14ac:dyDescent="0.35">
      <c r="A794"/>
    </row>
    <row r="795" spans="1:1" ht="14.5" x14ac:dyDescent="0.35">
      <c r="A795"/>
    </row>
    <row r="796" spans="1:1" ht="14.5" x14ac:dyDescent="0.35">
      <c r="A796"/>
    </row>
    <row r="797" spans="1:1" ht="14.5" x14ac:dyDescent="0.35">
      <c r="A797"/>
    </row>
    <row r="798" spans="1:1" ht="14.5" x14ac:dyDescent="0.35">
      <c r="A798"/>
    </row>
    <row r="799" spans="1:1" ht="14.5" x14ac:dyDescent="0.35">
      <c r="A799"/>
    </row>
    <row r="800" spans="1:1" ht="14.5" x14ac:dyDescent="0.35">
      <c r="A800"/>
    </row>
    <row r="801" spans="1:1" ht="14.5" x14ac:dyDescent="0.35">
      <c r="A801"/>
    </row>
    <row r="802" spans="1:1" ht="14.5" x14ac:dyDescent="0.35">
      <c r="A802"/>
    </row>
    <row r="803" spans="1:1" ht="14.5" x14ac:dyDescent="0.35">
      <c r="A803"/>
    </row>
    <row r="804" spans="1:1" ht="14.5" x14ac:dyDescent="0.35">
      <c r="A804"/>
    </row>
    <row r="805" spans="1:1" ht="14.5" x14ac:dyDescent="0.35">
      <c r="A805"/>
    </row>
    <row r="806" spans="1:1" ht="14.5" x14ac:dyDescent="0.35">
      <c r="A806"/>
    </row>
    <row r="807" spans="1:1" ht="14.5" x14ac:dyDescent="0.35">
      <c r="A807"/>
    </row>
    <row r="808" spans="1:1" ht="14.5" x14ac:dyDescent="0.35">
      <c r="A808"/>
    </row>
    <row r="809" spans="1:1" ht="14.5" x14ac:dyDescent="0.35">
      <c r="A809"/>
    </row>
    <row r="810" spans="1:1" ht="14.5" x14ac:dyDescent="0.35">
      <c r="A810"/>
    </row>
    <row r="811" spans="1:1" ht="14.5" x14ac:dyDescent="0.35">
      <c r="A811"/>
    </row>
    <row r="812" spans="1:1" ht="14.5" x14ac:dyDescent="0.35">
      <c r="A812"/>
    </row>
    <row r="813" spans="1:1" ht="14.5" x14ac:dyDescent="0.35">
      <c r="A813"/>
    </row>
    <row r="814" spans="1:1" ht="14.5" x14ac:dyDescent="0.35">
      <c r="A814"/>
    </row>
    <row r="815" spans="1:1" ht="14.5" x14ac:dyDescent="0.35">
      <c r="A815"/>
    </row>
    <row r="816" spans="1:1" ht="14.5" x14ac:dyDescent="0.35">
      <c r="A816"/>
    </row>
    <row r="817" spans="1:1" ht="14.5" x14ac:dyDescent="0.35">
      <c r="A817"/>
    </row>
    <row r="818" spans="1:1" ht="14.5" x14ac:dyDescent="0.35">
      <c r="A818"/>
    </row>
    <row r="819" spans="1:1" ht="14.5" x14ac:dyDescent="0.35">
      <c r="A819"/>
    </row>
    <row r="820" spans="1:1" ht="14.5" x14ac:dyDescent="0.35">
      <c r="A820"/>
    </row>
    <row r="821" spans="1:1" ht="14.5" x14ac:dyDescent="0.35">
      <c r="A821"/>
    </row>
    <row r="822" spans="1:1" ht="14.5" x14ac:dyDescent="0.35">
      <c r="A822"/>
    </row>
    <row r="823" spans="1:1" ht="14.5" x14ac:dyDescent="0.35">
      <c r="A823"/>
    </row>
    <row r="824" spans="1:1" ht="14.5" x14ac:dyDescent="0.35">
      <c r="A824"/>
    </row>
    <row r="825" spans="1:1" ht="14.5" x14ac:dyDescent="0.35">
      <c r="A825"/>
    </row>
    <row r="826" spans="1:1" ht="14.5" x14ac:dyDescent="0.35">
      <c r="A826"/>
    </row>
    <row r="827" spans="1:1" ht="14.5" x14ac:dyDescent="0.35">
      <c r="A827"/>
    </row>
    <row r="828" spans="1:1" ht="14.5" x14ac:dyDescent="0.35">
      <c r="A828"/>
    </row>
    <row r="829" spans="1:1" ht="14.5" x14ac:dyDescent="0.35">
      <c r="A829"/>
    </row>
    <row r="830" spans="1:1" ht="14.5" x14ac:dyDescent="0.35">
      <c r="A830"/>
    </row>
    <row r="831" spans="1:1" ht="14.5" x14ac:dyDescent="0.35">
      <c r="A831"/>
    </row>
    <row r="832" spans="1:1" ht="14.5" x14ac:dyDescent="0.35">
      <c r="A832"/>
    </row>
    <row r="833" spans="1:1" ht="14.5" x14ac:dyDescent="0.35">
      <c r="A833"/>
    </row>
    <row r="834" spans="1:1" ht="14.5" x14ac:dyDescent="0.35">
      <c r="A834"/>
    </row>
    <row r="835" spans="1:1" ht="14.5" x14ac:dyDescent="0.35">
      <c r="A835"/>
    </row>
    <row r="836" spans="1:1" ht="14.5" x14ac:dyDescent="0.35">
      <c r="A836"/>
    </row>
    <row r="837" spans="1:1" ht="14.5" x14ac:dyDescent="0.35">
      <c r="A837"/>
    </row>
    <row r="838" spans="1:1" ht="14.5" x14ac:dyDescent="0.35">
      <c r="A838"/>
    </row>
    <row r="839" spans="1:1" ht="14.5" x14ac:dyDescent="0.35">
      <c r="A839"/>
    </row>
    <row r="840" spans="1:1" ht="14.5" x14ac:dyDescent="0.35">
      <c r="A840"/>
    </row>
    <row r="841" spans="1:1" ht="14.5" x14ac:dyDescent="0.35">
      <c r="A841"/>
    </row>
    <row r="842" spans="1:1" ht="14.5" x14ac:dyDescent="0.35">
      <c r="A842"/>
    </row>
    <row r="843" spans="1:1" ht="14.5" x14ac:dyDescent="0.35">
      <c r="A843"/>
    </row>
    <row r="844" spans="1:1" ht="14.5" x14ac:dyDescent="0.35">
      <c r="A844"/>
    </row>
    <row r="845" spans="1:1" ht="14.5" x14ac:dyDescent="0.35">
      <c r="A845"/>
    </row>
    <row r="846" spans="1:1" ht="14.5" x14ac:dyDescent="0.35">
      <c r="A846"/>
    </row>
    <row r="847" spans="1:1" ht="14.5" x14ac:dyDescent="0.35">
      <c r="A847"/>
    </row>
    <row r="848" spans="1:1" ht="14.5" x14ac:dyDescent="0.35">
      <c r="A848"/>
    </row>
    <row r="849" spans="1:1" ht="14.5" x14ac:dyDescent="0.35">
      <c r="A849"/>
    </row>
    <row r="850" spans="1:1" ht="14.5" x14ac:dyDescent="0.35">
      <c r="A850"/>
    </row>
    <row r="851" spans="1:1" ht="14.5" x14ac:dyDescent="0.35">
      <c r="A851"/>
    </row>
    <row r="852" spans="1:1" ht="14.5" x14ac:dyDescent="0.35">
      <c r="A852"/>
    </row>
    <row r="853" spans="1:1" ht="14.5" x14ac:dyDescent="0.35">
      <c r="A853"/>
    </row>
    <row r="854" spans="1:1" ht="14.5" x14ac:dyDescent="0.35">
      <c r="A854"/>
    </row>
    <row r="855" spans="1:1" ht="14.5" x14ac:dyDescent="0.35">
      <c r="A855"/>
    </row>
    <row r="856" spans="1:1" ht="14.5" x14ac:dyDescent="0.35">
      <c r="A856"/>
    </row>
    <row r="857" spans="1:1" ht="14.5" x14ac:dyDescent="0.35">
      <c r="A857"/>
    </row>
    <row r="858" spans="1:1" ht="14.5" x14ac:dyDescent="0.35">
      <c r="A858"/>
    </row>
    <row r="859" spans="1:1" ht="14.5" x14ac:dyDescent="0.35">
      <c r="A859"/>
    </row>
    <row r="860" spans="1:1" ht="14.5" x14ac:dyDescent="0.35">
      <c r="A860"/>
    </row>
    <row r="861" spans="1:1" ht="14.5" x14ac:dyDescent="0.35">
      <c r="A861"/>
    </row>
    <row r="862" spans="1:1" ht="14.5" x14ac:dyDescent="0.35">
      <c r="A862"/>
    </row>
    <row r="863" spans="1:1" ht="14.5" x14ac:dyDescent="0.35">
      <c r="A863"/>
    </row>
    <row r="864" spans="1:1" ht="14.5" x14ac:dyDescent="0.35">
      <c r="A864"/>
    </row>
    <row r="865" spans="1:1" ht="14.5" x14ac:dyDescent="0.35">
      <c r="A865"/>
    </row>
    <row r="866" spans="1:1" ht="14.5" x14ac:dyDescent="0.35">
      <c r="A866"/>
    </row>
    <row r="867" spans="1:1" ht="14.5" x14ac:dyDescent="0.35">
      <c r="A867"/>
    </row>
    <row r="868" spans="1:1" ht="14.5" x14ac:dyDescent="0.35">
      <c r="A868"/>
    </row>
  </sheetData>
  <phoneticPr fontId="19" type="noConversion"/>
  <pageMargins left="0.7" right="0.7" top="0.75" bottom="0.75" header="0.3" footer="0.3"/>
  <pageSetup paperSize="9" orientation="portrait" r:id="rId19"/>
  <drawing r:id="rId20"/>
  <tableParts count="1">
    <tablePart r:id="rId2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tint="-0.89999084444715716"/>
  </sheetPr>
  <dimension ref="A1:S2"/>
  <sheetViews>
    <sheetView showGridLines="0" tabSelected="1" topLeftCell="C16" zoomScaleNormal="100" workbookViewId="0">
      <selection activeCell="U21" sqref="U21"/>
    </sheetView>
  </sheetViews>
  <sheetFormatPr defaultRowHeight="14" x14ac:dyDescent="0.3"/>
  <cols>
    <col min="1" max="18" width="8.7265625" style="8"/>
    <col min="19" max="19" width="11.1796875" style="8" customWidth="1"/>
    <col min="20" max="16384" width="8.7265625" style="8"/>
  </cols>
  <sheetData>
    <row r="1" spans="1:19" ht="14" customHeight="1" x14ac:dyDescent="0.3">
      <c r="A1" s="24" t="s">
        <v>235</v>
      </c>
      <c r="B1" s="24"/>
      <c r="C1" s="24"/>
      <c r="D1" s="24"/>
      <c r="E1" s="24"/>
      <c r="F1" s="24"/>
      <c r="G1" s="24"/>
      <c r="H1" s="24"/>
      <c r="I1" s="24"/>
      <c r="J1" s="24"/>
      <c r="K1" s="24"/>
      <c r="L1" s="24"/>
      <c r="M1" s="24"/>
      <c r="N1" s="24"/>
      <c r="O1" s="24"/>
      <c r="P1" s="24"/>
      <c r="Q1" s="24"/>
      <c r="R1" s="24"/>
      <c r="S1" s="13"/>
    </row>
    <row r="2" spans="1:19" ht="14" customHeight="1" x14ac:dyDescent="0.3">
      <c r="A2" s="24"/>
      <c r="B2" s="24"/>
      <c r="C2" s="24"/>
      <c r="D2" s="24"/>
      <c r="E2" s="24"/>
      <c r="F2" s="24"/>
      <c r="G2" s="24"/>
      <c r="H2" s="24"/>
      <c r="I2" s="24"/>
      <c r="J2" s="24"/>
      <c r="K2" s="24"/>
      <c r="L2" s="24"/>
      <c r="M2" s="24"/>
      <c r="N2" s="24"/>
      <c r="O2" s="24"/>
      <c r="P2" s="24"/>
      <c r="Q2" s="24"/>
      <c r="R2" s="24"/>
      <c r="S2" s="13"/>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Declarations</vt:lpstr>
      <vt:lpstr>References</vt:lpstr>
      <vt:lpstr>Purpose</vt:lpstr>
      <vt:lpstr>Data_Source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Edidiong uko</cp:lastModifiedBy>
  <dcterms:created xsi:type="dcterms:W3CDTF">2024-11-30T05:02:09Z</dcterms:created>
  <dcterms:modified xsi:type="dcterms:W3CDTF">2025-02-02T22:15:37Z</dcterms:modified>
</cp:coreProperties>
</file>