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NU\Study\Junior\课程设计2\A1\"/>
    </mc:Choice>
  </mc:AlternateContent>
  <xr:revisionPtr revIDLastSave="0" documentId="13_ncr:1_{7AC4D565-9EEF-454E-BF3A-A650A3323FFC}" xr6:coauthVersionLast="45" xr6:coauthVersionMax="45" xr10:uidLastSave="{00000000-0000-0000-0000-000000000000}"/>
  <bookViews>
    <workbookView xWindow="-110" yWindow="-110" windowWidth="19420" windowHeight="10420" activeTab="4" xr2:uid="{3C094E97-A2E2-4075-87CE-44A0758B3941}"/>
  </bookViews>
  <sheets>
    <sheet name="模式一接地" sheetId="1" r:id="rId1"/>
    <sheet name="模式一接正" sheetId="5" r:id="rId2"/>
    <sheet name="模式一接负" sheetId="6" r:id="rId3"/>
    <sheet name="模式三接地" sheetId="2" r:id="rId4"/>
    <sheet name="模式三接正" sheetId="4" r:id="rId5"/>
    <sheet name="模式三接负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8" i="3"/>
  <c r="E4" i="3"/>
  <c r="C5" i="3"/>
  <c r="C6" i="3"/>
  <c r="C7" i="3"/>
  <c r="C4" i="3"/>
  <c r="G5" i="4" a="1"/>
  <c r="G5" i="4" s="1"/>
  <c r="G6" i="4" a="1"/>
  <c r="G6" i="4"/>
  <c r="G7" i="4" a="1"/>
  <c r="G7" i="4" s="1"/>
  <c r="G8" i="4" a="1"/>
  <c r="G8" i="4"/>
  <c r="G9" i="4" a="1"/>
  <c r="G9" i="4" s="1"/>
  <c r="G10" i="4" a="1"/>
  <c r="G10" i="4"/>
  <c r="G11" i="4" a="1"/>
  <c r="G11" i="4" s="1"/>
  <c r="G12" i="4" a="1"/>
  <c r="G12" i="4"/>
  <c r="G13" i="4" a="1"/>
  <c r="G13" i="4" s="1"/>
  <c r="G14" i="4" a="1"/>
  <c r="G14" i="4"/>
  <c r="G15" i="4" a="1"/>
  <c r="G15" i="4" s="1"/>
  <c r="G16" i="4" a="1"/>
  <c r="G16" i="4"/>
  <c r="G17" i="4" a="1"/>
  <c r="G17" i="4" s="1"/>
  <c r="G18" i="4" a="1"/>
  <c r="G18" i="4"/>
  <c r="G19" i="4" a="1"/>
  <c r="G19" i="4" s="1"/>
  <c r="G20" i="4" a="1"/>
  <c r="G20" i="4"/>
  <c r="G21" i="4" a="1"/>
  <c r="G21" i="4" s="1"/>
  <c r="G22" i="4" a="1"/>
  <c r="G22" i="4"/>
  <c r="G23" i="4" a="1"/>
  <c r="G23" i="4" s="1"/>
  <c r="G24" i="4" a="1"/>
  <c r="G24" i="4"/>
  <c r="G25" i="4" a="1"/>
  <c r="G25" i="4" s="1"/>
  <c r="G26" i="4" a="1"/>
  <c r="G26" i="4"/>
  <c r="G27" i="4" a="1"/>
  <c r="G27" i="4" s="1"/>
  <c r="G28" i="4" a="1"/>
  <c r="G28" i="4"/>
  <c r="G29" i="4" a="1"/>
  <c r="G29" i="4" s="1"/>
  <c r="G30" i="4" a="1"/>
  <c r="G30" i="4"/>
  <c r="G31" i="4" a="1"/>
  <c r="G31" i="4" s="1"/>
  <c r="G32" i="4" a="1"/>
  <c r="G32" i="4"/>
  <c r="G33" i="4" a="1"/>
  <c r="G33" i="4" s="1"/>
  <c r="G34" i="4" a="1"/>
  <c r="G34" i="4"/>
  <c r="E5" i="4" a="1"/>
  <c r="E5" i="4" s="1"/>
  <c r="E6" i="4" a="1"/>
  <c r="E6" i="4"/>
  <c r="E7" i="4" a="1"/>
  <c r="E7" i="4" s="1"/>
  <c r="E8" i="4" a="1"/>
  <c r="E8" i="4"/>
  <c r="E9" i="4" a="1"/>
  <c r="E9" i="4" s="1"/>
  <c r="E10" i="4" a="1"/>
  <c r="E10" i="4"/>
  <c r="E11" i="4" a="1"/>
  <c r="E11" i="4" s="1"/>
  <c r="E12" i="4" a="1"/>
  <c r="E12" i="4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/>
  <c r="E23" i="4" a="1"/>
  <c r="E23" i="4" s="1"/>
  <c r="E24" i="4" a="1"/>
  <c r="E24" i="4"/>
  <c r="E25" i="4" a="1"/>
  <c r="E25" i="4" s="1"/>
  <c r="E26" i="4" a="1"/>
  <c r="E26" i="4"/>
  <c r="E27" i="4" a="1"/>
  <c r="E27" i="4" s="1"/>
  <c r="E28" i="4" a="1"/>
  <c r="E28" i="4"/>
  <c r="E29" i="4" a="1"/>
  <c r="E29" i="4" s="1"/>
  <c r="E30" i="4" a="1"/>
  <c r="E30" i="4"/>
  <c r="E31" i="4" a="1"/>
  <c r="E31" i="4" s="1"/>
  <c r="E32" i="4" a="1"/>
  <c r="E32" i="4"/>
  <c r="E33" i="4" a="1"/>
  <c r="E33" i="4" s="1"/>
  <c r="E34" i="4" a="1"/>
  <c r="E34" i="4"/>
  <c r="C5" i="4" a="1"/>
  <c r="C5" i="4" s="1"/>
  <c r="C6" i="4" a="1"/>
  <c r="C6" i="4"/>
  <c r="C7" i="4" a="1"/>
  <c r="C7" i="4" s="1"/>
  <c r="C8" i="4" a="1"/>
  <c r="C8" i="4"/>
  <c r="C9" i="4" a="1"/>
  <c r="C9" i="4" s="1"/>
  <c r="C10" i="4" a="1"/>
  <c r="C10" i="4"/>
  <c r="C11" i="4" a="1"/>
  <c r="C11" i="4" s="1"/>
  <c r="C12" i="4" a="1"/>
  <c r="C12" i="4"/>
  <c r="C13" i="4" a="1"/>
  <c r="C13" i="4" s="1"/>
  <c r="C14" i="4" a="1"/>
  <c r="C14" i="4"/>
  <c r="C15" i="4" a="1"/>
  <c r="C15" i="4" s="1"/>
  <c r="C16" i="4" a="1"/>
  <c r="C16" i="4"/>
  <c r="C17" i="4" a="1"/>
  <c r="C17" i="4" s="1"/>
  <c r="C18" i="4" a="1"/>
  <c r="C18" i="4"/>
  <c r="C19" i="4" a="1"/>
  <c r="C19" i="4" s="1"/>
  <c r="C20" i="4" a="1"/>
  <c r="C20" i="4"/>
  <c r="C21" i="4" a="1"/>
  <c r="C21" i="4" s="1"/>
  <c r="C22" i="4" a="1"/>
  <c r="C22" i="4" s="1"/>
  <c r="G4" i="4" a="1"/>
  <c r="G4" i="4" s="1"/>
  <c r="E4" i="4" a="1"/>
  <c r="E4" i="4" s="1"/>
  <c r="C4" i="4" a="1"/>
  <c r="C4" i="4" s="1"/>
  <c r="G5" i="6" a="1"/>
  <c r="G5" i="6"/>
  <c r="G6" i="6" a="1"/>
  <c r="G6" i="6"/>
  <c r="G7" i="6" a="1"/>
  <c r="G7" i="6"/>
  <c r="G8" i="6" a="1"/>
  <c r="G8" i="6"/>
  <c r="G9" i="6" a="1"/>
  <c r="G9" i="6"/>
  <c r="G10" i="6" a="1"/>
  <c r="G10" i="6"/>
  <c r="G11" i="6" a="1"/>
  <c r="G11" i="6"/>
  <c r="G12" i="6" a="1"/>
  <c r="G12" i="6"/>
  <c r="G13" i="6" a="1"/>
  <c r="G13" i="6"/>
  <c r="G14" i="6" a="1"/>
  <c r="G14" i="6"/>
  <c r="G15" i="6" a="1"/>
  <c r="G15" i="6"/>
  <c r="G16" i="6" a="1"/>
  <c r="G16" i="6"/>
  <c r="G17" i="6" a="1"/>
  <c r="G17" i="6"/>
  <c r="E5" i="6" a="1"/>
  <c r="E5" i="6" s="1"/>
  <c r="E6" i="6" a="1"/>
  <c r="E6" i="6"/>
  <c r="E7" i="6" a="1"/>
  <c r="E7" i="6" s="1"/>
  <c r="E8" i="6" a="1"/>
  <c r="E8" i="6"/>
  <c r="E9" i="6" a="1"/>
  <c r="E9" i="6" s="1"/>
  <c r="E10" i="6" a="1"/>
  <c r="E10" i="6"/>
  <c r="E11" i="6" a="1"/>
  <c r="E11" i="6" s="1"/>
  <c r="E12" i="6" a="1"/>
  <c r="E12" i="6"/>
  <c r="E13" i="6" a="1"/>
  <c r="E13" i="6" s="1"/>
  <c r="E14" i="6" a="1"/>
  <c r="E14" i="6"/>
  <c r="E15" i="6" a="1"/>
  <c r="E15" i="6" s="1"/>
  <c r="E16" i="6" a="1"/>
  <c r="E16" i="6"/>
  <c r="E17" i="6" a="1"/>
  <c r="E17" i="6" s="1"/>
  <c r="E18" i="6" a="1"/>
  <c r="E18" i="6"/>
  <c r="E19" i="6" a="1"/>
  <c r="E19" i="6" s="1"/>
  <c r="E20" i="6" a="1"/>
  <c r="E20" i="6" s="1"/>
  <c r="E21" i="6" a="1"/>
  <c r="E21" i="6" s="1"/>
  <c r="E22" i="6" a="1"/>
  <c r="E22" i="6"/>
  <c r="E23" i="6" a="1"/>
  <c r="E23" i="6" s="1"/>
  <c r="E24" i="6" a="1"/>
  <c r="E24" i="6"/>
  <c r="E25" i="6" a="1"/>
  <c r="E25" i="6" s="1"/>
  <c r="E26" i="6" a="1"/>
  <c r="E26" i="6"/>
  <c r="E27" i="6" a="1"/>
  <c r="E27" i="6" s="1"/>
  <c r="E28" i="6" a="1"/>
  <c r="E28" i="6"/>
  <c r="E29" i="6" a="1"/>
  <c r="E29" i="6" s="1"/>
  <c r="E30" i="6" a="1"/>
  <c r="E30" i="6"/>
  <c r="E31" i="6" a="1"/>
  <c r="E31" i="6" s="1"/>
  <c r="E32" i="6" a="1"/>
  <c r="E32" i="6"/>
  <c r="E33" i="6" a="1"/>
  <c r="E33" i="6" s="1"/>
  <c r="E34" i="6" a="1"/>
  <c r="E34" i="6"/>
  <c r="C5" i="6" a="1"/>
  <c r="C5" i="6" s="1"/>
  <c r="C6" i="6" a="1"/>
  <c r="C6" i="6"/>
  <c r="C7" i="6" a="1"/>
  <c r="C7" i="6" s="1"/>
  <c r="C8" i="6" a="1"/>
  <c r="C8" i="6"/>
  <c r="C9" i="6" a="1"/>
  <c r="C9" i="6" s="1"/>
  <c r="C10" i="6" a="1"/>
  <c r="C10" i="6"/>
  <c r="C11" i="6" a="1"/>
  <c r="C11" i="6" s="1"/>
  <c r="C12" i="6" a="1"/>
  <c r="C12" i="6"/>
  <c r="C13" i="6" a="1"/>
  <c r="C13" i="6" s="1"/>
  <c r="C14" i="6" a="1"/>
  <c r="C14" i="6"/>
  <c r="C15" i="6" a="1"/>
  <c r="C15" i="6" s="1"/>
  <c r="C16" i="6" a="1"/>
  <c r="C16" i="6"/>
  <c r="C17" i="6" a="1"/>
  <c r="C17" i="6" s="1"/>
  <c r="C18" i="6" a="1"/>
  <c r="C18" i="6" s="1"/>
  <c r="G4" i="6" a="1"/>
  <c r="G4" i="6" s="1"/>
  <c r="E4" i="6" a="1"/>
  <c r="E4" i="6" s="1"/>
  <c r="C4" i="6" a="1"/>
  <c r="C4" i="6" s="1"/>
  <c r="G5" i="5" a="1"/>
  <c r="G5" i="5" s="1"/>
  <c r="G6" i="5" a="1"/>
  <c r="G6" i="5"/>
  <c r="G7" i="5" a="1"/>
  <c r="G7" i="5" s="1"/>
  <c r="G8" i="5" a="1"/>
  <c r="G8" i="5"/>
  <c r="G9" i="5" a="1"/>
  <c r="G9" i="5" s="1"/>
  <c r="G10" i="5" a="1"/>
  <c r="G10" i="5"/>
  <c r="G11" i="5" a="1"/>
  <c r="G11" i="5" s="1"/>
  <c r="G12" i="5" a="1"/>
  <c r="G12" i="5"/>
  <c r="G13" i="5" a="1"/>
  <c r="G13" i="5" s="1"/>
  <c r="G14" i="5" a="1"/>
  <c r="G14" i="5"/>
  <c r="G15" i="5" a="1"/>
  <c r="G15" i="5" s="1"/>
  <c r="G16" i="5" a="1"/>
  <c r="G16" i="5" s="1"/>
  <c r="G4" i="5" a="1"/>
  <c r="G4" i="5" s="1"/>
  <c r="E5" i="5" a="1"/>
  <c r="E5" i="5" s="1"/>
  <c r="E6" i="5" a="1"/>
  <c r="E6" i="5"/>
  <c r="E7" i="5" a="1"/>
  <c r="E7" i="5" s="1"/>
  <c r="E8" i="5" a="1"/>
  <c r="E8" i="5"/>
  <c r="E9" i="5" a="1"/>
  <c r="E9" i="5" s="1"/>
  <c r="E10" i="5" a="1"/>
  <c r="E10" i="5"/>
  <c r="E11" i="5" a="1"/>
  <c r="E11" i="5" s="1"/>
  <c r="E12" i="5" a="1"/>
  <c r="E12" i="5"/>
  <c r="E13" i="5" a="1"/>
  <c r="E13" i="5" s="1"/>
  <c r="E14" i="5" a="1"/>
  <c r="E14" i="5"/>
  <c r="E15" i="5" a="1"/>
  <c r="E15" i="5" s="1"/>
  <c r="E16" i="5" a="1"/>
  <c r="E16" i="5" s="1"/>
  <c r="E4" i="5" a="1"/>
  <c r="E4" i="5" s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4" i="5"/>
  <c r="E3" i="1" a="1"/>
  <c r="E3" i="1" s="1"/>
  <c r="E4" i="1" a="1"/>
  <c r="E4" i="1" s="1"/>
  <c r="E5" i="1" a="1"/>
  <c r="E5" i="1" s="1"/>
  <c r="E2" i="1" a="1"/>
  <c r="E2" i="1" s="1"/>
  <c r="C4" i="1" a="1"/>
  <c r="C4" i="1" s="1"/>
  <c r="C5" i="1" a="1"/>
  <c r="C5" i="1"/>
  <c r="C3" i="1" a="1"/>
  <c r="C3" i="1" s="1"/>
  <c r="C2" i="1" a="1"/>
  <c r="C2" i="1" s="1"/>
</calcChain>
</file>

<file path=xl/sharedStrings.xml><?xml version="1.0" encoding="utf-8"?>
<sst xmlns="http://schemas.openxmlformats.org/spreadsheetml/2006/main" count="348" uniqueCount="175">
  <si>
    <t>f</t>
    <phoneticPr fontId="1" type="noConversion"/>
  </si>
  <si>
    <t>100K</t>
    <phoneticPr fontId="1" type="noConversion"/>
  </si>
  <si>
    <t>1M</t>
    <phoneticPr fontId="1" type="noConversion"/>
  </si>
  <si>
    <t>8M</t>
    <phoneticPr fontId="1" type="noConversion"/>
  </si>
  <si>
    <t>10M</t>
    <phoneticPr fontId="1" type="noConversion"/>
  </si>
  <si>
    <t>200mV</t>
    <phoneticPr fontId="1" type="noConversion"/>
  </si>
  <si>
    <t>190mV</t>
    <phoneticPr fontId="1" type="noConversion"/>
  </si>
  <si>
    <t>122mV</t>
    <phoneticPr fontId="1" type="noConversion"/>
  </si>
  <si>
    <t>106mV</t>
    <phoneticPr fontId="1" type="noConversion"/>
  </si>
  <si>
    <t>接电容</t>
    <phoneticPr fontId="1" type="noConversion"/>
  </si>
  <si>
    <t>192mV</t>
    <phoneticPr fontId="1" type="noConversion"/>
  </si>
  <si>
    <t>206mV</t>
    <phoneticPr fontId="1" type="noConversion"/>
  </si>
  <si>
    <t>2V</t>
    <phoneticPr fontId="1" type="noConversion"/>
  </si>
  <si>
    <t>1.56V</t>
    <phoneticPr fontId="1" type="noConversion"/>
  </si>
  <si>
    <t>400mV</t>
    <phoneticPr fontId="1" type="noConversion"/>
  </si>
  <si>
    <t>320mV</t>
    <phoneticPr fontId="1" type="noConversion"/>
  </si>
  <si>
    <t>f=1M</t>
    <phoneticPr fontId="1" type="noConversion"/>
  </si>
  <si>
    <t>1.92V</t>
    <phoneticPr fontId="1" type="noConversion"/>
  </si>
  <si>
    <t>OUT</t>
    <phoneticPr fontId="1" type="noConversion"/>
  </si>
  <si>
    <t>2.00V</t>
    <phoneticPr fontId="1" type="noConversion"/>
  </si>
  <si>
    <t>2.02V</t>
    <phoneticPr fontId="1" type="noConversion"/>
  </si>
  <si>
    <t>2.14V</t>
    <phoneticPr fontId="1" type="noConversion"/>
  </si>
  <si>
    <t>2.28V</t>
    <phoneticPr fontId="1" type="noConversion"/>
  </si>
  <si>
    <t>2.44V</t>
    <phoneticPr fontId="1" type="noConversion"/>
  </si>
  <si>
    <t>2.56V</t>
    <phoneticPr fontId="1" type="noConversion"/>
  </si>
  <si>
    <t>2.68V</t>
    <phoneticPr fontId="1" type="noConversion"/>
  </si>
  <si>
    <t>2.72V</t>
    <phoneticPr fontId="1" type="noConversion"/>
  </si>
  <si>
    <t>2.76V</t>
    <phoneticPr fontId="1" type="noConversion"/>
  </si>
  <si>
    <t>2.56V（开始失真）</t>
    <phoneticPr fontId="1" type="noConversion"/>
  </si>
  <si>
    <t>2.32V</t>
    <phoneticPr fontId="1" type="noConversion"/>
  </si>
  <si>
    <t>2.20V</t>
    <phoneticPr fontId="1" type="noConversion"/>
  </si>
  <si>
    <t>2.08V</t>
    <phoneticPr fontId="1" type="noConversion"/>
  </si>
  <si>
    <t>失真严重</t>
    <phoneticPr fontId="1" type="noConversion"/>
  </si>
  <si>
    <t>f=5M</t>
    <phoneticPr fontId="1" type="noConversion"/>
  </si>
  <si>
    <t>f=8M</t>
    <phoneticPr fontId="1" type="noConversion"/>
  </si>
  <si>
    <t>656mV</t>
    <phoneticPr fontId="1" type="noConversion"/>
  </si>
  <si>
    <t>1.40V</t>
    <phoneticPr fontId="1" type="noConversion"/>
  </si>
  <si>
    <t>1.42V</t>
    <phoneticPr fontId="1" type="noConversion"/>
  </si>
  <si>
    <t>1.44V</t>
    <phoneticPr fontId="1" type="noConversion"/>
  </si>
  <si>
    <t>1.46V</t>
  </si>
  <si>
    <t>1.46V</t>
    <phoneticPr fontId="1" type="noConversion"/>
  </si>
  <si>
    <t>1.38V</t>
    <phoneticPr fontId="1" type="noConversion"/>
  </si>
  <si>
    <t>1.32V</t>
    <phoneticPr fontId="1" type="noConversion"/>
  </si>
  <si>
    <t>1.26V</t>
    <phoneticPr fontId="1" type="noConversion"/>
  </si>
  <si>
    <t>1.24V</t>
    <phoneticPr fontId="1" type="noConversion"/>
  </si>
  <si>
    <t>1.18V</t>
    <phoneticPr fontId="1" type="noConversion"/>
  </si>
  <si>
    <t>1.14V</t>
    <phoneticPr fontId="1" type="noConversion"/>
  </si>
  <si>
    <t>1.10V</t>
    <phoneticPr fontId="1" type="noConversion"/>
  </si>
  <si>
    <t>1.08V</t>
  </si>
  <si>
    <t>1.08V</t>
    <phoneticPr fontId="1" type="noConversion"/>
  </si>
  <si>
    <t>1.06V</t>
    <phoneticPr fontId="1" type="noConversion"/>
  </si>
  <si>
    <t>1.04V</t>
  </si>
  <si>
    <t>1.04V</t>
    <phoneticPr fontId="1" type="noConversion"/>
  </si>
  <si>
    <t>1.16V</t>
  </si>
  <si>
    <t>1.52V</t>
    <phoneticPr fontId="1" type="noConversion"/>
  </si>
  <si>
    <t>1.54V</t>
    <phoneticPr fontId="1" type="noConversion"/>
  </si>
  <si>
    <t>1.36V</t>
    <phoneticPr fontId="1" type="noConversion"/>
  </si>
  <si>
    <t>1.22V</t>
    <phoneticPr fontId="1" type="noConversion"/>
  </si>
  <si>
    <t>1.20V</t>
    <phoneticPr fontId="1" type="noConversion"/>
  </si>
  <si>
    <t>1.16V</t>
    <phoneticPr fontId="1" type="noConversion"/>
  </si>
  <si>
    <t>1.12V</t>
    <phoneticPr fontId="1" type="noConversion"/>
  </si>
  <si>
    <t>80mV</t>
    <phoneticPr fontId="1" type="noConversion"/>
  </si>
  <si>
    <t>60mV</t>
    <phoneticPr fontId="1" type="noConversion"/>
  </si>
  <si>
    <t>50mV</t>
    <phoneticPr fontId="1" type="noConversion"/>
  </si>
  <si>
    <t>368mV</t>
    <phoneticPr fontId="1" type="noConversion"/>
  </si>
  <si>
    <t>144mV</t>
    <phoneticPr fontId="1" type="noConversion"/>
  </si>
  <si>
    <t>148mV</t>
    <phoneticPr fontId="1" type="noConversion"/>
  </si>
  <si>
    <t>152mV</t>
    <phoneticPr fontId="1" type="noConversion"/>
  </si>
  <si>
    <t>154mV</t>
    <phoneticPr fontId="1" type="noConversion"/>
  </si>
  <si>
    <t>162mV</t>
    <phoneticPr fontId="1" type="noConversion"/>
  </si>
  <si>
    <t>168mV</t>
    <phoneticPr fontId="1" type="noConversion"/>
  </si>
  <si>
    <t>228mV（开始失真）</t>
    <phoneticPr fontId="1" type="noConversion"/>
  </si>
  <si>
    <t>272mV</t>
    <phoneticPr fontId="1" type="noConversion"/>
  </si>
  <si>
    <t>292mV</t>
    <phoneticPr fontId="1" type="noConversion"/>
  </si>
  <si>
    <t>312mV</t>
    <phoneticPr fontId="1" type="noConversion"/>
  </si>
  <si>
    <t>336mV</t>
    <phoneticPr fontId="1" type="noConversion"/>
  </si>
  <si>
    <t>344mV</t>
    <phoneticPr fontId="1" type="noConversion"/>
  </si>
  <si>
    <t>424mV（失真严重）</t>
    <phoneticPr fontId="1" type="noConversion"/>
  </si>
  <si>
    <t>208mV</t>
    <phoneticPr fontId="1" type="noConversion"/>
  </si>
  <si>
    <t>216mV</t>
    <phoneticPr fontId="1" type="noConversion"/>
  </si>
  <si>
    <t>224mV</t>
    <phoneticPr fontId="1" type="noConversion"/>
  </si>
  <si>
    <t>256mV</t>
    <phoneticPr fontId="1" type="noConversion"/>
  </si>
  <si>
    <t>312mV（开始失真）</t>
    <phoneticPr fontId="1" type="noConversion"/>
  </si>
  <si>
    <t>440mV</t>
    <phoneticPr fontId="1" type="noConversion"/>
  </si>
  <si>
    <t>472mV</t>
    <phoneticPr fontId="1" type="noConversion"/>
  </si>
  <si>
    <t>480mV</t>
    <phoneticPr fontId="1" type="noConversion"/>
  </si>
  <si>
    <t>616（失真严重）</t>
    <phoneticPr fontId="1" type="noConversion"/>
  </si>
  <si>
    <t>280mV</t>
    <phoneticPr fontId="1" type="noConversion"/>
  </si>
  <si>
    <t>352mV</t>
    <phoneticPr fontId="1" type="noConversion"/>
  </si>
  <si>
    <t>408mV</t>
    <phoneticPr fontId="1" type="noConversion"/>
  </si>
  <si>
    <t>520mV</t>
    <phoneticPr fontId="1" type="noConversion"/>
  </si>
  <si>
    <t>552mV</t>
    <phoneticPr fontId="1" type="noConversion"/>
  </si>
  <si>
    <t>592mV</t>
    <phoneticPr fontId="1" type="noConversion"/>
  </si>
  <si>
    <t>640mV</t>
    <phoneticPr fontId="1" type="noConversion"/>
  </si>
  <si>
    <t>800mV（开始失真）</t>
    <phoneticPr fontId="1" type="noConversion"/>
  </si>
  <si>
    <t>928mV</t>
    <phoneticPr fontId="1" type="noConversion"/>
  </si>
  <si>
    <t>984mV</t>
    <phoneticPr fontId="1" type="noConversion"/>
  </si>
  <si>
    <t>728mV</t>
    <phoneticPr fontId="1" type="noConversion"/>
  </si>
  <si>
    <t>712mV</t>
    <phoneticPr fontId="1" type="noConversion"/>
  </si>
  <si>
    <t>720mV</t>
    <phoneticPr fontId="1" type="noConversion"/>
  </si>
  <si>
    <t>704mV</t>
    <phoneticPr fontId="1" type="noConversion"/>
  </si>
  <si>
    <t>736mV</t>
    <phoneticPr fontId="1" type="noConversion"/>
  </si>
  <si>
    <t>744mV</t>
    <phoneticPr fontId="1" type="noConversion"/>
  </si>
  <si>
    <t>768mV</t>
    <phoneticPr fontId="1" type="noConversion"/>
  </si>
  <si>
    <t>760mV</t>
    <phoneticPr fontId="1" type="noConversion"/>
  </si>
  <si>
    <t>776mV</t>
    <phoneticPr fontId="1" type="noConversion"/>
  </si>
  <si>
    <t>76mV</t>
    <phoneticPr fontId="1" type="noConversion"/>
  </si>
  <si>
    <t>62mV</t>
    <phoneticPr fontId="1" type="noConversion"/>
  </si>
  <si>
    <t>53.6mV</t>
    <phoneticPr fontId="1" type="noConversion"/>
  </si>
  <si>
    <t>96.8mV</t>
    <phoneticPr fontId="1" type="noConversion"/>
  </si>
  <si>
    <t>92.8mV</t>
    <phoneticPr fontId="1" type="noConversion"/>
  </si>
  <si>
    <t>85.6mV</t>
    <phoneticPr fontId="1" type="noConversion"/>
  </si>
  <si>
    <t>78.4mV</t>
    <phoneticPr fontId="1" type="noConversion"/>
  </si>
  <si>
    <t>71.2mV</t>
    <phoneticPr fontId="1" type="noConversion"/>
  </si>
  <si>
    <t>67.2mV</t>
    <phoneticPr fontId="1" type="noConversion"/>
  </si>
  <si>
    <t>63.2mV</t>
    <phoneticPr fontId="1" type="noConversion"/>
  </si>
  <si>
    <t>56mV</t>
    <phoneticPr fontId="1" type="noConversion"/>
  </si>
  <si>
    <t>50.4mV</t>
    <phoneticPr fontId="1" type="noConversion"/>
  </si>
  <si>
    <t>47.2mV</t>
    <phoneticPr fontId="1" type="noConversion"/>
  </si>
  <si>
    <t>60mV（开始失真）</t>
    <phoneticPr fontId="1" type="noConversion"/>
  </si>
  <si>
    <t>124mV</t>
    <phoneticPr fontId="1" type="noConversion"/>
  </si>
  <si>
    <t>112mV</t>
    <phoneticPr fontId="1" type="noConversion"/>
  </si>
  <si>
    <t>100mV</t>
    <phoneticPr fontId="1" type="noConversion"/>
  </si>
  <si>
    <t>92mV</t>
    <phoneticPr fontId="1" type="noConversion"/>
  </si>
  <si>
    <t>88mV</t>
    <phoneticPr fontId="1" type="noConversion"/>
  </si>
  <si>
    <t>74mV</t>
    <phoneticPr fontId="1" type="noConversion"/>
  </si>
  <si>
    <t>68mV</t>
    <phoneticPr fontId="1" type="noConversion"/>
  </si>
  <si>
    <t>66mV（开始失真）</t>
    <phoneticPr fontId="1" type="noConversion"/>
  </si>
  <si>
    <t>104mV</t>
    <phoneticPr fontId="1" type="noConversion"/>
  </si>
  <si>
    <t>110mV</t>
    <phoneticPr fontId="1" type="noConversion"/>
  </si>
  <si>
    <t>114mV</t>
    <phoneticPr fontId="1" type="noConversion"/>
  </si>
  <si>
    <t>118mV</t>
    <phoneticPr fontId="1" type="noConversion"/>
  </si>
  <si>
    <t>120mV</t>
    <phoneticPr fontId="1" type="noConversion"/>
  </si>
  <si>
    <t>116mV</t>
    <phoneticPr fontId="1" type="noConversion"/>
  </si>
  <si>
    <t>128mV</t>
    <phoneticPr fontId="1" type="noConversion"/>
  </si>
  <si>
    <t>90mV</t>
    <phoneticPr fontId="1" type="noConversion"/>
  </si>
  <si>
    <t>78mV</t>
    <phoneticPr fontId="1" type="noConversion"/>
  </si>
  <si>
    <t>64mV</t>
    <phoneticPr fontId="1" type="noConversion"/>
  </si>
  <si>
    <t>57.6mV</t>
    <phoneticPr fontId="1" type="noConversion"/>
  </si>
  <si>
    <t>73.6mV（开始失真）</t>
    <phoneticPr fontId="1" type="noConversion"/>
  </si>
  <si>
    <t>98mV（失真严重）</t>
    <phoneticPr fontId="1" type="noConversion"/>
  </si>
  <si>
    <t>闪动包络</t>
    <phoneticPr fontId="1" type="noConversion"/>
  </si>
  <si>
    <t>96mV（包络）</t>
    <phoneticPr fontId="1" type="noConversion"/>
  </si>
  <si>
    <t>66mV</t>
    <phoneticPr fontId="1" type="noConversion"/>
  </si>
  <si>
    <t>51mV</t>
    <phoneticPr fontId="1" type="noConversion"/>
  </si>
  <si>
    <t>48mV</t>
    <phoneticPr fontId="1" type="noConversion"/>
  </si>
  <si>
    <t>660mV</t>
    <phoneticPr fontId="1" type="noConversion"/>
  </si>
  <si>
    <t>980mV</t>
    <phoneticPr fontId="1" type="noConversion"/>
  </si>
  <si>
    <t>856mV</t>
    <phoneticPr fontId="1" type="noConversion"/>
  </si>
  <si>
    <t>784mV</t>
    <phoneticPr fontId="1" type="noConversion"/>
  </si>
  <si>
    <t>184mV</t>
    <phoneticPr fontId="1" type="noConversion"/>
  </si>
  <si>
    <t>176mV</t>
    <phoneticPr fontId="1" type="noConversion"/>
  </si>
  <si>
    <t>164mV</t>
    <phoneticPr fontId="1" type="noConversion"/>
  </si>
  <si>
    <t>160mV</t>
    <phoneticPr fontId="1" type="noConversion"/>
  </si>
  <si>
    <t>156mV</t>
    <phoneticPr fontId="1" type="noConversion"/>
  </si>
  <si>
    <t>136mV</t>
    <phoneticPr fontId="1" type="noConversion"/>
  </si>
  <si>
    <t>102mV</t>
    <phoneticPr fontId="1" type="noConversion"/>
  </si>
  <si>
    <t>86mV</t>
    <phoneticPr fontId="1" type="noConversion"/>
  </si>
  <si>
    <t>71mV</t>
    <phoneticPr fontId="1" type="noConversion"/>
  </si>
  <si>
    <t>304mV</t>
    <phoneticPr fontId="1" type="noConversion"/>
  </si>
  <si>
    <t>288mV</t>
    <phoneticPr fontId="1" type="noConversion"/>
  </si>
  <si>
    <t>268mV</t>
    <phoneticPr fontId="1" type="noConversion"/>
  </si>
  <si>
    <t>248mV</t>
    <phoneticPr fontId="1" type="noConversion"/>
  </si>
  <si>
    <t>228mV</t>
    <phoneticPr fontId="1" type="noConversion"/>
  </si>
  <si>
    <t>212mV</t>
    <phoneticPr fontId="1" type="noConversion"/>
  </si>
  <si>
    <t>188mV</t>
    <phoneticPr fontId="1" type="noConversion"/>
  </si>
  <si>
    <t>134mV</t>
    <phoneticPr fontId="1" type="noConversion"/>
  </si>
  <si>
    <t>126mV</t>
    <phoneticPr fontId="1" type="noConversion"/>
  </si>
  <si>
    <t>108mV</t>
    <phoneticPr fontId="1" type="noConversion"/>
  </si>
  <si>
    <t>600mV</t>
    <phoneticPr fontId="1" type="noConversion"/>
  </si>
  <si>
    <t>568mV</t>
    <phoneticPr fontId="1" type="noConversion"/>
  </si>
  <si>
    <t>448mV</t>
    <phoneticPr fontId="1" type="noConversion"/>
  </si>
  <si>
    <t>232mV</t>
    <phoneticPr fontId="1" type="noConversion"/>
  </si>
  <si>
    <t>断开电容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</si>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</sst>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1905-E399-4D7D-91E5-BF73C2351453}">
  <dimension ref="A1:E5"/>
  <sheetViews>
    <sheetView workbookViewId="0">
      <selection activeCell="C8" sqref="C8"/>
    </sheetView>
  </sheetViews>
  <sheetFormatPr defaultRowHeight="14" x14ac:dyDescent="0.3"/>
  <cols>
    <col min="1" max="5" width="8.6640625" style="1" customWidth="1"/>
    <col min="6" max="16384" width="8.6640625" style="1"/>
  </cols>
  <sheetData>
    <row r="1" spans="1:5" x14ac:dyDescent="0.3">
      <c r="A1" s="5" t="s">
        <v>0</v>
      </c>
      <c r="B1" s="8" t="s">
        <v>173</v>
      </c>
      <c r="C1" s="9"/>
      <c r="D1" s="8" t="s">
        <v>9</v>
      </c>
      <c r="E1" s="9"/>
    </row>
    <row r="2" spans="1:5" x14ac:dyDescent="0.3">
      <c r="A2" s="5" t="s">
        <v>1</v>
      </c>
      <c r="B2" s="5" t="s">
        <v>5</v>
      </c>
      <c r="C2" s="6" t="str">
        <f t="array" ref="C2">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2),"a",""),"b",""),"c",""),"d",""),"e",""),"f",""),"g",""),"h",""),"i",""),"j",""),"k",""),"l",""),"m",""),"n",""),"o",""),"p",""),"q",""),"r",""),"s",""),"t",""),"u",""),"v",""),"w",""),"x",""),"y",""),"z",""))/20)&amp;"dB"</f>
        <v>20dB</v>
      </c>
      <c r="D2" s="5" t="s">
        <v>11</v>
      </c>
      <c r="E2" s="6" t="str">
        <f t="array" ref="E2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2),"a",""),"b",""),"c",""),"d",""),"e",""),"f",""),"g",""),"h",""),"i",""),"j",""),"k",""),"l",""),"m",""),"n",""),"o",""),"p",""),"q",""),"r",""),"s",""),"t",""),"u",""),"v",""),"w",""),"x",""),"y",""),"z",""))/20),2)&amp;"dB"</f>
        <v>20.26dB</v>
      </c>
    </row>
    <row r="3" spans="1:5" x14ac:dyDescent="0.3">
      <c r="A3" s="5" t="s">
        <v>2</v>
      </c>
      <c r="B3" s="5" t="s">
        <v>6</v>
      </c>
      <c r="C3" s="6" t="str">
        <f t="array" ref="C3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3),"a",""),"b",""),"c",""),"d",""),"e",""),"f",""),"g",""),"h",""),"i",""),"j",""),"k",""),"l",""),"m",""),"n",""),"o",""),"p",""),"q",""),"r",""),"s",""),"t",""),"u",""),"v",""),"w",""),"x",""),"y",""),"z",""))/20),2)&amp;"dB"</f>
        <v>19.55dB</v>
      </c>
      <c r="D3" s="5" t="s">
        <v>10</v>
      </c>
      <c r="E3" s="6" t="str">
        <f t="array" ref="E3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3),"a",""),"b",""),"c",""),"d",""),"e",""),"f",""),"g",""),"h",""),"i",""),"j",""),"k",""),"l",""),"m",""),"n",""),"o",""),"p",""),"q",""),"r",""),"s",""),"t",""),"u",""),"v",""),"w",""),"x",""),"y",""),"z",""))/20),2)&amp;"dB"</f>
        <v>19.65dB</v>
      </c>
    </row>
    <row r="4" spans="1:5" x14ac:dyDescent="0.3">
      <c r="A4" s="5" t="s">
        <v>3</v>
      </c>
      <c r="B4" s="5" t="s">
        <v>7</v>
      </c>
      <c r="C4" s="6" t="str">
        <f t="array" ref="C4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4),"a",""),"b",""),"c",""),"d",""),"e",""),"f",""),"g",""),"h",""),"i",""),"j",""),"k",""),"l",""),"m",""),"n",""),"o",""),"p",""),"q",""),"r",""),"s",""),"t",""),"u",""),"v",""),"w",""),"x",""),"y",""),"z",""))/20),2)&amp;"dB"</f>
        <v>15.71dB</v>
      </c>
      <c r="D4" s="5" t="s">
        <v>7</v>
      </c>
      <c r="E4" s="6" t="str">
        <f t="array" ref="E4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4),"a",""),"b",""),"c",""),"d",""),"e",""),"f",""),"g",""),"h",""),"i",""),"j",""),"k",""),"l",""),"m",""),"n",""),"o",""),"p",""),"q",""),"r",""),"s",""),"t",""),"u",""),"v",""),"w",""),"x",""),"y",""),"z",""))/20),2)&amp;"dB"</f>
        <v>15.71dB</v>
      </c>
    </row>
    <row r="5" spans="1:5" x14ac:dyDescent="0.3">
      <c r="A5" s="5" t="s">
        <v>4</v>
      </c>
      <c r="B5" s="5" t="s">
        <v>8</v>
      </c>
      <c r="C5" s="6" t="str">
        <f t="array" ref="C5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5),"a",""),"b",""),"c",""),"d",""),"e",""),"f",""),"g",""),"h",""),"i",""),"j",""),"k",""),"l",""),"m",""),"n",""),"o",""),"p",""),"q",""),"r",""),"s",""),"t",""),"u",""),"v",""),"w",""),"x",""),"y",""),"z",""))/20),2)&amp;"dB"</f>
        <v>14.49dB</v>
      </c>
      <c r="D5" s="5" t="s">
        <v>8</v>
      </c>
      <c r="E5" s="6" t="str">
        <f t="array" ref="E5">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5),"a",""),"b",""),"c",""),"d",""),"e",""),"f",""),"g",""),"h",""),"i",""),"j",""),"k",""),"l",""),"m",""),"n",""),"o",""),"p",""),"q",""),"r",""),"s",""),"t",""),"u",""),"v",""),"w",""),"x",""),"y",""),"z",""))/20),2)&amp;"dB"</f>
        <v>14.49dB</v>
      </c>
    </row>
  </sheetData>
  <mergeCells count="2">
    <mergeCell ref="D1:E1"/>
    <mergeCell ref="B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F4B2-709E-4A87-A3E2-8FE061DBD7CE}">
  <dimension ref="A1:G34"/>
  <sheetViews>
    <sheetView workbookViewId="0">
      <selection activeCell="C14" sqref="C14"/>
    </sheetView>
  </sheetViews>
  <sheetFormatPr defaultRowHeight="14" x14ac:dyDescent="0.3"/>
  <cols>
    <col min="1" max="1" width="5.75" style="3" bestFit="1" customWidth="1"/>
    <col min="2" max="2" width="18.4140625" bestFit="1" customWidth="1"/>
    <col min="3" max="3" width="19.33203125" bestFit="1" customWidth="1"/>
    <col min="4" max="4" width="18.4140625" bestFit="1" customWidth="1"/>
    <col min="5" max="5" width="19.33203125" bestFit="1" customWidth="1"/>
    <col min="6" max="6" width="18.4140625" bestFit="1" customWidth="1"/>
    <col min="7" max="7" width="19.33203125" bestFit="1" customWidth="1"/>
  </cols>
  <sheetData>
    <row r="1" spans="1:7" x14ac:dyDescent="0.3">
      <c r="A1" s="2"/>
      <c r="B1" s="10" t="s">
        <v>16</v>
      </c>
      <c r="C1" s="10"/>
      <c r="D1" s="10" t="s">
        <v>33</v>
      </c>
      <c r="E1" s="10"/>
      <c r="F1" s="10" t="s">
        <v>34</v>
      </c>
      <c r="G1" s="10"/>
    </row>
    <row r="2" spans="1:7" x14ac:dyDescent="0.3">
      <c r="A2" s="4">
        <v>818</v>
      </c>
      <c r="B2" s="10" t="s">
        <v>61</v>
      </c>
      <c r="C2" s="10"/>
      <c r="D2" s="10" t="s">
        <v>62</v>
      </c>
      <c r="E2" s="10"/>
      <c r="F2" s="10" t="s">
        <v>63</v>
      </c>
      <c r="G2" s="10"/>
    </row>
    <row r="3" spans="1:7" x14ac:dyDescent="0.3">
      <c r="A3" s="4" t="s">
        <v>174</v>
      </c>
      <c r="B3" s="11" t="s">
        <v>18</v>
      </c>
      <c r="C3" s="11"/>
      <c r="D3" s="11"/>
      <c r="E3" s="11"/>
      <c r="F3" s="10"/>
      <c r="G3" s="10"/>
    </row>
    <row r="4" spans="1:7" x14ac:dyDescent="0.3">
      <c r="A4" s="4">
        <v>0</v>
      </c>
      <c r="B4" s="5" t="s">
        <v>87</v>
      </c>
      <c r="C4" s="6" t="str">
        <f>ROUND(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4),"a",""),"b",""),"c",""),"d",""),"e",""),"f",""),"g",""),"h",""),"i",""),"j",""),"k",""),"l",""),"m",""),"n",""),"o",""),"p",""),"q",""),"r",""),"s",""),"t",""),"u",""),"v",""),"w",""),"x",""),"y",""),"z",""))/20)),2)&amp;"dB"</f>
        <v>22.92dB</v>
      </c>
      <c r="D4" s="5" t="s">
        <v>78</v>
      </c>
      <c r="E4" s="6" t="str">
        <f t="array" ref="E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4),"a",""),"b",""),"c",""),"d",""),"e",""),"f",""),"g",""),"h",""),"i",""),"j",""),"k",""),"l",""),"m",""),"n",""),"o",""),"p",""),"q",""),"r",""),"s",""),"t",""),"u",""),"v",""),"w",""),"x",""),"y",""),"z",""))/20),2)&amp;"dB")</f>
        <v>20.34dB</v>
      </c>
      <c r="F4" s="5" t="s">
        <v>65</v>
      </c>
      <c r="G4" s="6" t="str">
        <f t="array" ref="G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4),"a",""),"b",""),"c",""),"d",""),"e",""),"f",""),"g",""),"h",""),"i",""),"j",""),"k",""),"l",""),"m",""),"n",""),"o",""),"p",""),"q",""),"r",""),"s",""),"t",""),"u",""),"v",""),"w",""),"x",""),"y",""),"z",""))/20),2)&amp;"dB")</f>
        <v>17.15dB</v>
      </c>
    </row>
    <row r="5" spans="1:7" x14ac:dyDescent="0.3">
      <c r="A5" s="4">
        <v>1</v>
      </c>
      <c r="B5" s="5" t="s">
        <v>87</v>
      </c>
      <c r="C5" s="6" t="str">
        <f t="shared" ref="C5:C34" si="0">ROUND(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5),"a",""),"b",""),"c",""),"d",""),"e",""),"f",""),"g",""),"h",""),"i",""),"j",""),"k",""),"l",""),"m",""),"n",""),"o",""),"p",""),"q",""),"r",""),"s",""),"t",""),"u",""),"v",""),"w",""),"x",""),"y",""),"z",""))/20)),2)&amp;"dB"</f>
        <v>22.92dB</v>
      </c>
      <c r="D5" s="5" t="s">
        <v>78</v>
      </c>
      <c r="E5" s="6" t="str">
        <f t="array" ref="E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5),"a",""),"b",""),"c",""),"d",""),"e",""),"f",""),"g",""),"h",""),"i",""),"j",""),"k",""),"l",""),"m",""),"n",""),"o",""),"p",""),"q",""),"r",""),"s",""),"t",""),"u",""),"v",""),"w",""),"x",""),"y",""),"z",""))/20),2)&amp;"dB")</f>
        <v>20.34dB</v>
      </c>
      <c r="F5" s="5" t="s">
        <v>66</v>
      </c>
      <c r="G5" s="6" t="str">
        <f t="array" ref="G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5),"a",""),"b",""),"c",""),"d",""),"e",""),"f",""),"g",""),"h",""),"i",""),"j",""),"k",""),"l",""),"m",""),"n",""),"o",""),"p",""),"q",""),"r",""),"s",""),"t",""),"u",""),"v",""),"w",""),"x",""),"y",""),"z",""))/20),2)&amp;"dB")</f>
        <v>17.38dB</v>
      </c>
    </row>
    <row r="6" spans="1:7" x14ac:dyDescent="0.3">
      <c r="A6" s="4">
        <v>2</v>
      </c>
      <c r="B6" s="5" t="s">
        <v>74</v>
      </c>
      <c r="C6" s="6" t="str">
        <f t="shared" si="0"/>
        <v>23.86dB</v>
      </c>
      <c r="D6" s="5" t="s">
        <v>79</v>
      </c>
      <c r="E6" s="6" t="str">
        <f t="array" ref="E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6),"a",""),"b",""),"c",""),"d",""),"e",""),"f",""),"g",""),"h",""),"i",""),"j",""),"k",""),"l",""),"m",""),"n",""),"o",""),"p",""),"q",""),"r",""),"s",""),"t",""),"u",""),"v",""),"w",""),"x",""),"y",""),"z",""))/20),2)&amp;"dB")</f>
        <v>20.67dB</v>
      </c>
      <c r="F6" s="5" t="s">
        <v>67</v>
      </c>
      <c r="G6" s="6" t="str">
        <f t="array" ref="G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6),"a",""),"b",""),"c",""),"d",""),"e",""),"f",""),"g",""),"h",""),"i",""),"j",""),"k",""),"l",""),"m",""),"n",""),"o",""),"p",""),"q",""),"r",""),"s",""),"t",""),"u",""),"v",""),"w",""),"x",""),"y",""),"z",""))/20),2)&amp;"dB")</f>
        <v>17.62dB</v>
      </c>
    </row>
    <row r="7" spans="1:7" x14ac:dyDescent="0.3">
      <c r="A7" s="4">
        <v>3</v>
      </c>
      <c r="B7" s="5" t="s">
        <v>75</v>
      </c>
      <c r="C7" s="6" t="str">
        <f t="shared" si="0"/>
        <v>24.51dB</v>
      </c>
      <c r="D7" s="5" t="s">
        <v>79</v>
      </c>
      <c r="E7" s="6" t="str">
        <f t="array" ref="E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7),"a",""),"b",""),"c",""),"d",""),"e",""),"f",""),"g",""),"h",""),"i",""),"j",""),"k",""),"l",""),"m",""),"n",""),"o",""),"p",""),"q",""),"r",""),"s",""),"t",""),"u",""),"v",""),"w",""),"x",""),"y",""),"z",""))/20),2)&amp;"dB")</f>
        <v>20.67dB</v>
      </c>
      <c r="F7" s="5" t="s">
        <v>68</v>
      </c>
      <c r="G7" s="6" t="str">
        <f t="array" ref="G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7),"a",""),"b",""),"c",""),"d",""),"e",""),"f",""),"g",""),"h",""),"i",""),"j",""),"k",""),"l",""),"m",""),"n",""),"o",""),"p",""),"q",""),"r",""),"s",""),"t",""),"u",""),"v",""),"w",""),"x",""),"y",""),"z",""))/20),2)&amp;"dB")</f>
        <v>17.73dB</v>
      </c>
    </row>
    <row r="8" spans="1:7" x14ac:dyDescent="0.3">
      <c r="A8" s="4">
        <v>4</v>
      </c>
      <c r="B8" s="5" t="s">
        <v>75</v>
      </c>
      <c r="C8" s="6" t="str">
        <f t="shared" si="0"/>
        <v>24.51dB</v>
      </c>
      <c r="D8" s="5" t="s">
        <v>80</v>
      </c>
      <c r="E8" s="6" t="str">
        <f t="array" ref="E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8),"a",""),"b",""),"c",""),"d",""),"e",""),"f",""),"g",""),"h",""),"i",""),"j",""),"k",""),"l",""),"m",""),"n",""),"o",""),"p",""),"q",""),"r",""),"s",""),"t",""),"u",""),"v",""),"w",""),"x",""),"y",""),"z",""))/20),2)&amp;"dB")</f>
        <v>20.98dB</v>
      </c>
      <c r="F8" s="5" t="s">
        <v>69</v>
      </c>
      <c r="G8" s="6" t="str">
        <f t="array" ref="G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8),"a",""),"b",""),"c",""),"d",""),"e",""),"f",""),"g",""),"h",""),"i",""),"j",""),"k",""),"l",""),"m",""),"n",""),"o",""),"p",""),"q",""),"r",""),"s",""),"t",""),"u",""),"v",""),"w",""),"x",""),"y",""),"z",""))/20),2)&amp;"dB")</f>
        <v>18.17dB</v>
      </c>
    </row>
    <row r="9" spans="1:7" x14ac:dyDescent="0.3">
      <c r="A9" s="4">
        <v>5</v>
      </c>
      <c r="B9" s="5" t="s">
        <v>88</v>
      </c>
      <c r="C9" s="6" t="str">
        <f t="shared" si="0"/>
        <v>24.91dB</v>
      </c>
      <c r="D9" s="5" t="s">
        <v>81</v>
      </c>
      <c r="E9" s="6" t="str">
        <f t="array" ref="E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9),"a",""),"b",""),"c",""),"d",""),"e",""),"f",""),"g",""),"h",""),"i",""),"j",""),"k",""),"l",""),"m",""),"n",""),"o",""),"p",""),"q",""),"r",""),"s",""),"t",""),"u",""),"v",""),"w",""),"x",""),"y",""),"z",""))/20),2)&amp;"dB")</f>
        <v>22.14dB</v>
      </c>
      <c r="F9" s="5" t="s">
        <v>70</v>
      </c>
      <c r="G9" s="6" t="str">
        <f t="array" ref="G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9),"a",""),"b",""),"c",""),"d",""),"e",""),"f",""),"g",""),"h",""),"i",""),"j",""),"k",""),"l",""),"m",""),"n",""),"o",""),"p",""),"q",""),"r",""),"s",""),"t",""),"u",""),"v",""),"w",""),"x",""),"y",""),"z",""))/20),2)&amp;"dB")</f>
        <v>18.49dB</v>
      </c>
    </row>
    <row r="10" spans="1:7" x14ac:dyDescent="0.3">
      <c r="A10" s="4">
        <v>6</v>
      </c>
      <c r="B10" s="5" t="s">
        <v>89</v>
      </c>
      <c r="C10" s="6" t="str">
        <f t="shared" si="0"/>
        <v>26.19dB</v>
      </c>
      <c r="D10" s="5" t="s">
        <v>82</v>
      </c>
      <c r="E10" s="6" t="e">
        <f t="array" ref="E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10),"a",""),"b",""),"c",""),"d",""),"e",""),"f",""),"g",""),"h",""),"i",""),"j",""),"k",""),"l",""),"m",""),"n",""),"o",""),"p",""),"q",""),"r",""),"s",""),"t",""),"u",""),"v",""),"w",""),"x",""),"y",""),"z",""))/20),2)&amp;"dB")</f>
        <v>#VALUE!</v>
      </c>
      <c r="F10" s="5" t="s">
        <v>71</v>
      </c>
      <c r="G10" s="6" t="e">
        <f t="array" ref="G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10),"a",""),"b",""),"c",""),"d",""),"e",""),"f",""),"g",""),"h",""),"i",""),"j",""),"k",""),"l",""),"m",""),"n",""),"o",""),"p",""),"q",""),"r",""),"s",""),"t",""),"u",""),"v",""),"w",""),"x",""),"y",""),"z",""))/20),2)&amp;"dB")</f>
        <v>#VALUE!</v>
      </c>
    </row>
    <row r="11" spans="1:7" x14ac:dyDescent="0.3">
      <c r="A11" s="4">
        <v>7</v>
      </c>
      <c r="B11" s="5" t="s">
        <v>84</v>
      </c>
      <c r="C11" s="6" t="str">
        <f t="shared" si="0"/>
        <v>27.46dB</v>
      </c>
      <c r="D11" s="5" t="s">
        <v>64</v>
      </c>
      <c r="E11" s="6" t="str">
        <f t="array" ref="E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11),"a",""),"b",""),"c",""),"d",""),"e",""),"f",""),"g",""),"h",""),"i",""),"j",""),"k",""),"l",""),"m",""),"n",""),"o",""),"p",""),"q",""),"r",""),"s",""),"t",""),"u",""),"v",""),"w",""),"x",""),"y",""),"z",""))/20),2)&amp;"dB")</f>
        <v>25.3dB</v>
      </c>
      <c r="F11" s="5" t="s">
        <v>72</v>
      </c>
      <c r="G11" s="6" t="str">
        <f t="array" ref="G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11),"a",""),"b",""),"c",""),"d",""),"e",""),"f",""),"g",""),"h",""),"i",""),"j",""),"k",""),"l",""),"m",""),"n",""),"o",""),"p",""),"q",""),"r",""),"s",""),"t",""),"u",""),"v",""),"w",""),"x",""),"y",""),"z",""))/20),2)&amp;"dB")</f>
        <v>22.67dB</v>
      </c>
    </row>
    <row r="12" spans="1:7" x14ac:dyDescent="0.3">
      <c r="A12" s="4">
        <v>8</v>
      </c>
      <c r="B12" s="5" t="s">
        <v>90</v>
      </c>
      <c r="C12" s="6" t="str">
        <f t="shared" si="0"/>
        <v>28.3dB</v>
      </c>
      <c r="D12" s="5" t="s">
        <v>14</v>
      </c>
      <c r="E12" s="6" t="str">
        <f t="array" ref="E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12),"a",""),"b",""),"c",""),"d",""),"e",""),"f",""),"g",""),"h",""),"i",""),"j",""),"k",""),"l",""),"m",""),"n",""),"o",""),"p",""),"q",""),"r",""),"s",""),"t",""),"u",""),"v",""),"w",""),"x",""),"y",""),"z",""))/20),2)&amp;"dB")</f>
        <v>26.02dB</v>
      </c>
      <c r="F12" s="5" t="s">
        <v>73</v>
      </c>
      <c r="G12" s="6" t="str">
        <f t="array" ref="G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12),"a",""),"b",""),"c",""),"d",""),"e",""),"f",""),"g",""),"h",""),"i",""),"j",""),"k",""),"l",""),"m",""),"n",""),"o",""),"p",""),"q",""),"r",""),"s",""),"t",""),"u",""),"v",""),"w",""),"x",""),"y",""),"z",""))/20),2)&amp;"dB")</f>
        <v>23.29dB</v>
      </c>
    </row>
    <row r="13" spans="1:7" x14ac:dyDescent="0.3">
      <c r="A13" s="4">
        <v>9</v>
      </c>
      <c r="B13" s="5" t="s">
        <v>91</v>
      </c>
      <c r="C13" s="6" t="str">
        <f t="shared" si="0"/>
        <v>28.82dB</v>
      </c>
      <c r="D13" s="5" t="s">
        <v>83</v>
      </c>
      <c r="E13" s="6" t="str">
        <f t="array" ref="E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13),"a",""),"b",""),"c",""),"d",""),"e",""),"f",""),"g",""),"h",""),"i",""),"j",""),"k",""),"l",""),"m",""),"n",""),"o",""),"p",""),"q",""),"r",""),"s",""),"t",""),"u",""),"v",""),"w",""),"x",""),"y",""),"z",""))/20),2)&amp;"dB")</f>
        <v>26.85dB</v>
      </c>
      <c r="F13" s="5" t="s">
        <v>74</v>
      </c>
      <c r="G13" s="6" t="str">
        <f t="array" ref="G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13),"a",""),"b",""),"c",""),"d",""),"e",""),"f",""),"g",""),"h",""),"i",""),"j",""),"k",""),"l",""),"m",""),"n",""),"o",""),"p",""),"q",""),"r",""),"s",""),"t",""),"u",""),"v",""),"w",""),"x",""),"y",""),"z",""))/20),2)&amp;"dB")</f>
        <v>23.86dB</v>
      </c>
    </row>
    <row r="14" spans="1:7" x14ac:dyDescent="0.3">
      <c r="A14" s="4">
        <v>10</v>
      </c>
      <c r="B14" s="5" t="s">
        <v>92</v>
      </c>
      <c r="C14" s="6" t="str">
        <f t="shared" si="0"/>
        <v>29.43dB</v>
      </c>
      <c r="D14" s="5" t="s">
        <v>84</v>
      </c>
      <c r="E14" s="6" t="str">
        <f t="array" ref="E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14),"a",""),"b",""),"c",""),"d",""),"e",""),"f",""),"g",""),"h",""),"i",""),"j",""),"k",""),"l",""),"m",""),"n",""),"o",""),"p",""),"q",""),"r",""),"s",""),"t",""),"u",""),"v",""),"w",""),"x",""),"y",""),"z",""))/20),2)&amp;"dB")</f>
        <v>27.46dB</v>
      </c>
      <c r="F14" s="5" t="s">
        <v>75</v>
      </c>
      <c r="G14" s="6" t="str">
        <f t="array" ref="G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14),"a",""),"b",""),"c",""),"d",""),"e",""),"f",""),"g",""),"h",""),"i",""),"j",""),"k",""),"l",""),"m",""),"n",""),"o",""),"p",""),"q",""),"r",""),"s",""),"t",""),"u",""),"v",""),"w",""),"x",""),"y",""),"z",""))/20),2)&amp;"dB")</f>
        <v>24.51dB</v>
      </c>
    </row>
    <row r="15" spans="1:7" x14ac:dyDescent="0.3">
      <c r="A15" s="4">
        <v>11</v>
      </c>
      <c r="B15" s="5" t="s">
        <v>93</v>
      </c>
      <c r="C15" s="6" t="str">
        <f t="shared" si="0"/>
        <v>30.1dB</v>
      </c>
      <c r="D15" s="5" t="s">
        <v>85</v>
      </c>
      <c r="E15" s="6" t="str">
        <f t="array" ref="E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15),"a",""),"b",""),"c",""),"d",""),"e",""),"f",""),"g",""),"h",""),"i",""),"j",""),"k",""),"l",""),"m",""),"n",""),"o",""),"p",""),"q",""),"r",""),"s",""),"t",""),"u",""),"v",""),"w",""),"x",""),"y",""),"z",""))/20),2)&amp;"dB")</f>
        <v>27.6dB</v>
      </c>
      <c r="F15" s="5" t="s">
        <v>76</v>
      </c>
      <c r="G15" s="6" t="str">
        <f t="array" ref="G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15),"a",""),"b",""),"c",""),"d",""),"e",""),"f",""),"g",""),"h",""),"i",""),"j",""),"k",""),"l",""),"m",""),"n",""),"o",""),"p",""),"q",""),"r",""),"s",""),"t",""),"u",""),"v",""),"w",""),"x",""),"y",""),"z",""))/20),2)&amp;"dB")</f>
        <v>24.71dB</v>
      </c>
    </row>
    <row r="16" spans="1:7" x14ac:dyDescent="0.3">
      <c r="A16" s="4">
        <v>12</v>
      </c>
      <c r="B16" s="5" t="s">
        <v>94</v>
      </c>
      <c r="C16" s="6" t="e">
        <f t="shared" si="0"/>
        <v>#VALUE!</v>
      </c>
      <c r="D16" s="5" t="s">
        <v>86</v>
      </c>
      <c r="E16" s="6" t="e">
        <f t="array" ref="E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16),"a",""),"b",""),"c",""),"d",""),"e",""),"f",""),"g",""),"h",""),"i",""),"j",""),"k",""),"l",""),"m",""),"n",""),"o",""),"p",""),"q",""),"r",""),"s",""),"t",""),"u",""),"v",""),"w",""),"x",""),"y",""),"z",""))/20),2)&amp;"dB")</f>
        <v>#VALUE!</v>
      </c>
      <c r="F16" s="5" t="s">
        <v>77</v>
      </c>
      <c r="G16" s="6" t="e">
        <f t="array" ref="G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16),"a",""),"b",""),"c",""),"d",""),"e",""),"f",""),"g",""),"h",""),"i",""),"j",""),"k",""),"l",""),"m",""),"n",""),"o",""),"p",""),"q",""),"r",""),"s",""),"t",""),"u",""),"v",""),"w",""),"x",""),"y",""),"z",""))/20),2)&amp;"dB")</f>
        <v>#VALUE!</v>
      </c>
    </row>
    <row r="17" spans="1:6" x14ac:dyDescent="0.3">
      <c r="A17" s="4">
        <v>13</v>
      </c>
      <c r="B17" s="5" t="s">
        <v>95</v>
      </c>
      <c r="C17" s="6" t="str">
        <f t="shared" si="0"/>
        <v>33.33dB</v>
      </c>
      <c r="D17" s="1"/>
      <c r="E17" s="1"/>
      <c r="F17" s="1"/>
    </row>
    <row r="18" spans="1:6" x14ac:dyDescent="0.3">
      <c r="A18" s="4">
        <v>14</v>
      </c>
      <c r="B18" s="5" t="s">
        <v>96</v>
      </c>
      <c r="C18" s="6" t="str">
        <f t="shared" si="0"/>
        <v>33.84dB</v>
      </c>
      <c r="D18" s="1"/>
      <c r="E18" s="1"/>
      <c r="F18" s="1"/>
    </row>
    <row r="19" spans="1:6" x14ac:dyDescent="0.3">
      <c r="A19" s="4">
        <v>15</v>
      </c>
      <c r="B19" s="5" t="s">
        <v>97</v>
      </c>
      <c r="C19" s="6" t="str">
        <f t="shared" si="0"/>
        <v>31.22dB</v>
      </c>
      <c r="D19" s="1"/>
      <c r="E19" s="1"/>
      <c r="F19" s="1"/>
    </row>
    <row r="20" spans="1:6" x14ac:dyDescent="0.3">
      <c r="A20" s="4">
        <v>16</v>
      </c>
      <c r="B20" s="5" t="s">
        <v>98</v>
      </c>
      <c r="C20" s="6" t="str">
        <f t="shared" si="0"/>
        <v>31.03dB</v>
      </c>
      <c r="D20" s="1"/>
      <c r="E20" s="1"/>
      <c r="F20" s="1"/>
    </row>
    <row r="21" spans="1:6" x14ac:dyDescent="0.3">
      <c r="A21" s="4">
        <v>17</v>
      </c>
      <c r="B21" s="5" t="s">
        <v>98</v>
      </c>
      <c r="C21" s="6" t="str">
        <f t="shared" si="0"/>
        <v>31.03dB</v>
      </c>
      <c r="D21" s="1"/>
      <c r="E21" s="1"/>
      <c r="F21" s="1"/>
    </row>
    <row r="22" spans="1:6" x14ac:dyDescent="0.3">
      <c r="A22" s="4">
        <v>18</v>
      </c>
      <c r="B22" s="5" t="s">
        <v>99</v>
      </c>
      <c r="C22" s="6" t="str">
        <f t="shared" si="0"/>
        <v>31.13dB</v>
      </c>
      <c r="D22" s="1"/>
      <c r="E22" s="1"/>
      <c r="F22" s="1"/>
    </row>
    <row r="23" spans="1:6" x14ac:dyDescent="0.3">
      <c r="A23" s="4">
        <v>19</v>
      </c>
      <c r="B23" s="5" t="s">
        <v>100</v>
      </c>
      <c r="C23" s="6" t="str">
        <f t="shared" si="0"/>
        <v>30.93dB</v>
      </c>
      <c r="D23" s="1"/>
      <c r="E23" s="1"/>
      <c r="F23" s="1"/>
    </row>
    <row r="24" spans="1:6" x14ac:dyDescent="0.3">
      <c r="A24" s="4">
        <v>20</v>
      </c>
      <c r="B24" s="5" t="s">
        <v>98</v>
      </c>
      <c r="C24" s="6" t="str">
        <f t="shared" si="0"/>
        <v>31.03dB</v>
      </c>
      <c r="D24" s="1"/>
      <c r="E24" s="1"/>
      <c r="F24" s="1"/>
    </row>
    <row r="25" spans="1:6" x14ac:dyDescent="0.3">
      <c r="A25" s="4">
        <v>21</v>
      </c>
      <c r="B25" s="5" t="s">
        <v>101</v>
      </c>
      <c r="C25" s="6" t="str">
        <f t="shared" si="0"/>
        <v>31.32dB</v>
      </c>
      <c r="D25" s="1"/>
      <c r="E25" s="1"/>
      <c r="F25" s="1"/>
    </row>
    <row r="26" spans="1:6" x14ac:dyDescent="0.3">
      <c r="A26" s="4">
        <v>22</v>
      </c>
      <c r="B26" s="5" t="s">
        <v>102</v>
      </c>
      <c r="C26" s="6" t="str">
        <f t="shared" si="0"/>
        <v>31.41dB</v>
      </c>
      <c r="D26" s="1"/>
      <c r="E26" s="1"/>
      <c r="F26" s="1"/>
    </row>
    <row r="27" spans="1:6" x14ac:dyDescent="0.3">
      <c r="A27" s="4">
        <v>23</v>
      </c>
      <c r="B27" s="5" t="s">
        <v>103</v>
      </c>
      <c r="C27" s="6" t="str">
        <f t="shared" si="0"/>
        <v>31.69dB</v>
      </c>
      <c r="D27" s="1"/>
      <c r="E27" s="1"/>
      <c r="F27" s="1"/>
    </row>
    <row r="28" spans="1:6" x14ac:dyDescent="0.3">
      <c r="A28" s="4">
        <v>24</v>
      </c>
      <c r="B28" s="5" t="s">
        <v>104</v>
      </c>
      <c r="C28" s="6" t="str">
        <f t="shared" si="0"/>
        <v>31.6dB</v>
      </c>
      <c r="D28" s="1"/>
      <c r="E28" s="1"/>
      <c r="F28" s="1"/>
    </row>
    <row r="29" spans="1:6" x14ac:dyDescent="0.3">
      <c r="A29" s="4">
        <v>25</v>
      </c>
      <c r="B29" s="5" t="s">
        <v>105</v>
      </c>
      <c r="C29" s="6" t="str">
        <f t="shared" si="0"/>
        <v>31.78dB</v>
      </c>
      <c r="D29" s="1"/>
      <c r="E29" s="1"/>
      <c r="F29" s="1"/>
    </row>
    <row r="30" spans="1:6" x14ac:dyDescent="0.3">
      <c r="A30" s="4">
        <v>26</v>
      </c>
      <c r="B30" s="5" t="s">
        <v>104</v>
      </c>
      <c r="C30" s="6" t="str">
        <f t="shared" si="0"/>
        <v>31.6dB</v>
      </c>
      <c r="D30" s="1"/>
      <c r="E30" s="1"/>
      <c r="F30" s="1"/>
    </row>
    <row r="31" spans="1:6" x14ac:dyDescent="0.3">
      <c r="A31" s="4">
        <v>27</v>
      </c>
      <c r="B31" s="5" t="s">
        <v>104</v>
      </c>
      <c r="C31" s="6" t="str">
        <f t="shared" si="0"/>
        <v>31.6dB</v>
      </c>
      <c r="D31" s="1"/>
      <c r="E31" s="1"/>
      <c r="F31" s="1"/>
    </row>
    <row r="32" spans="1:6" x14ac:dyDescent="0.3">
      <c r="A32" s="4">
        <v>28</v>
      </c>
      <c r="B32" s="5" t="s">
        <v>103</v>
      </c>
      <c r="C32" s="6" t="str">
        <f t="shared" si="0"/>
        <v>31.69dB</v>
      </c>
      <c r="D32" s="1"/>
      <c r="E32" s="1"/>
      <c r="F32" s="1"/>
    </row>
    <row r="33" spans="1:6" x14ac:dyDescent="0.3">
      <c r="A33" s="4">
        <v>29</v>
      </c>
      <c r="B33" s="5" t="s">
        <v>103</v>
      </c>
      <c r="C33" s="6" t="str">
        <f t="shared" si="0"/>
        <v>31.69dB</v>
      </c>
      <c r="D33" s="1"/>
      <c r="E33" s="1"/>
      <c r="F33" s="1"/>
    </row>
    <row r="34" spans="1:6" x14ac:dyDescent="0.3">
      <c r="A34" s="2">
        <v>30</v>
      </c>
      <c r="B34" s="5" t="s">
        <v>103</v>
      </c>
      <c r="C34" s="6" t="str">
        <f t="shared" si="0"/>
        <v>31.69dB</v>
      </c>
      <c r="D34" s="1"/>
      <c r="E34" s="1"/>
      <c r="F34" s="1"/>
    </row>
  </sheetData>
  <mergeCells count="7">
    <mergeCell ref="B1:C1"/>
    <mergeCell ref="D1:E1"/>
    <mergeCell ref="F1:G1"/>
    <mergeCell ref="F2:G2"/>
    <mergeCell ref="B3:G3"/>
    <mergeCell ref="D2:E2"/>
    <mergeCell ref="B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43B4-C7A7-4DB6-B4A0-B7A67EC6739E}">
  <dimension ref="A1:G34"/>
  <sheetViews>
    <sheetView workbookViewId="0">
      <selection activeCell="G11" sqref="G11"/>
    </sheetView>
  </sheetViews>
  <sheetFormatPr defaultRowHeight="14" x14ac:dyDescent="0.3"/>
  <cols>
    <col min="1" max="1" width="5.75" bestFit="1" customWidth="1"/>
    <col min="2" max="2" width="18.83203125" bestFit="1" customWidth="1"/>
    <col min="3" max="3" width="19.33203125" bestFit="1" customWidth="1"/>
    <col min="4" max="4" width="17.33203125" bestFit="1" customWidth="1"/>
    <col min="5" max="5" width="19.33203125" bestFit="1" customWidth="1"/>
    <col min="6" max="6" width="17.33203125" bestFit="1" customWidth="1"/>
    <col min="7" max="7" width="19.33203125" bestFit="1" customWidth="1"/>
  </cols>
  <sheetData>
    <row r="1" spans="1:7" x14ac:dyDescent="0.3">
      <c r="A1" s="2"/>
      <c r="B1" s="11" t="s">
        <v>16</v>
      </c>
      <c r="C1" s="11"/>
      <c r="D1" s="11" t="s">
        <v>33</v>
      </c>
      <c r="E1" s="11"/>
      <c r="F1" s="11" t="s">
        <v>34</v>
      </c>
      <c r="G1" s="11"/>
    </row>
    <row r="2" spans="1:7" x14ac:dyDescent="0.3">
      <c r="A2" s="4">
        <v>818</v>
      </c>
      <c r="B2" s="12" t="s">
        <v>106</v>
      </c>
      <c r="C2" s="12"/>
      <c r="D2" s="12" t="s">
        <v>107</v>
      </c>
      <c r="E2" s="12"/>
      <c r="F2" s="12" t="s">
        <v>108</v>
      </c>
      <c r="G2" s="12"/>
    </row>
    <row r="3" spans="1:7" x14ac:dyDescent="0.3">
      <c r="A3" s="4" t="s">
        <v>174</v>
      </c>
      <c r="B3" s="9" t="s">
        <v>18</v>
      </c>
      <c r="C3" s="10"/>
      <c r="D3" s="10"/>
      <c r="E3" s="10"/>
      <c r="F3" s="10"/>
      <c r="G3" s="10"/>
    </row>
    <row r="4" spans="1:7" x14ac:dyDescent="0.3">
      <c r="A4" s="4">
        <v>0</v>
      </c>
      <c r="B4" s="5" t="s">
        <v>66</v>
      </c>
      <c r="C4" s="6" t="str">
        <f t="array" ref="C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4),"a",""),"b",""),"c",""),"d",""),"e",""),"f",""),"g",""),"h",""),"i",""),"j",""),"k",""),"l",""),"m",""),"n",""),"o",""),"p",""),"q",""),"r",""),"s",""),"t",""),"u",""),"v",""),"w",""),"x",""),"y",""),"z",""))/20),2)&amp;"dB")</f>
        <v>17.38dB</v>
      </c>
      <c r="D4" s="5" t="s">
        <v>120</v>
      </c>
      <c r="E4" s="6" t="str">
        <f t="array" ref="E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4),"a",""),"b",""),"c",""),"d",""),"e",""),"f",""),"g",""),"h",""),"i",""),"j",""),"k",""),"l",""),"m",""),"n",""),"o",""),"p",""),"q",""),"r",""),"s",""),"t",""),"u",""),"v",""),"w",""),"x",""),"y",""),"z",""))/20),2)&amp;"dB")</f>
        <v>15.85dB</v>
      </c>
      <c r="F4" s="5" t="s">
        <v>109</v>
      </c>
      <c r="G4" s="6" t="str">
        <f t="array" ref="G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4),"a",""),"b",""),"c",""),"d",""),"e",""),"f",""),"g",""),"h",""),"i",""),"j",""),"k",""),"l",""),"m",""),"n",""),"o",""),"p",""),"q",""),"r",""),"s",""),"t",""),"u",""),"v",""),"w",""),"x",""),"y",""),"z",""))/20),2)&amp;"dB")</f>
        <v>13.7dB</v>
      </c>
    </row>
    <row r="5" spans="1:7" x14ac:dyDescent="0.3">
      <c r="A5" s="4">
        <v>1</v>
      </c>
      <c r="B5" s="5" t="s">
        <v>66</v>
      </c>
      <c r="C5" s="6" t="str">
        <f t="array" ref="C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5),"a",""),"b",""),"c",""),"d",""),"e",""),"f",""),"g",""),"h",""),"i",""),"j",""),"k",""),"l",""),"m",""),"n",""),"o",""),"p",""),"q",""),"r",""),"s",""),"t",""),"u",""),"v",""),"w",""),"x",""),"y",""),"z",""))/20),2)&amp;"dB")</f>
        <v>17.38dB</v>
      </c>
      <c r="D5" s="5" t="s">
        <v>120</v>
      </c>
      <c r="E5" s="6" t="str">
        <f t="array" ref="E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5),"a",""),"b",""),"c",""),"d",""),"e",""),"f",""),"g",""),"h",""),"i",""),"j",""),"k",""),"l",""),"m",""),"n",""),"o",""),"p",""),"q",""),"r",""),"s",""),"t",""),"u",""),"v",""),"w",""),"x",""),"y",""),"z",""))/20),2)&amp;"dB")</f>
        <v>15.85dB</v>
      </c>
      <c r="F5" s="5" t="s">
        <v>109</v>
      </c>
      <c r="G5" s="6" t="str">
        <f t="array" ref="G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5),"a",""),"b",""),"c",""),"d",""),"e",""),"f",""),"g",""),"h",""),"i",""),"j",""),"k",""),"l",""),"m",""),"n",""),"o",""),"p",""),"q",""),"r",""),"s",""),"t",""),"u",""),"v",""),"w",""),"x",""),"y",""),"z",""))/20),2)&amp;"dB")</f>
        <v>13.7dB</v>
      </c>
    </row>
    <row r="6" spans="1:7" x14ac:dyDescent="0.3">
      <c r="A6" s="4">
        <v>2</v>
      </c>
      <c r="B6" s="5" t="s">
        <v>65</v>
      </c>
      <c r="C6" s="6" t="str">
        <f t="array" ref="C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6),"a",""),"b",""),"c",""),"d",""),"e",""),"f",""),"g",""),"h",""),"i",""),"j",""),"k",""),"l",""),"m",""),"n",""),"o",""),"p",""),"q",""),"r",""),"s",""),"t",""),"u",""),"v",""),"w",""),"x",""),"y",""),"z",""))/20),2)&amp;"dB")</f>
        <v>17.15dB</v>
      </c>
      <c r="D6" s="5" t="s">
        <v>120</v>
      </c>
      <c r="E6" s="6" t="str">
        <f t="array" ref="E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6),"a",""),"b",""),"c",""),"d",""),"e",""),"f",""),"g",""),"h",""),"i",""),"j",""),"k",""),"l",""),"m",""),"n",""),"o",""),"p",""),"q",""),"r",""),"s",""),"t",""),"u",""),"v",""),"w",""),"x",""),"y",""),"z",""))/20),2)&amp;"dB")</f>
        <v>15.85dB</v>
      </c>
      <c r="F6" s="5" t="s">
        <v>109</v>
      </c>
      <c r="G6" s="6" t="str">
        <f t="array" ref="G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6),"a",""),"b",""),"c",""),"d",""),"e",""),"f",""),"g",""),"h",""),"i",""),"j",""),"k",""),"l",""),"m",""),"n",""),"o",""),"p",""),"q",""),"r",""),"s",""),"t",""),"u",""),"v",""),"w",""),"x",""),"y",""),"z",""))/20),2)&amp;"dB")</f>
        <v>13.7dB</v>
      </c>
    </row>
    <row r="7" spans="1:7" x14ac:dyDescent="0.3">
      <c r="A7" s="4">
        <v>3</v>
      </c>
      <c r="B7" s="5" t="s">
        <v>65</v>
      </c>
      <c r="C7" s="6" t="str">
        <f t="array" ref="C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7),"a",""),"b",""),"c",""),"d",""),"e",""),"f",""),"g",""),"h",""),"i",""),"j",""),"k",""),"l",""),"m",""),"n",""),"o",""),"p",""),"q",""),"r",""),"s",""),"t",""),"u",""),"v",""),"w",""),"x",""),"y",""),"z",""))/20),2)&amp;"dB")</f>
        <v>17.15dB</v>
      </c>
      <c r="D7" s="5" t="s">
        <v>120</v>
      </c>
      <c r="E7" s="6" t="str">
        <f t="array" ref="E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7),"a",""),"b",""),"c",""),"d",""),"e",""),"f",""),"g",""),"h",""),"i",""),"j",""),"k",""),"l",""),"m",""),"n",""),"o",""),"p",""),"q",""),"r",""),"s",""),"t",""),"u",""),"v",""),"w",""),"x",""),"y",""),"z",""))/20),2)&amp;"dB")</f>
        <v>15.85dB</v>
      </c>
      <c r="F7" s="5" t="s">
        <v>110</v>
      </c>
      <c r="G7" s="6" t="str">
        <f t="array" ref="G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7),"a",""),"b",""),"c",""),"d",""),"e",""),"f",""),"g",""),"h",""),"i",""),"j",""),"k",""),"l",""),"m",""),"n",""),"o",""),"p",""),"q",""),"r",""),"s",""),"t",""),"u",""),"v",""),"w",""),"x",""),"y",""),"z",""))/20),2)&amp;"dB")</f>
        <v>13.33dB</v>
      </c>
    </row>
    <row r="8" spans="1:7" x14ac:dyDescent="0.3">
      <c r="A8" s="4">
        <v>4</v>
      </c>
      <c r="B8" s="5" t="s">
        <v>134</v>
      </c>
      <c r="C8" s="6" t="str">
        <f t="array" ref="C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8),"a",""),"b",""),"c",""),"d",""),"e",""),"f",""),"g",""),"h",""),"i",""),"j",""),"k",""),"l",""),"m",""),"n",""),"o",""),"p",""),"q",""),"r",""),"s",""),"t",""),"u",""),"v",""),"w",""),"x",""),"y",""),"z",""))/20),2)&amp;"dB")</f>
        <v>16.12dB</v>
      </c>
      <c r="D8" s="5" t="s">
        <v>121</v>
      </c>
      <c r="E8" s="6" t="str">
        <f t="array" ref="E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8),"a",""),"b",""),"c",""),"d",""),"e",""),"f",""),"g",""),"h",""),"i",""),"j",""),"k",""),"l",""),"m",""),"n",""),"o",""),"p",""),"q",""),"r",""),"s",""),"t",""),"u",""),"v",""),"w",""),"x",""),"y",""),"z",""))/20),2)&amp;"dB")</f>
        <v>14.96dB</v>
      </c>
      <c r="F8" s="5" t="s">
        <v>111</v>
      </c>
      <c r="G8" s="6" t="str">
        <f t="array" ref="G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8),"a",""),"b",""),"c",""),"d",""),"e",""),"f",""),"g",""),"h",""),"i",""),"j",""),"k",""),"l",""),"m",""),"n",""),"o",""),"p",""),"q",""),"r",""),"s",""),"t",""),"u",""),"v",""),"w",""),"x",""),"y",""),"z",""))/20),2)&amp;"dB")</f>
        <v>12.63dB</v>
      </c>
    </row>
    <row r="9" spans="1:7" x14ac:dyDescent="0.3">
      <c r="A9" s="4">
        <v>5</v>
      </c>
      <c r="B9" s="5" t="s">
        <v>133</v>
      </c>
      <c r="C9" s="6" t="str">
        <f t="array" ref="C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9),"a",""),"b",""),"c",""),"d",""),"e",""),"f",""),"g",""),"h",""),"i",""),"j",""),"k",""),"l",""),"m",""),"n",""),"o",""),"p",""),"q",""),"r",""),"s",""),"t",""),"u",""),"v",""),"w",""),"x",""),"y",""),"z",""))/20),2)&amp;"dB")</f>
        <v>15.27dB</v>
      </c>
      <c r="D9" s="5" t="s">
        <v>122</v>
      </c>
      <c r="E9" s="6" t="str">
        <f t="array" ref="E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9),"a",""),"b",""),"c",""),"d",""),"e",""),"f",""),"g",""),"h",""),"i",""),"j",""),"k",""),"l",""),"m",""),"n",""),"o",""),"p",""),"q",""),"r",""),"s",""),"t",""),"u",""),"v",""),"w",""),"x",""),"y",""),"z",""))/20),2)&amp;"dB")</f>
        <v>13.98dB</v>
      </c>
      <c r="F9" s="5" t="s">
        <v>112</v>
      </c>
      <c r="G9" s="6" t="str">
        <f t="array" ref="G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9),"a",""),"b",""),"c",""),"d",""),"e",""),"f",""),"g",""),"h",""),"i",""),"j",""),"k",""),"l",""),"m",""),"n",""),"o",""),"p",""),"q",""),"r",""),"s",""),"t",""),"u",""),"v",""),"w",""),"x",""),"y",""),"z",""))/20),2)&amp;"dB")</f>
        <v>11.87dB</v>
      </c>
    </row>
    <row r="10" spans="1:7" x14ac:dyDescent="0.3">
      <c r="A10" s="4">
        <v>6</v>
      </c>
      <c r="B10" s="5" t="s">
        <v>128</v>
      </c>
      <c r="C10" s="6" t="str">
        <f t="array" ref="C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10),"a",""),"b",""),"c",""),"d",""),"e",""),"f",""),"g",""),"h",""),"i",""),"j",""),"k",""),"l",""),"m",""),"n",""),"o",""),"p",""),"q",""),"r",""),"s",""),"t",""),"u",""),"v",""),"w",""),"x",""),"y",""),"z",""))/20),2)&amp;"dB")</f>
        <v>14.32dB</v>
      </c>
      <c r="D10" s="5" t="s">
        <v>123</v>
      </c>
      <c r="E10" s="6" t="str">
        <f t="array" ref="E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10),"a",""),"b",""),"c",""),"d",""),"e",""),"f",""),"g",""),"h",""),"i",""),"j",""),"k",""),"l",""),"m",""),"n",""),"o",""),"p",""),"q",""),"r",""),"s",""),"t",""),"u",""),"v",""),"w",""),"x",""),"y",""),"z",""))/20),2)&amp;"dB")</f>
        <v>13.26dB</v>
      </c>
      <c r="F10" s="5" t="s">
        <v>113</v>
      </c>
      <c r="G10" s="6" t="str">
        <f t="array" ref="G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10),"a",""),"b",""),"c",""),"d",""),"e",""),"f",""),"g",""),"h",""),"i",""),"j",""),"k",""),"l",""),"m",""),"n",""),"o",""),"p",""),"q",""),"r",""),"s",""),"t",""),"u",""),"v",""),"w",""),"x",""),"y",""),"z",""))/20),2)&amp;"dB")</f>
        <v>11.03dB</v>
      </c>
    </row>
    <row r="11" spans="1:7" x14ac:dyDescent="0.3">
      <c r="A11" s="4">
        <v>7</v>
      </c>
      <c r="B11" s="5" t="s">
        <v>135</v>
      </c>
      <c r="C11" s="6" t="str">
        <f t="array" ref="C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11),"a",""),"b",""),"c",""),"d",""),"e",""),"f",""),"g",""),"h",""),"i",""),"j",""),"k",""),"l",""),"m",""),"n",""),"o",""),"p",""),"q",""),"r",""),"s",""),"t",""),"u",""),"v",""),"w",""),"x",""),"y",""),"z",""))/20),2)&amp;"dB")</f>
        <v>13.06dB</v>
      </c>
      <c r="D11" s="5" t="s">
        <v>124</v>
      </c>
      <c r="E11" s="6" t="str">
        <f t="array" ref="E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11),"a",""),"b",""),"c",""),"d",""),"e",""),"f",""),"g",""),"h",""),"i",""),"j",""),"k",""),"l",""),"m",""),"n",""),"o",""),"p",""),"q",""),"r",""),"s",""),"t",""),"u",""),"v",""),"w",""),"x",""),"y",""),"z",""))/20),2)&amp;"dB")</f>
        <v>12.87dB</v>
      </c>
      <c r="F11" s="5" t="s">
        <v>114</v>
      </c>
      <c r="G11" s="21" t="str">
        <f t="array" ref="G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11),"a",""),"b",""),"c",""),"d",""),"e",""),"f",""),"g",""),"h",""),"i",""),"j",""),"k",""),"l",""),"m",""),"n",""),"o",""),"p",""),"q",""),"r",""),"s",""),"t",""),"u",""),"v",""),"w",""),"x",""),"y",""),"z",""))/20),2)&amp;"dB")</f>
        <v>10.53dB</v>
      </c>
    </row>
    <row r="12" spans="1:7" x14ac:dyDescent="0.3">
      <c r="A12" s="4">
        <v>8</v>
      </c>
      <c r="B12" s="5" t="s">
        <v>136</v>
      </c>
      <c r="C12" s="6" t="str">
        <f t="array" ref="C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12),"a",""),"b",""),"c",""),"d",""),"e",""),"f",""),"g",""),"h",""),"i",""),"j",""),"k",""),"l",""),"m",""),"n",""),"o",""),"p",""),"q",""),"r",""),"s",""),"t",""),"u",""),"v",""),"w",""),"x",""),"y",""),"z",""))/20),2)&amp;"dB")</f>
        <v>11.82dB</v>
      </c>
      <c r="D12" s="5" t="s">
        <v>125</v>
      </c>
      <c r="E12" s="6" t="str">
        <f t="array" ref="E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12),"a",""),"b",""),"c",""),"d",""),"e",""),"f",""),"g",""),"h",""),"i",""),"j",""),"k",""),"l",""),"m",""),"n",""),"o",""),"p",""),"q",""),"r",""),"s",""),"t",""),"u",""),"v",""),"w",""),"x",""),"y",""),"z",""))/20),2)&amp;"dB")</f>
        <v>11.36dB</v>
      </c>
      <c r="F12" s="5" t="s">
        <v>115</v>
      </c>
      <c r="G12" s="6" t="str">
        <f t="array" ref="G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12),"a",""),"b",""),"c",""),"d",""),"e",""),"f",""),"g",""),"h",""),"i",""),"j",""),"k",""),"l",""),"m",""),"n",""),"o",""),"p",""),"q",""),"r",""),"s",""),"t",""),"u",""),"v",""),"w",""),"x",""),"y",""),"z",""))/20),2)&amp;"dB")</f>
        <v>9.99dB</v>
      </c>
    </row>
    <row r="13" spans="1:7" x14ac:dyDescent="0.3">
      <c r="A13" s="4">
        <v>9</v>
      </c>
      <c r="B13" s="5" t="s">
        <v>113</v>
      </c>
      <c r="C13" s="6" t="str">
        <f t="array" ref="C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13),"a",""),"b",""),"c",""),"d",""),"e",""),"f",""),"g",""),"h",""),"i",""),"j",""),"k",""),"l",""),"m",""),"n",""),"o",""),"p",""),"q",""),"r",""),"s",""),"t",""),"u",""),"v",""),"w",""),"x",""),"y",""),"z",""))/20),2)&amp;"dB")</f>
        <v>11.03dB</v>
      </c>
      <c r="D13" s="5" t="s">
        <v>126</v>
      </c>
      <c r="E13" s="21" t="str">
        <f t="array" ref="E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13),"a",""),"b",""),"c",""),"d",""),"e",""),"f",""),"g",""),"h",""),"i",""),"j",""),"k",""),"l",""),"m",""),"n",""),"o",""),"p",""),"q",""),"r",""),"s",""),"t",""),"u",""),"v",""),"w",""),"x",""),"y",""),"z",""))/20),2)&amp;"dB")</f>
        <v>10.63dB</v>
      </c>
      <c r="F13" s="5" t="s">
        <v>116</v>
      </c>
      <c r="G13" s="6" t="str">
        <f t="array" ref="G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13),"a",""),"b",""),"c",""),"d",""),"e",""),"f",""),"g",""),"h",""),"i",""),"j",""),"k",""),"l",""),"m",""),"n",""),"o",""),"p",""),"q",""),"r",""),"s",""),"t",""),"u",""),"v",""),"w",""),"x",""),"y",""),"z",""))/20),2)&amp;"dB")</f>
        <v>8.94dB</v>
      </c>
    </row>
    <row r="14" spans="1:7" x14ac:dyDescent="0.3">
      <c r="A14" s="4">
        <v>10</v>
      </c>
      <c r="B14" s="5" t="s">
        <v>137</v>
      </c>
      <c r="C14" s="21" t="str">
        <f t="array" ref="C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14),"a",""),"b",""),"c",""),"d",""),"e",""),"f",""),"g",""),"h",""),"i",""),"j",""),"k",""),"l",""),"m",""),"n",""),"o",""),"p",""),"q",""),"r",""),"s",""),"t",""),"u",""),"v",""),"w",""),"x",""),"y",""),"z",""))/20),2)&amp;"dB")</f>
        <v>10.1dB</v>
      </c>
      <c r="D14" s="5" t="s">
        <v>107</v>
      </c>
      <c r="E14" s="6" t="str">
        <f t="array" ref="E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14),"a",""),"b",""),"c",""),"d",""),"e",""),"f",""),"g",""),"h",""),"i",""),"j",""),"k",""),"l",""),"m",""),"n",""),"o",""),"p",""),"q",""),"r",""),"s",""),"t",""),"u",""),"v",""),"w",""),"x",""),"y",""),"z",""))/20),2)&amp;"dB")</f>
        <v>9.83dB</v>
      </c>
      <c r="F14" s="5" t="s">
        <v>117</v>
      </c>
      <c r="G14" s="6" t="str">
        <f t="array" ref="G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14),"a",""),"b",""),"c",""),"d",""),"e",""),"f",""),"g",""),"h",""),"i",""),"j",""),"k",""),"l",""),"m",""),"n",""),"o",""),"p",""),"q",""),"r",""),"s",""),"t",""),"u",""),"v",""),"w",""),"x",""),"y",""),"z",""))/20),2)&amp;"dB")</f>
        <v>8.03dB</v>
      </c>
    </row>
    <row r="15" spans="1:7" x14ac:dyDescent="0.3">
      <c r="A15" s="4">
        <v>11</v>
      </c>
      <c r="B15" s="5" t="s">
        <v>138</v>
      </c>
      <c r="C15" s="6" t="str">
        <f t="array" ref="C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15),"a",""),"b",""),"c",""),"d",""),"e",""),"f",""),"g",""),"h",""),"i",""),"j",""),"k",""),"l",""),"m",""),"n",""),"o",""),"p",""),"q",""),"r",""),"s",""),"t",""),"u",""),"v",""),"w",""),"x",""),"y",""),"z",""))/20),2)&amp;"dB")</f>
        <v>9.19dB</v>
      </c>
      <c r="D15" s="5" t="s">
        <v>116</v>
      </c>
      <c r="E15" s="6" t="str">
        <f t="array" ref="E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15),"a",""),"b",""),"c",""),"d",""),"e",""),"f",""),"g",""),"h",""),"i",""),"j",""),"k",""),"l",""),"m",""),"n",""),"o",""),"p",""),"q",""),"r",""),"s",""),"t",""),"u",""),"v",""),"w",""),"x",""),"y",""),"z",""))/20),2)&amp;"dB")</f>
        <v>8.94dB</v>
      </c>
      <c r="F15" s="5" t="s">
        <v>118</v>
      </c>
      <c r="G15" s="6" t="str">
        <f t="array" ref="G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15),"a",""),"b",""),"c",""),"d",""),"e",""),"f",""),"g",""),"h",""),"i",""),"j",""),"k",""),"l",""),"m",""),"n",""),"o",""),"p",""),"q",""),"r",""),"s",""),"t",""),"u",""),"v",""),"w",""),"x",""),"y",""),"z",""))/20),2)&amp;"dB")</f>
        <v>7.46dB</v>
      </c>
    </row>
    <row r="16" spans="1:7" x14ac:dyDescent="0.3">
      <c r="A16" s="4">
        <v>12</v>
      </c>
      <c r="B16" s="5" t="s">
        <v>139</v>
      </c>
      <c r="C16" s="6" t="e">
        <f t="array" ref="C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16),"a",""),"b",""),"c",""),"d",""),"e",""),"f",""),"g",""),"h",""),"i",""),"j",""),"k",""),"l",""),"m",""),"n",""),"o",""),"p",""),"q",""),"r",""),"s",""),"t",""),"u",""),"v",""),"w",""),"x",""),"y",""),"z",""))/20),2)&amp;"dB")</f>
        <v>#VALUE!</v>
      </c>
      <c r="D16" s="5" t="s">
        <v>127</v>
      </c>
      <c r="E16" s="6" t="e">
        <f t="array" ref="E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16),"a",""),"b",""),"c",""),"d",""),"e",""),"f",""),"g",""),"h",""),"i",""),"j",""),"k",""),"l",""),"m",""),"n",""),"o",""),"p",""),"q",""),"r",""),"s",""),"t",""),"u",""),"v",""),"w",""),"x",""),"y",""),"z",""))/20),2)&amp;"dB")</f>
        <v>#VALUE!</v>
      </c>
      <c r="F16" s="5" t="s">
        <v>119</v>
      </c>
      <c r="G16" s="6" t="e">
        <f t="array" ref="G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16),"a",""),"b",""),"c",""),"d",""),"e",""),"f",""),"g",""),"h",""),"i",""),"j",""),"k",""),"l",""),"m",""),"n",""),"o",""),"p",""),"q",""),"r",""),"s",""),"t",""),"u",""),"v",""),"w",""),"x",""),"y",""),"z",""))/20),2)&amp;"dB")</f>
        <v>#VALUE!</v>
      </c>
    </row>
    <row r="17" spans="1:7" x14ac:dyDescent="0.3">
      <c r="A17" s="4">
        <v>13</v>
      </c>
      <c r="B17" s="5" t="s">
        <v>140</v>
      </c>
      <c r="C17" s="6" t="e">
        <f t="array" ref="C1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17),"a",""),"b",""),"c",""),"d",""),"e",""),"f",""),"g",""),"h",""),"i",""),"j",""),"k",""),"l",""),"m",""),"n",""),"o",""),"p",""),"q",""),"r",""),"s",""),"t",""),"u",""),"v",""),"w",""),"x",""),"y",""),"z",""))/20),2)&amp;"dB")</f>
        <v>#VALUE!</v>
      </c>
      <c r="D17" s="5" t="s">
        <v>142</v>
      </c>
      <c r="E17" s="6" t="e">
        <f t="array" ref="E1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17),"a",""),"b",""),"c",""),"d",""),"e",""),"f",""),"g",""),"h",""),"i",""),"j",""),"k",""),"l",""),"m",""),"n",""),"o",""),"p",""),"q",""),"r",""),"s",""),"t",""),"u",""),"v",""),"w",""),"x",""),"y",""),"z",""))/20),2)&amp;"dB")</f>
        <v>#VALUE!</v>
      </c>
      <c r="F17" s="5" t="s">
        <v>32</v>
      </c>
      <c r="G17" s="6" t="e">
        <f t="array" ref="G1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17),"a",""),"b",""),"c",""),"d",""),"e",""),"f",""),"g",""),"h",""),"i",""),"j",""),"k",""),"l",""),"m",""),"n",""),"o",""),"p",""),"q",""),"r",""),"s",""),"t",""),"u",""),"v",""),"w",""),"x",""),"y",""),"z",""))/20),2)&amp;"dB")</f>
        <v>#VALUE!</v>
      </c>
    </row>
    <row r="18" spans="1:7" x14ac:dyDescent="0.3">
      <c r="A18" s="4">
        <v>14</v>
      </c>
      <c r="B18" s="5" t="s">
        <v>141</v>
      </c>
      <c r="C18" s="6" t="e">
        <f t="array" ref="C1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18),"a",""),"b",""),"c",""),"d",""),"e",""),"f",""),"g",""),"h",""),"i",""),"j",""),"k",""),"l",""),"m",""),"n",""),"o",""),"p",""),"q",""),"r",""),"s",""),"t",""),"u",""),"v",""),"w",""),"x",""),"y",""),"z",""))/20),2)&amp;"dB")</f>
        <v>#VALUE!</v>
      </c>
      <c r="D18" s="5" t="s">
        <v>128</v>
      </c>
      <c r="E18" s="6" t="str">
        <f t="array" ref="E1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18),"a",""),"b",""),"c",""),"d",""),"e",""),"f",""),"g",""),"h",""),"i",""),"j",""),"k",""),"l",""),"m",""),"n",""),"o",""),"p",""),"q",""),"r",""),"s",""),"t",""),"u",""),"v",""),"w",""),"x",""),"y",""),"z",""))/20),2)&amp;"dB")</f>
        <v>14.32dB</v>
      </c>
      <c r="F18" s="1"/>
    </row>
    <row r="19" spans="1:7" x14ac:dyDescent="0.3">
      <c r="A19" s="4">
        <v>15</v>
      </c>
      <c r="B19" s="1"/>
      <c r="C19" s="1"/>
      <c r="D19" s="5" t="s">
        <v>129</v>
      </c>
      <c r="E19" s="6" t="str">
        <f t="array" ref="E1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19),"a",""),"b",""),"c",""),"d",""),"e",""),"f",""),"g",""),"h",""),"i",""),"j",""),"k",""),"l",""),"m",""),"n",""),"o",""),"p",""),"q",""),"r",""),"s",""),"t",""),"u",""),"v",""),"w",""),"x",""),"y",""),"z",""))/20),2)&amp;"dB")</f>
        <v>14.81dB</v>
      </c>
      <c r="F19" s="1"/>
    </row>
    <row r="20" spans="1:7" x14ac:dyDescent="0.3">
      <c r="A20" s="4">
        <v>16</v>
      </c>
      <c r="B20" s="1"/>
      <c r="C20" s="1"/>
      <c r="D20" s="5" t="s">
        <v>130</v>
      </c>
      <c r="E20" s="6" t="str">
        <f t="array" ref="E2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20),"a",""),"b",""),"c",""),"d",""),"e",""),"f",""),"g",""),"h",""),"i",""),"j",""),"k",""),"l",""),"m",""),"n",""),"o",""),"p",""),"q",""),"r",""),"s",""),"t",""),"u",""),"v",""),"w",""),"x",""),"y",""),"z",""))/20),2)&amp;"dB")</f>
        <v>15.12dB</v>
      </c>
      <c r="F20" s="1"/>
    </row>
    <row r="21" spans="1:7" x14ac:dyDescent="0.3">
      <c r="A21" s="4">
        <v>17</v>
      </c>
      <c r="B21" s="1"/>
      <c r="C21" s="1"/>
      <c r="D21" s="5" t="s">
        <v>130</v>
      </c>
      <c r="E21" s="6" t="str">
        <f t="array" ref="E2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21),"a",""),"b",""),"c",""),"d",""),"e",""),"f",""),"g",""),"h",""),"i",""),"j",""),"k",""),"l",""),"m",""),"n",""),"o",""),"p",""),"q",""),"r",""),"s",""),"t",""),"u",""),"v",""),"w",""),"x",""),"y",""),"z",""))/20),2)&amp;"dB")</f>
        <v>15.12dB</v>
      </c>
      <c r="F21" s="1"/>
    </row>
    <row r="22" spans="1:7" x14ac:dyDescent="0.3">
      <c r="A22" s="4">
        <v>18</v>
      </c>
      <c r="B22" s="1"/>
      <c r="C22" s="1"/>
      <c r="D22" s="5" t="s">
        <v>131</v>
      </c>
      <c r="E22" s="6" t="str">
        <f t="array" ref="E2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22),"a",""),"b",""),"c",""),"d",""),"e",""),"f",""),"g",""),"h",""),"i",""),"j",""),"k",""),"l",""),"m",""),"n",""),"o",""),"p",""),"q",""),"r",""),"s",""),"t",""),"u",""),"v",""),"w",""),"x",""),"y",""),"z",""))/20),2)&amp;"dB")</f>
        <v>15.42dB</v>
      </c>
      <c r="F22" s="1"/>
    </row>
    <row r="23" spans="1:7" x14ac:dyDescent="0.3">
      <c r="A23" s="4">
        <v>19</v>
      </c>
      <c r="B23" s="1"/>
      <c r="C23" s="1"/>
      <c r="D23" s="5" t="s">
        <v>132</v>
      </c>
      <c r="E23" s="6" t="str">
        <f t="array" ref="E2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23),"a",""),"b",""),"c",""),"d",""),"e",""),"f",""),"g",""),"h",""),"i",""),"j",""),"k",""),"l",""),"m",""),"n",""),"o",""),"p",""),"q",""),"r",""),"s",""),"t",""),"u",""),"v",""),"w",""),"x",""),"y",""),"z",""))/20),2)&amp;"dB")</f>
        <v>15.56dB</v>
      </c>
      <c r="F23" s="1"/>
    </row>
    <row r="24" spans="1:7" x14ac:dyDescent="0.3">
      <c r="A24" s="4">
        <v>20</v>
      </c>
      <c r="B24" s="1"/>
      <c r="C24" s="1"/>
      <c r="D24" s="5" t="s">
        <v>132</v>
      </c>
      <c r="E24" s="6" t="str">
        <f t="array" ref="E2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24),"a",""),"b",""),"c",""),"d",""),"e",""),"f",""),"g",""),"h",""),"i",""),"j",""),"k",""),"l",""),"m",""),"n",""),"o",""),"p",""),"q",""),"r",""),"s",""),"t",""),"u",""),"v",""),"w",""),"x",""),"y",""),"z",""))/20),2)&amp;"dB")</f>
        <v>15.56dB</v>
      </c>
      <c r="F24" s="1"/>
    </row>
    <row r="25" spans="1:7" x14ac:dyDescent="0.3">
      <c r="A25" s="4">
        <v>21</v>
      </c>
      <c r="B25" s="1"/>
      <c r="C25" s="1"/>
      <c r="D25" s="5" t="s">
        <v>131</v>
      </c>
      <c r="E25" s="6" t="str">
        <f t="array" ref="E2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25),"a",""),"b",""),"c",""),"d",""),"e",""),"f",""),"g",""),"h",""),"i",""),"j",""),"k",""),"l",""),"m",""),"n",""),"o",""),"p",""),"q",""),"r",""),"s",""),"t",""),"u",""),"v",""),"w",""),"x",""),"y",""),"z",""))/20),2)&amp;"dB")</f>
        <v>15.42dB</v>
      </c>
      <c r="F25" s="1"/>
    </row>
    <row r="26" spans="1:7" x14ac:dyDescent="0.3">
      <c r="A26" s="4">
        <v>22</v>
      </c>
      <c r="B26" s="1"/>
      <c r="C26" s="1"/>
      <c r="D26" s="5" t="s">
        <v>133</v>
      </c>
      <c r="E26" s="6" t="str">
        <f t="array" ref="E2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26),"a",""),"b",""),"c",""),"d",""),"e",""),"f",""),"g",""),"h",""),"i",""),"j",""),"k",""),"l",""),"m",""),"n",""),"o",""),"p",""),"q",""),"r",""),"s",""),"t",""),"u",""),"v",""),"w",""),"x",""),"y",""),"z",""))/20),2)&amp;"dB")</f>
        <v>15.27dB</v>
      </c>
      <c r="F26" s="1"/>
    </row>
    <row r="27" spans="1:7" x14ac:dyDescent="0.3">
      <c r="A27" s="4">
        <v>23</v>
      </c>
      <c r="B27" s="1"/>
      <c r="C27" s="1"/>
      <c r="D27" s="5" t="s">
        <v>131</v>
      </c>
      <c r="E27" s="6" t="str">
        <f t="array" ref="E2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27),"a",""),"b",""),"c",""),"d",""),"e",""),"f",""),"g",""),"h",""),"i",""),"j",""),"k",""),"l",""),"m",""),"n",""),"o",""),"p",""),"q",""),"r",""),"s",""),"t",""),"u",""),"v",""),"w",""),"x",""),"y",""),"z",""))/20),2)&amp;"dB")</f>
        <v>15.42dB</v>
      </c>
      <c r="F27" s="1"/>
    </row>
    <row r="28" spans="1:7" x14ac:dyDescent="0.3">
      <c r="A28" s="4">
        <v>24</v>
      </c>
      <c r="B28" s="1"/>
      <c r="C28" s="1"/>
      <c r="D28" s="5" t="s">
        <v>133</v>
      </c>
      <c r="E28" s="6" t="str">
        <f t="array" ref="E2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28),"a",""),"b",""),"c",""),"d",""),"e",""),"f",""),"g",""),"h",""),"i",""),"j",""),"k",""),"l",""),"m",""),"n",""),"o",""),"p",""),"q",""),"r",""),"s",""),"t",""),"u",""),"v",""),"w",""),"x",""),"y",""),"z",""))/20),2)&amp;"dB")</f>
        <v>15.27dB</v>
      </c>
      <c r="F28" s="1"/>
    </row>
    <row r="29" spans="1:7" x14ac:dyDescent="0.3">
      <c r="A29" s="4">
        <v>25</v>
      </c>
      <c r="B29" s="1"/>
      <c r="C29" s="1"/>
      <c r="D29" s="5" t="s">
        <v>130</v>
      </c>
      <c r="E29" s="6" t="str">
        <f t="array" ref="E2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29),"a",""),"b",""),"c",""),"d",""),"e",""),"f",""),"g",""),"h",""),"i",""),"j",""),"k",""),"l",""),"m",""),"n",""),"o",""),"p",""),"q",""),"r",""),"s",""),"t",""),"u",""),"v",""),"w",""),"x",""),"y",""),"z",""))/20),2)&amp;"dB")</f>
        <v>15.12dB</v>
      </c>
      <c r="F29" s="1"/>
    </row>
    <row r="30" spans="1:7" x14ac:dyDescent="0.3">
      <c r="A30" s="4">
        <v>26</v>
      </c>
      <c r="B30" s="1"/>
      <c r="C30" s="1"/>
      <c r="D30" s="5" t="s">
        <v>131</v>
      </c>
      <c r="E30" s="6" t="str">
        <f t="array" ref="E3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30),"a",""),"b",""),"c",""),"d",""),"e",""),"f",""),"g",""),"h",""),"i",""),"j",""),"k",""),"l",""),"m",""),"n",""),"o",""),"p",""),"q",""),"r",""),"s",""),"t",""),"u",""),"v",""),"w",""),"x",""),"y",""),"z",""))/20),2)&amp;"dB")</f>
        <v>15.42dB</v>
      </c>
      <c r="F30" s="1"/>
    </row>
    <row r="31" spans="1:7" x14ac:dyDescent="0.3">
      <c r="A31" s="4">
        <v>27</v>
      </c>
      <c r="B31" s="1"/>
      <c r="C31" s="1"/>
      <c r="D31" s="5" t="s">
        <v>130</v>
      </c>
      <c r="E31" s="6" t="str">
        <f t="array" ref="E3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31),"a",""),"b",""),"c",""),"d",""),"e",""),"f",""),"g",""),"h",""),"i",""),"j",""),"k",""),"l",""),"m",""),"n",""),"o",""),"p",""),"q",""),"r",""),"s",""),"t",""),"u",""),"v",""),"w",""),"x",""),"y",""),"z",""))/20),2)&amp;"dB")</f>
        <v>15.12dB</v>
      </c>
      <c r="F31" s="1"/>
    </row>
    <row r="32" spans="1:7" x14ac:dyDescent="0.3">
      <c r="A32" s="4">
        <v>28</v>
      </c>
      <c r="B32" s="1"/>
      <c r="C32" s="1"/>
      <c r="D32" s="5" t="s">
        <v>130</v>
      </c>
      <c r="E32" s="6" t="str">
        <f t="array" ref="E3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32),"a",""),"b",""),"c",""),"d",""),"e",""),"f",""),"g",""),"h",""),"i",""),"j",""),"k",""),"l",""),"m",""),"n",""),"o",""),"p",""),"q",""),"r",""),"s",""),"t",""),"u",""),"v",""),"w",""),"x",""),"y",""),"z",""))/20),2)&amp;"dB")</f>
        <v>15.12dB</v>
      </c>
      <c r="F32" s="1"/>
    </row>
    <row r="33" spans="1:6" x14ac:dyDescent="0.3">
      <c r="A33" s="4">
        <v>29</v>
      </c>
      <c r="B33" s="1"/>
      <c r="C33" s="1"/>
      <c r="D33" s="5" t="s">
        <v>130</v>
      </c>
      <c r="E33" s="6" t="str">
        <f t="array" ref="E3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33),"a",""),"b",""),"c",""),"d",""),"e",""),"f",""),"g",""),"h",""),"i",""),"j",""),"k",""),"l",""),"m",""),"n",""),"o",""),"p",""),"q",""),"r",""),"s",""),"t",""),"u",""),"v",""),"w",""),"x",""),"y",""),"z",""))/20),2)&amp;"dB")</f>
        <v>15.12dB</v>
      </c>
      <c r="F33" s="1"/>
    </row>
    <row r="34" spans="1:6" x14ac:dyDescent="0.3">
      <c r="A34" s="4">
        <v>30</v>
      </c>
      <c r="B34" s="1"/>
      <c r="C34" s="1"/>
      <c r="D34" s="5" t="s">
        <v>130</v>
      </c>
      <c r="E34" s="6" t="str">
        <f t="array" ref="E3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34),"a",""),"b",""),"c",""),"d",""),"e",""),"f",""),"g",""),"h",""),"i",""),"j",""),"k",""),"l",""),"m",""),"n",""),"o",""),"p",""),"q",""),"r",""),"s",""),"t",""),"u",""),"v",""),"w",""),"x",""),"y",""),"z",""))/20),2)&amp;"dB")</f>
        <v>15.12dB</v>
      </c>
      <c r="F34" s="1"/>
    </row>
  </sheetData>
  <mergeCells count="7">
    <mergeCell ref="B3:G3"/>
    <mergeCell ref="B1:C1"/>
    <mergeCell ref="B2:C2"/>
    <mergeCell ref="D1:E1"/>
    <mergeCell ref="D2:E2"/>
    <mergeCell ref="F1:G1"/>
    <mergeCell ref="F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13BF-5CD3-46A4-9D4F-DAD8C9D6EC02}">
  <dimension ref="A1:B5"/>
  <sheetViews>
    <sheetView workbookViewId="0">
      <selection activeCell="C2" sqref="C2"/>
    </sheetView>
  </sheetViews>
  <sheetFormatPr defaultRowHeight="14" x14ac:dyDescent="0.3"/>
  <cols>
    <col min="1" max="2" width="8.6640625" customWidth="1"/>
  </cols>
  <sheetData>
    <row r="1" spans="1:2" x14ac:dyDescent="0.3">
      <c r="A1" s="5" t="s">
        <v>0</v>
      </c>
      <c r="B1" s="6" t="s">
        <v>18</v>
      </c>
    </row>
    <row r="2" spans="1:2" x14ac:dyDescent="0.3">
      <c r="A2" s="5" t="s">
        <v>1</v>
      </c>
      <c r="B2" s="6" t="s">
        <v>12</v>
      </c>
    </row>
    <row r="3" spans="1:2" x14ac:dyDescent="0.3">
      <c r="A3" s="5" t="s">
        <v>2</v>
      </c>
      <c r="B3" s="6" t="s">
        <v>13</v>
      </c>
    </row>
    <row r="4" spans="1:2" x14ac:dyDescent="0.3">
      <c r="A4" s="5" t="s">
        <v>3</v>
      </c>
      <c r="B4" s="6" t="s">
        <v>14</v>
      </c>
    </row>
    <row r="5" spans="1:2" x14ac:dyDescent="0.3">
      <c r="A5" s="5" t="s">
        <v>4</v>
      </c>
      <c r="B5" s="6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464A-F7E3-437C-AD55-BDFBF55846A8}">
  <dimension ref="A1:G34"/>
  <sheetViews>
    <sheetView tabSelected="1" workbookViewId="0">
      <selection activeCell="G10" sqref="G10"/>
    </sheetView>
  </sheetViews>
  <sheetFormatPr defaultRowHeight="14" x14ac:dyDescent="0.3"/>
  <cols>
    <col min="1" max="1" width="8.6640625" customWidth="1"/>
    <col min="2" max="2" width="17.1640625" bestFit="1" customWidth="1"/>
    <col min="3" max="7" width="8.6640625" customWidth="1"/>
  </cols>
  <sheetData>
    <row r="1" spans="1:7" x14ac:dyDescent="0.3">
      <c r="A1" s="2"/>
      <c r="B1" s="11" t="s">
        <v>16</v>
      </c>
      <c r="C1" s="11"/>
      <c r="D1" s="11" t="s">
        <v>33</v>
      </c>
      <c r="E1" s="11"/>
      <c r="F1" s="11" t="s">
        <v>34</v>
      </c>
      <c r="G1" s="11"/>
    </row>
    <row r="2" spans="1:7" x14ac:dyDescent="0.3">
      <c r="A2" s="4">
        <v>818</v>
      </c>
      <c r="B2" s="12" t="s">
        <v>35</v>
      </c>
      <c r="C2" s="12"/>
      <c r="D2" s="12" t="s">
        <v>146</v>
      </c>
      <c r="E2" s="12"/>
      <c r="F2" s="12" t="s">
        <v>146</v>
      </c>
      <c r="G2" s="12"/>
    </row>
    <row r="3" spans="1:7" x14ac:dyDescent="0.3">
      <c r="A3" s="4" t="s">
        <v>174</v>
      </c>
      <c r="B3" s="8" t="s">
        <v>18</v>
      </c>
      <c r="C3" s="13"/>
      <c r="D3" s="13"/>
      <c r="E3" s="13"/>
      <c r="F3" s="13"/>
      <c r="G3" s="9"/>
    </row>
    <row r="4" spans="1:7" x14ac:dyDescent="0.3">
      <c r="A4" s="4">
        <v>0</v>
      </c>
      <c r="B4" s="5" t="s">
        <v>17</v>
      </c>
      <c r="C4" s="7" t="str">
        <f t="array" ref="C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4),"a",""),"b",""),"c",""),"d",""),"e",""),"f",""),"g",""),"h",""),"i",""),"j",""),"k",""),"l",""),"m",""),"n",""),"o",""),"p",""),"q",""),"r",""),"s",""),"t",""),"u",""),"v",""),"w",""),"x",""),"y",""),"z",""))/0.02),2)&amp;"dB")</f>
        <v>39.65dB</v>
      </c>
      <c r="D4" s="5" t="s">
        <v>40</v>
      </c>
      <c r="E4" s="6" t="str">
        <f t="array" ref="E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4),"a",""),"b",""),"c",""),"d",""),"e",""),"f",""),"g",""),"h",""),"i",""),"j",""),"k",""),"l",""),"m",""),"n",""),"o",""),"p",""),"q",""),"r",""),"s",""),"t",""),"u",""),"v",""),"w",""),"x",""),"y",""),"z",""))/0.02),2)&amp;"dB")</f>
        <v>37.27dB</v>
      </c>
      <c r="F4" s="5" t="s">
        <v>36</v>
      </c>
      <c r="G4" s="6" t="str">
        <f t="array" ref="G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4),"a",""),"b",""),"c",""),"d",""),"e",""),"f",""),"g",""),"h",""),"i",""),"j",""),"k",""),"l",""),"m",""),"n",""),"o",""),"p",""),"q",""),"r",""),"s",""),"t",""),"u",""),"v",""),"w",""),"x",""),"y",""),"z",""))/0.02),2)&amp;"dB")</f>
        <v>36.9dB</v>
      </c>
    </row>
    <row r="5" spans="1:7" x14ac:dyDescent="0.3">
      <c r="A5" s="4">
        <v>1</v>
      </c>
      <c r="B5" s="5" t="s">
        <v>17</v>
      </c>
      <c r="C5" s="7" t="str">
        <f t="array" ref="C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5),"a",""),"b",""),"c",""),"d",""),"e",""),"f",""),"g",""),"h",""),"i",""),"j",""),"k",""),"l",""),"m",""),"n",""),"o",""),"p",""),"q",""),"r",""),"s",""),"t",""),"u",""),"v",""),"w",""),"x",""),"y",""),"z",""))/0.02),2)&amp;"dB")</f>
        <v>39.65dB</v>
      </c>
      <c r="D5" s="5" t="s">
        <v>39</v>
      </c>
      <c r="E5" s="6" t="str">
        <f t="array" ref="E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5),"a",""),"b",""),"c",""),"d",""),"e",""),"f",""),"g",""),"h",""),"i",""),"j",""),"k",""),"l",""),"m",""),"n",""),"o",""),"p",""),"q",""),"r",""),"s",""),"t",""),"u",""),"v",""),"w",""),"x",""),"y",""),"z",""))/0.02),2)&amp;"dB")</f>
        <v>37.27dB</v>
      </c>
      <c r="F5" s="5" t="s">
        <v>36</v>
      </c>
      <c r="G5" s="6" t="str">
        <f t="array" ref="G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5),"a",""),"b",""),"c",""),"d",""),"e",""),"f",""),"g",""),"h",""),"i",""),"j",""),"k",""),"l",""),"m",""),"n",""),"o",""),"p",""),"q",""),"r",""),"s",""),"t",""),"u",""),"v",""),"w",""),"x",""),"y",""),"z",""))/0.02),2)&amp;"dB")</f>
        <v>36.9dB</v>
      </c>
    </row>
    <row r="6" spans="1:7" x14ac:dyDescent="0.3">
      <c r="A6" s="4">
        <v>2</v>
      </c>
      <c r="B6" s="5" t="s">
        <v>19</v>
      </c>
      <c r="C6" s="7" t="str">
        <f t="array" ref="C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6),"a",""),"b",""),"c",""),"d",""),"e",""),"f",""),"g",""),"h",""),"i",""),"j",""),"k",""),"l",""),"m",""),"n",""),"o",""),"p",""),"q",""),"r",""),"s",""),"t",""),"u",""),"v",""),"w",""),"x",""),"y",""),"z",""))/0.02),2)&amp;"dB")</f>
        <v>40dB</v>
      </c>
      <c r="D6" s="5" t="s">
        <v>54</v>
      </c>
      <c r="E6" s="6" t="str">
        <f t="array" ref="E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6),"a",""),"b",""),"c",""),"d",""),"e",""),"f",""),"g",""),"h",""),"i",""),"j",""),"k",""),"l",""),"m",""),"n",""),"o",""),"p",""),"q",""),"r",""),"s",""),"t",""),"u",""),"v",""),"w",""),"x",""),"y",""),"z",""))/0.02),2)&amp;"dB")</f>
        <v>37.62dB</v>
      </c>
      <c r="F6" s="5" t="s">
        <v>36</v>
      </c>
      <c r="G6" s="6" t="str">
        <f t="array" ref="G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6),"a",""),"b",""),"c",""),"d",""),"e",""),"f",""),"g",""),"h",""),"i",""),"j",""),"k",""),"l",""),"m",""),"n",""),"o",""),"p",""),"q",""),"r",""),"s",""),"t",""),"u",""),"v",""),"w",""),"x",""),"y",""),"z",""))/0.02),2)&amp;"dB")</f>
        <v>36.9dB</v>
      </c>
    </row>
    <row r="7" spans="1:7" x14ac:dyDescent="0.3">
      <c r="A7" s="4">
        <v>3</v>
      </c>
      <c r="B7" s="5" t="s">
        <v>20</v>
      </c>
      <c r="C7" s="7" t="str">
        <f t="array" ref="C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7),"a",""),"b",""),"c",""),"d",""),"e",""),"f",""),"g",""),"h",""),"i",""),"j",""),"k",""),"l",""),"m",""),"n",""),"o",""),"p",""),"q",""),"r",""),"s",""),"t",""),"u",""),"v",""),"w",""),"x",""),"y",""),"z",""))/0.02),2)&amp;"dB")</f>
        <v>40.09dB</v>
      </c>
      <c r="D7" s="5" t="s">
        <v>55</v>
      </c>
      <c r="E7" s="6" t="str">
        <f t="array" ref="E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7),"a",""),"b",""),"c",""),"d",""),"e",""),"f",""),"g",""),"h",""),"i",""),"j",""),"k",""),"l",""),"m",""),"n",""),"o",""),"p",""),"q",""),"r",""),"s",""),"t",""),"u",""),"v",""),"w",""),"x",""),"y",""),"z",""))/0.02),2)&amp;"dB")</f>
        <v>37.73dB</v>
      </c>
      <c r="F7" s="5" t="s">
        <v>37</v>
      </c>
      <c r="G7" s="6" t="str">
        <f t="array" ref="G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7),"a",""),"b",""),"c",""),"d",""),"e",""),"f",""),"g",""),"h",""),"i",""),"j",""),"k",""),"l",""),"m",""),"n",""),"o",""),"p",""),"q",""),"r",""),"s",""),"t",""),"u",""),"v",""),"w",""),"x",""),"y",""),"z",""))/0.02),2)&amp;"dB")</f>
        <v>37.03dB</v>
      </c>
    </row>
    <row r="8" spans="1:7" x14ac:dyDescent="0.3">
      <c r="A8" s="4">
        <v>4</v>
      </c>
      <c r="B8" s="5" t="s">
        <v>21</v>
      </c>
      <c r="C8" s="7" t="str">
        <f t="array" ref="C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8),"a",""),"b",""),"c",""),"d",""),"e",""),"f",""),"g",""),"h",""),"i",""),"j",""),"k",""),"l",""),"m",""),"n",""),"o",""),"p",""),"q",""),"r",""),"s",""),"t",""),"u",""),"v",""),"w",""),"x",""),"y",""),"z",""))/0.02),2)&amp;"dB")</f>
        <v>40.59dB</v>
      </c>
      <c r="D8" s="5" t="s">
        <v>55</v>
      </c>
      <c r="E8" s="6" t="str">
        <f t="array" ref="E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8),"a",""),"b",""),"c",""),"d",""),"e",""),"f",""),"g",""),"h",""),"i",""),"j",""),"k",""),"l",""),"m",""),"n",""),"o",""),"p",""),"q",""),"r",""),"s",""),"t",""),"u",""),"v",""),"w",""),"x",""),"y",""),"z",""))/0.02),2)&amp;"dB")</f>
        <v>37.73dB</v>
      </c>
      <c r="F8" s="5" t="s">
        <v>38</v>
      </c>
      <c r="G8" s="6" t="str">
        <f t="array" ref="G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8),"a",""),"b",""),"c",""),"d",""),"e",""),"f",""),"g",""),"h",""),"i",""),"j",""),"k",""),"l",""),"m",""),"n",""),"o",""),"p",""),"q",""),"r",""),"s",""),"t",""),"u",""),"v",""),"w",""),"x",""),"y",""),"z",""))/0.02),2)&amp;"dB")</f>
        <v>37.15dB</v>
      </c>
    </row>
    <row r="9" spans="1:7" x14ac:dyDescent="0.3">
      <c r="A9" s="4">
        <v>5</v>
      </c>
      <c r="B9" s="5" t="s">
        <v>22</v>
      </c>
      <c r="C9" s="7" t="str">
        <f t="array" ref="C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9),"a",""),"b",""),"c",""),"d",""),"e",""),"f",""),"g",""),"h",""),"i",""),"j",""),"k",""),"l",""),"m",""),"n",""),"o",""),"p",""),"q",""),"r",""),"s",""),"t",""),"u",""),"v",""),"w",""),"x",""),"y",""),"z",""))/0.02),2)&amp;"dB")</f>
        <v>41.14dB</v>
      </c>
      <c r="D9" s="5" t="s">
        <v>54</v>
      </c>
      <c r="E9" s="6" t="str">
        <f t="array" ref="E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9),"a",""),"b",""),"c",""),"d",""),"e",""),"f",""),"g",""),"h",""),"i",""),"j",""),"k",""),"l",""),"m",""),"n",""),"o",""),"p",""),"q",""),"r",""),"s",""),"t",""),"u",""),"v",""),"w",""),"x",""),"y",""),"z",""))/0.02),2)&amp;"dB")</f>
        <v>37.62dB</v>
      </c>
      <c r="F9" s="5" t="s">
        <v>40</v>
      </c>
      <c r="G9" s="6" t="str">
        <f t="array" ref="G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9),"a",""),"b",""),"c",""),"d",""),"e",""),"f",""),"g",""),"h",""),"i",""),"j",""),"k",""),"l",""),"m",""),"n",""),"o",""),"p",""),"q",""),"r",""),"s",""),"t",""),"u",""),"v",""),"w",""),"x",""),"y",""),"z",""))/0.02),2)&amp;"dB")</f>
        <v>37.27dB</v>
      </c>
    </row>
    <row r="10" spans="1:7" x14ac:dyDescent="0.3">
      <c r="A10" s="4">
        <v>6</v>
      </c>
      <c r="B10" s="5" t="s">
        <v>23</v>
      </c>
      <c r="C10" s="7" t="str">
        <f t="array" ref="C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10),"a",""),"b",""),"c",""),"d",""),"e",""),"f",""),"g",""),"h",""),"i",""),"j",""),"k",""),"l",""),"m",""),"n",""),"o",""),"p",""),"q",""),"r",""),"s",""),"t",""),"u",""),"v",""),"w",""),"x",""),"y",""),"z",""))/0.02),2)&amp;"dB")</f>
        <v>41.73dB</v>
      </c>
      <c r="D10" s="5" t="s">
        <v>39</v>
      </c>
      <c r="E10" s="6" t="str">
        <f t="array" ref="E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10),"a",""),"b",""),"c",""),"d",""),"e",""),"f",""),"g",""),"h",""),"i",""),"j",""),"k",""),"l",""),"m",""),"n",""),"o",""),"p",""),"q",""),"r",""),"s",""),"t",""),"u",""),"v",""),"w",""),"x",""),"y",""),"z",""))/0.02),2)&amp;"dB")</f>
        <v>37.27dB</v>
      </c>
      <c r="F10" s="5" t="s">
        <v>37</v>
      </c>
      <c r="G10" s="20" t="str">
        <f t="array" ref="G1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10),"a",""),"b",""),"c",""),"d",""),"e",""),"f",""),"g",""),"h",""),"i",""),"j",""),"k",""),"l",""),"m",""),"n",""),"o",""),"p",""),"q",""),"r",""),"s",""),"t",""),"u",""),"v",""),"w",""),"x",""),"y",""),"z",""))/0.02),2)&amp;"dB")</f>
        <v>37.03dB</v>
      </c>
    </row>
    <row r="11" spans="1:7" x14ac:dyDescent="0.3">
      <c r="A11" s="4">
        <v>7</v>
      </c>
      <c r="B11" s="5" t="s">
        <v>24</v>
      </c>
      <c r="C11" s="7" t="str">
        <f t="array" ref="C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11),"a",""),"b",""),"c",""),"d",""),"e",""),"f",""),"g",""),"h",""),"i",""),"j",""),"k",""),"l",""),"m",""),"n",""),"o",""),"p",""),"q",""),"r",""),"s",""),"t",""),"u",""),"v",""),"w",""),"x",""),"y",""),"z",""))/0.02),2)&amp;"dB")</f>
        <v>42.14dB</v>
      </c>
      <c r="D11" s="5" t="s">
        <v>38</v>
      </c>
      <c r="E11" s="20" t="str">
        <f t="array" ref="E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11),"a",""),"b",""),"c",""),"d",""),"e",""),"f",""),"g",""),"h",""),"i",""),"j",""),"k",""),"l",""),"m",""),"n",""),"o",""),"p",""),"q",""),"r",""),"s",""),"t",""),"u",""),"v",""),"w",""),"x",""),"y",""),"z",""))/0.02),2)&amp;"dB")</f>
        <v>37.15dB</v>
      </c>
      <c r="F11" s="5" t="s">
        <v>41</v>
      </c>
      <c r="G11" s="6" t="str">
        <f t="array" ref="G1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11),"a",""),"b",""),"c",""),"d",""),"e",""),"f",""),"g",""),"h",""),"i",""),"j",""),"k",""),"l",""),"m",""),"n",""),"o",""),"p",""),"q",""),"r",""),"s",""),"t",""),"u",""),"v",""),"w",""),"x",""),"y",""),"z",""))/0.02),2)&amp;"dB")</f>
        <v>36.78dB</v>
      </c>
    </row>
    <row r="12" spans="1:7" x14ac:dyDescent="0.3">
      <c r="A12" s="4">
        <v>8</v>
      </c>
      <c r="B12" s="5" t="s">
        <v>25</v>
      </c>
      <c r="C12" s="7" t="str">
        <f t="array" ref="C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12),"a",""),"b",""),"c",""),"d",""),"e",""),"f",""),"g",""),"h",""),"i",""),"j",""),"k",""),"l",""),"m",""),"n",""),"o",""),"p",""),"q",""),"r",""),"s",""),"t",""),"u",""),"v",""),"w",""),"x",""),"y",""),"z",""))/0.02),2)&amp;"dB")</f>
        <v>42.54dB</v>
      </c>
      <c r="D12" s="5" t="s">
        <v>56</v>
      </c>
      <c r="E12" s="6" t="str">
        <f t="array" ref="E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12),"a",""),"b",""),"c",""),"d",""),"e",""),"f",""),"g",""),"h",""),"i",""),"j",""),"k",""),"l",""),"m",""),"n",""),"o",""),"p",""),"q",""),"r",""),"s",""),"t",""),"u",""),"v",""),"w",""),"x",""),"y",""),"z",""))/0.02),2)&amp;"dB")</f>
        <v>36.65dB</v>
      </c>
      <c r="F12" s="5" t="s">
        <v>42</v>
      </c>
      <c r="G12" s="6" t="str">
        <f t="array" ref="G1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12),"a",""),"b",""),"c",""),"d",""),"e",""),"f",""),"g",""),"h",""),"i",""),"j",""),"k",""),"l",""),"m",""),"n",""),"o",""),"p",""),"q",""),"r",""),"s",""),"t",""),"u",""),"v",""),"w",""),"x",""),"y",""),"z",""))/0.02),2)&amp;"dB")</f>
        <v>36.39dB</v>
      </c>
    </row>
    <row r="13" spans="1:7" x14ac:dyDescent="0.3">
      <c r="A13" s="4">
        <v>9</v>
      </c>
      <c r="B13" s="5" t="s">
        <v>26</v>
      </c>
      <c r="C13" s="7" t="str">
        <f t="array" ref="C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13),"a",""),"b",""),"c",""),"d",""),"e",""),"f",""),"g",""),"h",""),"i",""),"j",""),"k",""),"l",""),"m",""),"n",""),"o",""),"p",""),"q",""),"r",""),"s",""),"t",""),"u",""),"v",""),"w",""),"x",""),"y",""),"z",""))/0.02),2)&amp;"dB")</f>
        <v>42.67dB</v>
      </c>
      <c r="D13" s="5" t="s">
        <v>42</v>
      </c>
      <c r="E13" s="6" t="str">
        <f t="array" ref="E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13),"a",""),"b",""),"c",""),"d",""),"e",""),"f",""),"g",""),"h",""),"i",""),"j",""),"k",""),"l",""),"m",""),"n",""),"o",""),"p",""),"q",""),"r",""),"s",""),"t",""),"u",""),"v",""),"w",""),"x",""),"y",""),"z",""))/0.02),2)&amp;"dB")</f>
        <v>36.39dB</v>
      </c>
      <c r="F13" s="5" t="s">
        <v>43</v>
      </c>
      <c r="G13" s="6" t="str">
        <f t="array" ref="G1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13),"a",""),"b",""),"c",""),"d",""),"e",""),"f",""),"g",""),"h",""),"i",""),"j",""),"k",""),"l",""),"m",""),"n",""),"o",""),"p",""),"q",""),"r",""),"s",""),"t",""),"u",""),"v",""),"w",""),"x",""),"y",""),"z",""))/0.02),2)&amp;"dB")</f>
        <v>35.99dB</v>
      </c>
    </row>
    <row r="14" spans="1:7" x14ac:dyDescent="0.3">
      <c r="A14" s="4">
        <v>10</v>
      </c>
      <c r="B14" s="5" t="s">
        <v>27</v>
      </c>
      <c r="C14" s="19" t="str">
        <f t="array" ref="C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14),"a",""),"b",""),"c",""),"d",""),"e",""),"f",""),"g",""),"h",""),"i",""),"j",""),"k",""),"l",""),"m",""),"n",""),"o",""),"p",""),"q",""),"r",""),"s",""),"t",""),"u",""),"v",""),"w",""),"x",""),"y",""),"z",""))/0.02),2)&amp;"dB")</f>
        <v>42.8dB</v>
      </c>
      <c r="D14" s="5" t="s">
        <v>43</v>
      </c>
      <c r="E14" s="6" t="str">
        <f t="array" ref="E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14),"a",""),"b",""),"c",""),"d",""),"e",""),"f",""),"g",""),"h",""),"i",""),"j",""),"k",""),"l",""),"m",""),"n",""),"o",""),"p",""),"q",""),"r",""),"s",""),"t",""),"u",""),"v",""),"w",""),"x",""),"y",""),"z",""))/0.02),2)&amp;"dB")</f>
        <v>35.99dB</v>
      </c>
      <c r="F14" s="5" t="s">
        <v>44</v>
      </c>
      <c r="G14" s="6" t="str">
        <f t="array" ref="G1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14),"a",""),"b",""),"c",""),"d",""),"e",""),"f",""),"g",""),"h",""),"i",""),"j",""),"k",""),"l",""),"m",""),"n",""),"o",""),"p",""),"q",""),"r",""),"s",""),"t",""),"u",""),"v",""),"w",""),"x",""),"y",""),"z",""))/0.02),2)&amp;"dB")</f>
        <v>35.85dB</v>
      </c>
    </row>
    <row r="15" spans="1:7" x14ac:dyDescent="0.3">
      <c r="A15" s="4">
        <v>11</v>
      </c>
      <c r="B15" s="5" t="s">
        <v>26</v>
      </c>
      <c r="C15" s="18" t="str">
        <f t="array" ref="C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15),"a",""),"b",""),"c",""),"d",""),"e",""),"f",""),"g",""),"h",""),"i",""),"j",""),"k",""),"l",""),"m",""),"n",""),"o",""),"p",""),"q",""),"r",""),"s",""),"t",""),"u",""),"v",""),"w",""),"x",""),"y",""),"z",""))/0.02),2)&amp;"dB")</f>
        <v>42.67dB</v>
      </c>
      <c r="D15" s="5" t="s">
        <v>57</v>
      </c>
      <c r="E15" s="6" t="str">
        <f t="array" ref="E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15),"a",""),"b",""),"c",""),"d",""),"e",""),"f",""),"g",""),"h",""),"i",""),"j",""),"k",""),"l",""),"m",""),"n",""),"o",""),"p",""),"q",""),"r",""),"s",""),"t",""),"u",""),"v",""),"w",""),"x",""),"y",""),"z",""))/0.02),2)&amp;"dB")</f>
        <v>35.71dB</v>
      </c>
      <c r="F15" s="5" t="s">
        <v>45</v>
      </c>
      <c r="G15" s="6" t="str">
        <f t="array" ref="G1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15),"a",""),"b",""),"c",""),"d",""),"e",""),"f",""),"g",""),"h",""),"i",""),"j",""),"k",""),"l",""),"m",""),"n",""),"o",""),"p",""),"q",""),"r",""),"s",""),"t",""),"u",""),"v",""),"w",""),"x",""),"y",""),"z",""))/0.02),2)&amp;"dB")</f>
        <v>35.42dB</v>
      </c>
    </row>
    <row r="16" spans="1:7" x14ac:dyDescent="0.3">
      <c r="A16" s="4">
        <v>12</v>
      </c>
      <c r="B16" s="5" t="s">
        <v>25</v>
      </c>
      <c r="C16" s="7" t="str">
        <f t="array" ref="C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16),"a",""),"b",""),"c",""),"d",""),"e",""),"f",""),"g",""),"h",""),"i",""),"j",""),"k",""),"l",""),"m",""),"n",""),"o",""),"p",""),"q",""),"r",""),"s",""),"t",""),"u",""),"v",""),"w",""),"x",""),"y",""),"z",""))/0.02),2)&amp;"dB")</f>
        <v>42.54dB</v>
      </c>
      <c r="D16" s="5" t="s">
        <v>58</v>
      </c>
      <c r="E16" s="6" t="str">
        <f t="array" ref="E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16),"a",""),"b",""),"c",""),"d",""),"e",""),"f",""),"g",""),"h",""),"i",""),"j",""),"k",""),"l",""),"m",""),"n",""),"o",""),"p",""),"q",""),"r",""),"s",""),"t",""),"u",""),"v",""),"w",""),"x",""),"y",""),"z",""))/0.02),2)&amp;"dB")</f>
        <v>35.56dB</v>
      </c>
      <c r="F16" s="5" t="s">
        <v>46</v>
      </c>
      <c r="G16" s="6" t="str">
        <f t="array" ref="G1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16),"a",""),"b",""),"c",""),"d",""),"e",""),"f",""),"g",""),"h",""),"i",""),"j",""),"k",""),"l",""),"m",""),"n",""),"o",""),"p",""),"q",""),"r",""),"s",""),"t",""),"u",""),"v",""),"w",""),"x",""),"y",""),"z",""))/0.02),2)&amp;"dB")</f>
        <v>35.12dB</v>
      </c>
    </row>
    <row r="17" spans="1:7" x14ac:dyDescent="0.3">
      <c r="A17" s="4">
        <v>13</v>
      </c>
      <c r="B17" s="5" t="s">
        <v>28</v>
      </c>
      <c r="C17" s="7" t="e">
        <f t="array" ref="C1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17),"a",""),"b",""),"c",""),"d",""),"e",""),"f",""),"g",""),"h",""),"i",""),"j",""),"k",""),"l",""),"m",""),"n",""),"o",""),"p",""),"q",""),"r",""),"s",""),"t",""),"u",""),"v",""),"w",""),"x",""),"y",""),"z",""))/0.02),2)&amp;"dB")</f>
        <v>#VALUE!</v>
      </c>
      <c r="D17" s="5" t="s">
        <v>58</v>
      </c>
      <c r="E17" s="6" t="str">
        <f t="array" ref="E1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17),"a",""),"b",""),"c",""),"d",""),"e",""),"f",""),"g",""),"h",""),"i",""),"j",""),"k",""),"l",""),"m",""),"n",""),"o",""),"p",""),"q",""),"r",""),"s",""),"t",""),"u",""),"v",""),"w",""),"x",""),"y",""),"z",""))/0.02),2)&amp;"dB")</f>
        <v>35.56dB</v>
      </c>
      <c r="F17" s="5" t="s">
        <v>46</v>
      </c>
      <c r="G17" s="6" t="str">
        <f t="array" ref="G1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17),"a",""),"b",""),"c",""),"d",""),"e",""),"f",""),"g",""),"h",""),"i",""),"j",""),"k",""),"l",""),"m",""),"n",""),"o",""),"p",""),"q",""),"r",""),"s",""),"t",""),"u",""),"v",""),"w",""),"x",""),"y",""),"z",""))/0.02),2)&amp;"dB")</f>
        <v>35.12dB</v>
      </c>
    </row>
    <row r="18" spans="1:7" x14ac:dyDescent="0.3">
      <c r="A18" s="4">
        <v>14</v>
      </c>
      <c r="B18" s="5" t="s">
        <v>23</v>
      </c>
      <c r="C18" s="7" t="str">
        <f t="array" ref="C1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18),"a",""),"b",""),"c",""),"d",""),"e",""),"f",""),"g",""),"h",""),"i",""),"j",""),"k",""),"l",""),"m",""),"n",""),"o",""),"p",""),"q",""),"r",""),"s",""),"t",""),"u",""),"v",""),"w",""),"x",""),"y",""),"z",""))/0.02),2)&amp;"dB")</f>
        <v>41.73dB</v>
      </c>
      <c r="D18" s="5" t="s">
        <v>58</v>
      </c>
      <c r="E18" s="6" t="str">
        <f t="array" ref="E1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18),"a",""),"b",""),"c",""),"d",""),"e",""),"f",""),"g",""),"h",""),"i",""),"j",""),"k",""),"l",""),"m",""),"n",""),"o",""),"p",""),"q",""),"r",""),"s",""),"t",""),"u",""),"v",""),"w",""),"x",""),"y",""),"z",""))/0.02),2)&amp;"dB")</f>
        <v>35.56dB</v>
      </c>
      <c r="F18" s="5" t="s">
        <v>46</v>
      </c>
      <c r="G18" s="6" t="str">
        <f t="array" ref="G1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18),"a",""),"b",""),"c",""),"d",""),"e",""),"f",""),"g",""),"h",""),"i",""),"j",""),"k",""),"l",""),"m",""),"n",""),"o",""),"p",""),"q",""),"r",""),"s",""),"t",""),"u",""),"v",""),"w",""),"x",""),"y",""),"z",""))/0.02),2)&amp;"dB")</f>
        <v>35.12dB</v>
      </c>
    </row>
    <row r="19" spans="1:7" x14ac:dyDescent="0.3">
      <c r="A19" s="4">
        <v>15</v>
      </c>
      <c r="B19" s="5" t="s">
        <v>29</v>
      </c>
      <c r="C19" s="7" t="str">
        <f t="array" ref="C1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19),"a",""),"b",""),"c",""),"d",""),"e",""),"f",""),"g",""),"h",""),"i",""),"j",""),"k",""),"l",""),"m",""),"n",""),"o",""),"p",""),"q",""),"r",""),"s",""),"t",""),"u",""),"v",""),"w",""),"x",""),"y",""),"z",""))/0.02),2)&amp;"dB")</f>
        <v>41.29dB</v>
      </c>
      <c r="D19" s="5" t="s">
        <v>45</v>
      </c>
      <c r="E19" s="6" t="str">
        <f t="array" ref="E1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19),"a",""),"b",""),"c",""),"d",""),"e",""),"f",""),"g",""),"h",""),"i",""),"j",""),"k",""),"l",""),"m",""),"n",""),"o",""),"p",""),"q",""),"r",""),"s",""),"t",""),"u",""),"v",""),"w",""),"x",""),"y",""),"z",""))/0.02),2)&amp;"dB")</f>
        <v>35.42dB</v>
      </c>
      <c r="F19" s="5" t="s">
        <v>47</v>
      </c>
      <c r="G19" s="6" t="str">
        <f t="array" ref="G1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19),"a",""),"b",""),"c",""),"d",""),"e",""),"f",""),"g",""),"h",""),"i",""),"j",""),"k",""),"l",""),"m",""),"n",""),"o",""),"p",""),"q",""),"r",""),"s",""),"t",""),"u",""),"v",""),"w",""),"x",""),"y",""),"z",""))/0.02),2)&amp;"dB")</f>
        <v>34.81dB</v>
      </c>
    </row>
    <row r="20" spans="1:7" x14ac:dyDescent="0.3">
      <c r="A20" s="4">
        <v>16</v>
      </c>
      <c r="B20" s="5" t="s">
        <v>30</v>
      </c>
      <c r="C20" s="7" t="str">
        <f t="array" ref="C2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20),"a",""),"b",""),"c",""),"d",""),"e",""),"f",""),"g",""),"h",""),"i",""),"j",""),"k",""),"l",""),"m",""),"n",""),"o",""),"p",""),"q",""),"r",""),"s",""),"t",""),"u",""),"v",""),"w",""),"x",""),"y",""),"z",""))/0.02),2)&amp;"dB")</f>
        <v>40.83dB</v>
      </c>
      <c r="D20" s="5" t="s">
        <v>59</v>
      </c>
      <c r="E20" s="6" t="str">
        <f t="array" ref="E2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20),"a",""),"b",""),"c",""),"d",""),"e",""),"f",""),"g",""),"h",""),"i",""),"j",""),"k",""),"l",""),"m",""),"n",""),"o",""),"p",""),"q",""),"r",""),"s",""),"t",""),"u",""),"v",""),"w",""),"x",""),"y",""),"z",""))/0.02),2)&amp;"dB")</f>
        <v>35.27dB</v>
      </c>
      <c r="F20" s="5" t="s">
        <v>47</v>
      </c>
      <c r="G20" s="6" t="str">
        <f t="array" ref="G2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20),"a",""),"b",""),"c",""),"d",""),"e",""),"f",""),"g",""),"h",""),"i",""),"j",""),"k",""),"l",""),"m",""),"n",""),"o",""),"p",""),"q",""),"r",""),"s",""),"t",""),"u",""),"v",""),"w",""),"x",""),"y",""),"z",""))/0.02),2)&amp;"dB")</f>
        <v>34.81dB</v>
      </c>
    </row>
    <row r="21" spans="1:7" x14ac:dyDescent="0.3">
      <c r="A21" s="4">
        <v>17</v>
      </c>
      <c r="B21" s="5" t="s">
        <v>31</v>
      </c>
      <c r="C21" s="7" t="str">
        <f t="array" ref="C2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21),"a",""),"b",""),"c",""),"d",""),"e",""),"f",""),"g",""),"h",""),"i",""),"j",""),"k",""),"l",""),"m",""),"n",""),"o",""),"p",""),"q",""),"r",""),"s",""),"t",""),"u",""),"v",""),"w",""),"x",""),"y",""),"z",""))/0.02),2)&amp;"dB")</f>
        <v>40.34dB</v>
      </c>
      <c r="D21" s="5" t="s">
        <v>53</v>
      </c>
      <c r="E21" s="6" t="str">
        <f t="array" ref="E2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21),"a",""),"b",""),"c",""),"d",""),"e",""),"f",""),"g",""),"h",""),"i",""),"j",""),"k",""),"l",""),"m",""),"n",""),"o",""),"p",""),"q",""),"r",""),"s",""),"t",""),"u",""),"v",""),"w",""),"x",""),"y",""),"z",""))/0.02),2)&amp;"dB")</f>
        <v>35.27dB</v>
      </c>
      <c r="F21" s="5" t="s">
        <v>47</v>
      </c>
      <c r="G21" s="6" t="str">
        <f t="array" ref="G2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21),"a",""),"b",""),"c",""),"d",""),"e",""),"f",""),"g",""),"h",""),"i",""),"j",""),"k",""),"l",""),"m",""),"n",""),"o",""),"p",""),"q",""),"r",""),"s",""),"t",""),"u",""),"v",""),"w",""),"x",""),"y",""),"z",""))/0.02),2)&amp;"dB")</f>
        <v>34.81dB</v>
      </c>
    </row>
    <row r="22" spans="1:7" x14ac:dyDescent="0.3">
      <c r="A22" s="4">
        <v>18</v>
      </c>
      <c r="B22" s="5" t="s">
        <v>32</v>
      </c>
      <c r="C22" s="7" t="e">
        <f t="array" ref="C2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22),"a",""),"b",""),"c",""),"d",""),"e",""),"f",""),"g",""),"h",""),"i",""),"j",""),"k",""),"l",""),"m",""),"n",""),"o",""),"p",""),"q",""),"r",""),"s",""),"t",""),"u",""),"v",""),"w",""),"x",""),"y",""),"z",""))/0.02),2)&amp;"dB")</f>
        <v>#VALUE!</v>
      </c>
      <c r="D22" s="5" t="s">
        <v>60</v>
      </c>
      <c r="E22" s="6" t="str">
        <f t="array" ref="E2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22),"a",""),"b",""),"c",""),"d",""),"e",""),"f",""),"g",""),"h",""),"i",""),"j",""),"k",""),"l",""),"m",""),"n",""),"o",""),"p",""),"q",""),"r",""),"s",""),"t",""),"u",""),"v",""),"w",""),"x",""),"y",""),"z",""))/0.02),2)&amp;"dB")</f>
        <v>34.96dB</v>
      </c>
      <c r="F22" s="5" t="s">
        <v>49</v>
      </c>
      <c r="G22" s="6" t="str">
        <f t="array" ref="G2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22),"a",""),"b",""),"c",""),"d",""),"e",""),"f",""),"g",""),"h",""),"i",""),"j",""),"k",""),"l",""),"m",""),"n",""),"o",""),"p",""),"q",""),"r",""),"s",""),"t",""),"u",""),"v",""),"w",""),"x",""),"y",""),"z",""))/0.02),2)&amp;"dB")</f>
        <v>34.65dB</v>
      </c>
    </row>
    <row r="23" spans="1:7" x14ac:dyDescent="0.3">
      <c r="A23" s="4">
        <v>19</v>
      </c>
      <c r="B23" s="1"/>
      <c r="C23" s="1"/>
      <c r="D23" s="5" t="s">
        <v>60</v>
      </c>
      <c r="E23" s="6" t="str">
        <f t="array" ref="E2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23),"a",""),"b",""),"c",""),"d",""),"e",""),"f",""),"g",""),"h",""),"i",""),"j",""),"k",""),"l",""),"m",""),"n",""),"o",""),"p",""),"q",""),"r",""),"s",""),"t",""),"u",""),"v",""),"w",""),"x",""),"y",""),"z",""))/0.02),2)&amp;"dB")</f>
        <v>34.96dB</v>
      </c>
      <c r="F23" s="5" t="s">
        <v>50</v>
      </c>
      <c r="G23" s="6" t="str">
        <f t="array" ref="G2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23),"a",""),"b",""),"c",""),"d",""),"e",""),"f",""),"g",""),"h",""),"i",""),"j",""),"k",""),"l",""),"m",""),"n",""),"o",""),"p",""),"q",""),"r",""),"s",""),"t",""),"u",""),"v",""),"w",""),"x",""),"y",""),"z",""))/0.02),2)&amp;"dB")</f>
        <v>34.49dB</v>
      </c>
    </row>
    <row r="24" spans="1:7" x14ac:dyDescent="0.3">
      <c r="A24" s="4">
        <v>20</v>
      </c>
      <c r="B24" s="1"/>
      <c r="C24" s="1"/>
      <c r="D24" s="5" t="s">
        <v>47</v>
      </c>
      <c r="E24" s="6" t="str">
        <f t="array" ref="E2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24),"a",""),"b",""),"c",""),"d",""),"e",""),"f",""),"g",""),"h",""),"i",""),"j",""),"k",""),"l",""),"m",""),"n",""),"o",""),"p",""),"q",""),"r",""),"s",""),"t",""),"u",""),"v",""),"w",""),"x",""),"y",""),"z",""))/0.02),2)&amp;"dB")</f>
        <v>34.81dB</v>
      </c>
      <c r="F24" s="5" t="s">
        <v>50</v>
      </c>
      <c r="G24" s="6" t="str">
        <f t="array" ref="G2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24),"a",""),"b",""),"c",""),"d",""),"e",""),"f",""),"g",""),"h",""),"i",""),"j",""),"k",""),"l",""),"m",""),"n",""),"o",""),"p",""),"q",""),"r",""),"s",""),"t",""),"u",""),"v",""),"w",""),"x",""),"y",""),"z",""))/0.02),2)&amp;"dB")</f>
        <v>34.49dB</v>
      </c>
    </row>
    <row r="25" spans="1:7" x14ac:dyDescent="0.3">
      <c r="A25" s="4">
        <v>21</v>
      </c>
      <c r="B25" s="1"/>
      <c r="C25" s="1"/>
      <c r="D25" s="5" t="s">
        <v>49</v>
      </c>
      <c r="E25" s="6" t="str">
        <f t="array" ref="E2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25)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25" s="5" t="s">
        <v>52</v>
      </c>
      <c r="G25" s="6" t="str">
        <f t="array" ref="G25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25)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26" spans="1:7" x14ac:dyDescent="0.3">
      <c r="A26" s="4">
        <v>22</v>
      </c>
      <c r="B26" s="1"/>
      <c r="C26" s="1"/>
      <c r="D26" s="5" t="s">
        <v>47</v>
      </c>
      <c r="E26" s="6" t="str">
        <f t="array" ref="E2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26),"a",""),"b",""),"c",""),"d",""),"e",""),"f",""),"g",""),"h",""),"i",""),"j",""),"k",""),"l",""),"m",""),"n",""),"o",""),"p",""),"q",""),"r",""),"s",""),"t",""),"u",""),"v",""),"w",""),"x",""),"y",""),"z",""))/0.02),2)&amp;"dB")</f>
        <v>34.81dB</v>
      </c>
      <c r="F26" s="5" t="s">
        <v>52</v>
      </c>
      <c r="G26" s="6" t="str">
        <f t="array" ref="G26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26)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27" spans="1:7" x14ac:dyDescent="0.3">
      <c r="A27" s="4">
        <v>23</v>
      </c>
      <c r="B27" s="1"/>
      <c r="C27" s="1"/>
      <c r="D27" s="5" t="s">
        <v>49</v>
      </c>
      <c r="E27" s="6" t="str">
        <f t="array" ref="E2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27)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27" s="5" t="s">
        <v>52</v>
      </c>
      <c r="G27" s="6" t="str">
        <f t="array" ref="G27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27)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28" spans="1:7" x14ac:dyDescent="0.3">
      <c r="A28" s="4">
        <v>24</v>
      </c>
      <c r="B28" s="1"/>
      <c r="C28" s="1"/>
      <c r="D28" s="5" t="s">
        <v>49</v>
      </c>
      <c r="E28" s="6" t="str">
        <f t="array" ref="E2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28)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28" s="5" t="s">
        <v>52</v>
      </c>
      <c r="G28" s="6" t="str">
        <f t="array" ref="G28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28)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29" spans="1:7" x14ac:dyDescent="0.3">
      <c r="A29" s="4">
        <v>25</v>
      </c>
      <c r="B29" s="1"/>
      <c r="C29" s="1"/>
      <c r="D29" s="5" t="s">
        <v>48</v>
      </c>
      <c r="E29" s="6" t="str">
        <f t="array" ref="E2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29)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29" s="5" t="s">
        <v>52</v>
      </c>
      <c r="G29" s="6" t="str">
        <f t="array" ref="G29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29)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30" spans="1:7" x14ac:dyDescent="0.3">
      <c r="A30" s="4">
        <v>26</v>
      </c>
      <c r="B30" s="1"/>
      <c r="C30" s="1"/>
      <c r="D30" s="5" t="s">
        <v>48</v>
      </c>
      <c r="E30" s="6" t="str">
        <f t="array" ref="E3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30)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30" s="5" t="s">
        <v>51</v>
      </c>
      <c r="G30" s="6" t="str">
        <f t="array" ref="G3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30)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31" spans="1:7" x14ac:dyDescent="0.3">
      <c r="A31" s="4">
        <v>27</v>
      </c>
      <c r="B31" s="1"/>
      <c r="C31" s="1"/>
      <c r="D31" s="5" t="s">
        <v>48</v>
      </c>
      <c r="E31" s="6" t="str">
        <f t="array" ref="E3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31)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31" s="5" t="s">
        <v>51</v>
      </c>
      <c r="G31" s="6" t="str">
        <f t="array" ref="G3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31)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32" spans="1:7" x14ac:dyDescent="0.3">
      <c r="A32" s="4">
        <v>28</v>
      </c>
      <c r="B32" s="1"/>
      <c r="C32" s="1"/>
      <c r="D32" s="5" t="s">
        <v>48</v>
      </c>
      <c r="E32" s="6" t="str">
        <f t="array" ref="E3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32)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32" s="5" t="s">
        <v>51</v>
      </c>
      <c r="G32" s="6" t="str">
        <f t="array" ref="G3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32)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33" spans="1:7" x14ac:dyDescent="0.3">
      <c r="A33" s="4">
        <v>29</v>
      </c>
      <c r="B33" s="1"/>
      <c r="C33" s="1"/>
      <c r="D33" s="5" t="s">
        <v>48</v>
      </c>
      <c r="E33" s="6" t="str">
        <f t="array" ref="E3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33)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33" s="5" t="s">
        <v>51</v>
      </c>
      <c r="G33" s="6" t="str">
        <f t="array" ref="G3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33)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  <row r="34" spans="1:7" x14ac:dyDescent="0.3">
      <c r="A34" s="4">
        <v>30</v>
      </c>
      <c r="B34" s="1"/>
      <c r="C34" s="1"/>
      <c r="D34" s="5" t="s">
        <v>48</v>
      </c>
      <c r="E34" s="6" t="str">
        <f t="array" ref="E3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34)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F34" s="5" t="s">
        <v>51</v>
      </c>
      <c r="G34" s="6" t="str">
        <f t="array" ref="G34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34),"a",""),"b",""),"c",""),"d",""),"e",""),"f",""),"g",""),"h",""),"i",""),"j",""),"k",""),"l",""),"m",""),"n",""),"o",""),"p",""),"q",""),"r",""),"s",""),"t",""),"u",""),"v",""),"w",""),"x",""),"y",""),"z",""))/0.02),2)&amp;"dB")</f>
        <v>34.32dB</v>
      </c>
    </row>
  </sheetData>
  <mergeCells count="7">
    <mergeCell ref="B3:G3"/>
    <mergeCell ref="B1:C1"/>
    <mergeCell ref="D1:E1"/>
    <mergeCell ref="F1:G1"/>
    <mergeCell ref="F2:G2"/>
    <mergeCell ref="D2:E2"/>
    <mergeCell ref="B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E3B9-FB9A-468E-B902-F16248EB58EE}">
  <dimension ref="A1:G34"/>
  <sheetViews>
    <sheetView workbookViewId="0">
      <selection activeCell="E8" sqref="E8"/>
    </sheetView>
  </sheetViews>
  <sheetFormatPr defaultRowHeight="14" x14ac:dyDescent="0.3"/>
  <cols>
    <col min="1" max="6" width="8.6640625" customWidth="1"/>
  </cols>
  <sheetData>
    <row r="1" spans="1:7" x14ac:dyDescent="0.3">
      <c r="A1" s="1"/>
      <c r="B1" s="14" t="s">
        <v>16</v>
      </c>
      <c r="C1" s="15"/>
      <c r="D1" s="14" t="s">
        <v>33</v>
      </c>
      <c r="E1" s="15"/>
      <c r="F1" s="14" t="s">
        <v>34</v>
      </c>
      <c r="G1" s="15"/>
    </row>
    <row r="2" spans="1:7" x14ac:dyDescent="0.3">
      <c r="A2" s="5">
        <v>818</v>
      </c>
      <c r="B2" s="16" t="s">
        <v>143</v>
      </c>
      <c r="C2" s="17"/>
      <c r="D2" s="16" t="s">
        <v>144</v>
      </c>
      <c r="E2" s="17"/>
      <c r="F2" s="16" t="s">
        <v>145</v>
      </c>
      <c r="G2" s="17"/>
    </row>
    <row r="3" spans="1:7" x14ac:dyDescent="0.3">
      <c r="A3" s="4" t="s">
        <v>174</v>
      </c>
      <c r="B3" s="8" t="s">
        <v>18</v>
      </c>
      <c r="C3" s="13"/>
      <c r="D3" s="13"/>
      <c r="E3" s="13"/>
      <c r="F3" s="13"/>
      <c r="G3" s="9"/>
    </row>
    <row r="4" spans="1:7" x14ac:dyDescent="0.3">
      <c r="A4" s="4">
        <v>0</v>
      </c>
      <c r="B4" s="5" t="s">
        <v>49</v>
      </c>
      <c r="C4" s="6" t="str">
        <f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4)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D4" s="5" t="s">
        <v>74</v>
      </c>
      <c r="E4" s="6" t="str">
        <f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4),"a",""),"b",""),"c",""),"d",""),"e",""),"f",""),"g",""),"h",""),"i",""),"j",""),"k",""),"l",""),"m",""),"n",""),"o",""),"p",""),"q",""),"r",""),"s",""),"t",""),"u",""),"v",""),"w",""),"x",""),"y",""),"z",""))/20),2)&amp;"dB")</f>
        <v>23.86dB</v>
      </c>
      <c r="F4" s="5" t="s">
        <v>78</v>
      </c>
      <c r="G4" s="6" t="str">
        <f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4),"a",""),"b",""),"c",""),"d",""),"e",""),"f",""),"g",""),"h",""),"i",""),"j",""),"k",""),"l",""),"m",""),"n",""),"o",""),"p",""),"q",""),"r",""),"s",""),"t",""),"u",""),"v",""),"w",""),"x",""),"y",""),"z",""))/20),2)&amp;"dB")</f>
        <v>20.34dB</v>
      </c>
    </row>
    <row r="5" spans="1:7" x14ac:dyDescent="0.3">
      <c r="A5" s="4">
        <v>1</v>
      </c>
      <c r="B5" s="5" t="s">
        <v>49</v>
      </c>
      <c r="C5" s="6" t="str">
        <f t="shared" ref="C5:C7" si="0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5),"a",""),"b",""),"c",""),"d",""),"e",""),"f",""),"g",""),"h",""),"i",""),"j",""),"k",""),"l",""),"m",""),"n",""),"o",""),"p",""),"q",""),"r",""),"s",""),"t",""),"u",""),"v",""),"w",""),"x",""),"y",""),"z",""))/0.02),2)&amp;"dB")</f>
        <v>34.65dB</v>
      </c>
      <c r="D5" s="5" t="s">
        <v>74</v>
      </c>
      <c r="E5" s="6" t="str">
        <f t="shared" ref="E5:E34" si="1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D5),"a",""),"b",""),"c",""),"d",""),"e",""),"f",""),"g",""),"h",""),"i",""),"j",""),"k",""),"l",""),"m",""),"n",""),"o",""),"p",""),"q",""),"r",""),"s",""),"t",""),"u",""),"v",""),"w",""),"x",""),"y",""),"z",""))/20),2)&amp;"dB")</f>
        <v>23.86dB</v>
      </c>
      <c r="F5" s="5" t="s">
        <v>78</v>
      </c>
      <c r="G5" s="6" t="str">
        <f t="shared" ref="G5:G34" si="2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F5),"a",""),"b",""),"c",""),"d",""),"e",""),"f",""),"g",""),"h",""),"i",""),"j",""),"k",""),"l",""),"m",""),"n",""),"o",""),"p",""),"q",""),"r",""),"s",""),"t",""),"u",""),"v",""),"w",""),"x",""),"y",""),"z",""))/20),2)&amp;"dB")</f>
        <v>20.34dB</v>
      </c>
    </row>
    <row r="6" spans="1:7" x14ac:dyDescent="0.3">
      <c r="A6" s="4">
        <v>2</v>
      </c>
      <c r="B6" s="5" t="s">
        <v>50</v>
      </c>
      <c r="C6" s="6" t="str">
        <f t="shared" si="0"/>
        <v>34.49dB</v>
      </c>
      <c r="D6" s="5" t="s">
        <v>74</v>
      </c>
      <c r="E6" s="6" t="str">
        <f t="shared" si="1"/>
        <v>23.86dB</v>
      </c>
      <c r="F6" s="5" t="s">
        <v>78</v>
      </c>
      <c r="G6" s="6" t="str">
        <f t="shared" si="2"/>
        <v>20.34dB</v>
      </c>
    </row>
    <row r="7" spans="1:7" x14ac:dyDescent="0.3">
      <c r="A7" s="4">
        <v>3</v>
      </c>
      <c r="B7" s="5" t="s">
        <v>50</v>
      </c>
      <c r="C7" s="6" t="str">
        <f t="shared" si="0"/>
        <v>34.49dB</v>
      </c>
      <c r="D7" s="5" t="s">
        <v>74</v>
      </c>
      <c r="E7" s="6" t="str">
        <f t="shared" si="1"/>
        <v>23.86dB</v>
      </c>
      <c r="F7" s="5" t="s">
        <v>78</v>
      </c>
      <c r="G7" s="6" t="str">
        <f t="shared" si="2"/>
        <v>20.34dB</v>
      </c>
    </row>
    <row r="8" spans="1:7" x14ac:dyDescent="0.3">
      <c r="A8" s="4">
        <v>4</v>
      </c>
      <c r="B8" s="5" t="s">
        <v>147</v>
      </c>
      <c r="C8" s="6" t="str">
        <f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8),"a",""),"b",""),"c",""),"d",""),"e",""),"f",""),"g",""),"h",""),"i",""),"j",""),"k",""),"l",""),"m",""),"n",""),"o",""),"p",""),"q",""),"r",""),"s",""),"t",""),"u",""),"v",""),"w",""),"x",""),"y",""),"z",""))/20),2)&amp;"dB")</f>
        <v>33.8dB</v>
      </c>
      <c r="D8" s="5" t="s">
        <v>159</v>
      </c>
      <c r="E8" s="6" t="str">
        <f t="shared" si="1"/>
        <v>23.64dB</v>
      </c>
      <c r="F8" s="5" t="s">
        <v>5</v>
      </c>
      <c r="G8" s="21" t="str">
        <f t="shared" si="2"/>
        <v>20dB</v>
      </c>
    </row>
    <row r="9" spans="1:7" x14ac:dyDescent="0.3">
      <c r="A9" s="4">
        <v>5</v>
      </c>
      <c r="B9" s="5" t="s">
        <v>148</v>
      </c>
      <c r="C9" s="6" t="str">
        <f t="shared" ref="C9:C34" si="3">(ROUND(20*LOG10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OWER(B9),"a",""),"b",""),"c",""),"d",""),"e",""),"f",""),"g",""),"h",""),"i",""),"j",""),"k",""),"l",""),"m",""),"n",""),"o",""),"p",""),"q",""),"r",""),"s",""),"t",""),"u",""),"v",""),"w",""),"x",""),"y",""),"z",""))/20),2)&amp;"dB")</f>
        <v>32.63dB</v>
      </c>
      <c r="D9" s="5" t="s">
        <v>160</v>
      </c>
      <c r="E9" s="6" t="str">
        <f t="shared" si="1"/>
        <v>23.17dB</v>
      </c>
      <c r="F9" s="5" t="s">
        <v>5</v>
      </c>
      <c r="G9" s="21" t="str">
        <f t="shared" si="2"/>
        <v>20dB</v>
      </c>
    </row>
    <row r="10" spans="1:7" x14ac:dyDescent="0.3">
      <c r="A10" s="4">
        <v>6</v>
      </c>
      <c r="B10" s="5" t="s">
        <v>149</v>
      </c>
      <c r="C10" s="6" t="str">
        <f t="shared" si="3"/>
        <v>31.87dB</v>
      </c>
      <c r="D10" s="5" t="s">
        <v>72</v>
      </c>
      <c r="E10" s="6" t="str">
        <f t="shared" si="1"/>
        <v>22.67dB</v>
      </c>
      <c r="F10" s="5" t="s">
        <v>150</v>
      </c>
      <c r="G10" s="6" t="str">
        <f t="shared" si="2"/>
        <v>19.28dB</v>
      </c>
    </row>
    <row r="11" spans="1:7" x14ac:dyDescent="0.3">
      <c r="A11" s="4">
        <v>7</v>
      </c>
      <c r="B11" s="5" t="s">
        <v>98</v>
      </c>
      <c r="C11" s="6" t="str">
        <f t="shared" si="3"/>
        <v>31.03dB</v>
      </c>
      <c r="D11" s="5" t="s">
        <v>161</v>
      </c>
      <c r="E11" s="6" t="str">
        <f t="shared" si="1"/>
        <v>22.54dB</v>
      </c>
      <c r="F11" s="5" t="s">
        <v>151</v>
      </c>
      <c r="G11" s="6" t="str">
        <f t="shared" si="2"/>
        <v>18.89dB</v>
      </c>
    </row>
    <row r="12" spans="1:7" x14ac:dyDescent="0.3">
      <c r="A12" s="4">
        <v>8</v>
      </c>
      <c r="B12" s="5" t="s">
        <v>35</v>
      </c>
      <c r="C12" s="6" t="str">
        <f t="shared" si="3"/>
        <v>30.32dB</v>
      </c>
      <c r="D12" s="5" t="s">
        <v>81</v>
      </c>
      <c r="E12" s="6" t="str">
        <f t="shared" si="1"/>
        <v>22.14dB</v>
      </c>
      <c r="F12" s="5" t="s">
        <v>152</v>
      </c>
      <c r="G12" s="6" t="str">
        <f t="shared" si="2"/>
        <v>18.28dB</v>
      </c>
    </row>
    <row r="13" spans="1:7" x14ac:dyDescent="0.3">
      <c r="A13" s="4">
        <v>9</v>
      </c>
      <c r="B13" s="5" t="s">
        <v>169</v>
      </c>
      <c r="C13" s="6" t="str">
        <f t="shared" si="3"/>
        <v>29.54dB</v>
      </c>
      <c r="D13" s="5" t="s">
        <v>162</v>
      </c>
      <c r="E13" s="6" t="str">
        <f t="shared" si="1"/>
        <v>21.87dB</v>
      </c>
      <c r="F13" s="5" t="s">
        <v>153</v>
      </c>
      <c r="G13" s="6" t="str">
        <f t="shared" si="2"/>
        <v>18.06dB</v>
      </c>
    </row>
    <row r="14" spans="1:7" x14ac:dyDescent="0.3">
      <c r="A14" s="4">
        <v>10</v>
      </c>
      <c r="B14" s="5" t="s">
        <v>170</v>
      </c>
      <c r="C14" s="6" t="str">
        <f t="shared" si="3"/>
        <v>29.07dB</v>
      </c>
      <c r="D14" s="5" t="s">
        <v>163</v>
      </c>
      <c r="E14" s="6" t="str">
        <f t="shared" si="1"/>
        <v>21.14dB</v>
      </c>
      <c r="F14" s="5" t="s">
        <v>154</v>
      </c>
      <c r="G14" s="6" t="str">
        <f t="shared" si="2"/>
        <v>17.84dB</v>
      </c>
    </row>
    <row r="15" spans="1:7" x14ac:dyDescent="0.3">
      <c r="A15" s="4">
        <v>11</v>
      </c>
      <c r="B15" s="5" t="s">
        <v>90</v>
      </c>
      <c r="C15" s="6" t="str">
        <f t="shared" si="3"/>
        <v>28.3dB</v>
      </c>
      <c r="D15" s="5" t="s">
        <v>164</v>
      </c>
      <c r="E15" s="6" t="str">
        <f t="shared" si="1"/>
        <v>20.51dB</v>
      </c>
      <c r="F15" s="5" t="s">
        <v>65</v>
      </c>
      <c r="G15" s="6" t="str">
        <f t="shared" si="2"/>
        <v>17.15dB</v>
      </c>
    </row>
    <row r="16" spans="1:7" x14ac:dyDescent="0.3">
      <c r="A16" s="4">
        <v>12</v>
      </c>
      <c r="B16" s="5" t="s">
        <v>171</v>
      </c>
      <c r="C16" s="6" t="str">
        <f t="shared" si="3"/>
        <v>27dB</v>
      </c>
      <c r="D16" s="5" t="s">
        <v>5</v>
      </c>
      <c r="E16" s="21" t="str">
        <f t="shared" si="1"/>
        <v>20dB</v>
      </c>
      <c r="F16" s="5" t="s">
        <v>155</v>
      </c>
      <c r="G16" s="6" t="str">
        <f t="shared" si="2"/>
        <v>16.65dB</v>
      </c>
    </row>
    <row r="17" spans="1:7" x14ac:dyDescent="0.3">
      <c r="A17" s="4">
        <v>13</v>
      </c>
      <c r="B17" s="5" t="s">
        <v>14</v>
      </c>
      <c r="C17" s="6" t="str">
        <f t="shared" si="3"/>
        <v>26.02dB</v>
      </c>
      <c r="D17" s="5" t="s">
        <v>165</v>
      </c>
      <c r="E17" s="6" t="str">
        <f t="shared" si="1"/>
        <v>19.46dB</v>
      </c>
      <c r="F17" s="5" t="s">
        <v>120</v>
      </c>
      <c r="G17" s="6" t="str">
        <f t="shared" si="2"/>
        <v>15.85dB</v>
      </c>
    </row>
    <row r="18" spans="1:7" x14ac:dyDescent="0.3">
      <c r="A18" s="4">
        <v>14</v>
      </c>
      <c r="B18" s="5" t="s">
        <v>64</v>
      </c>
      <c r="C18" s="6" t="str">
        <f t="shared" si="3"/>
        <v>25.3dB</v>
      </c>
      <c r="D18" s="5" t="s">
        <v>165</v>
      </c>
      <c r="E18" s="6" t="str">
        <f t="shared" si="1"/>
        <v>19.46dB</v>
      </c>
      <c r="F18" s="5" t="s">
        <v>133</v>
      </c>
      <c r="G18" s="6" t="str">
        <f t="shared" si="2"/>
        <v>15.27dB</v>
      </c>
    </row>
    <row r="19" spans="1:7" x14ac:dyDescent="0.3">
      <c r="A19" s="4">
        <v>15</v>
      </c>
      <c r="B19" s="5" t="s">
        <v>75</v>
      </c>
      <c r="C19" s="6" t="str">
        <f t="shared" si="3"/>
        <v>24.51dB</v>
      </c>
      <c r="D19" s="5" t="s">
        <v>70</v>
      </c>
      <c r="E19" s="6" t="str">
        <f t="shared" si="1"/>
        <v>18.49dB</v>
      </c>
      <c r="F19" s="5" t="s">
        <v>8</v>
      </c>
      <c r="G19" s="6" t="str">
        <f t="shared" si="2"/>
        <v>14.49dB</v>
      </c>
    </row>
    <row r="20" spans="1:7" x14ac:dyDescent="0.3">
      <c r="A20" s="4">
        <v>16</v>
      </c>
      <c r="B20" s="5" t="s">
        <v>74</v>
      </c>
      <c r="C20" s="6" t="str">
        <f t="shared" si="3"/>
        <v>23.86dB</v>
      </c>
      <c r="D20" s="5" t="s">
        <v>154</v>
      </c>
      <c r="E20" s="6" t="str">
        <f t="shared" si="1"/>
        <v>17.84dB</v>
      </c>
      <c r="F20" s="5" t="s">
        <v>156</v>
      </c>
      <c r="G20" s="6" t="str">
        <f t="shared" si="2"/>
        <v>14.15dB</v>
      </c>
    </row>
    <row r="21" spans="1:7" x14ac:dyDescent="0.3">
      <c r="A21" s="4">
        <v>17</v>
      </c>
      <c r="B21" s="5" t="s">
        <v>160</v>
      </c>
      <c r="C21" s="6" t="str">
        <f t="shared" si="3"/>
        <v>23.17dB</v>
      </c>
      <c r="D21" s="5" t="s">
        <v>65</v>
      </c>
      <c r="E21" s="6" t="str">
        <f t="shared" si="1"/>
        <v>17.15dB</v>
      </c>
      <c r="F21" s="5" t="s">
        <v>123</v>
      </c>
      <c r="G21" s="6" t="str">
        <f t="shared" si="2"/>
        <v>13.26dB</v>
      </c>
    </row>
    <row r="22" spans="1:7" x14ac:dyDescent="0.3">
      <c r="A22" s="4">
        <v>18</v>
      </c>
      <c r="B22" s="5" t="s">
        <v>81</v>
      </c>
      <c r="C22" s="6" t="str">
        <f t="shared" si="3"/>
        <v>22.14dB</v>
      </c>
      <c r="D22" s="5" t="s">
        <v>166</v>
      </c>
      <c r="E22" s="6" t="str">
        <f t="shared" si="1"/>
        <v>16.52dB</v>
      </c>
      <c r="F22" s="5" t="s">
        <v>157</v>
      </c>
      <c r="G22" s="6" t="str">
        <f t="shared" si="2"/>
        <v>12.67dB</v>
      </c>
    </row>
    <row r="23" spans="1:7" x14ac:dyDescent="0.3">
      <c r="A23" s="4">
        <v>19</v>
      </c>
      <c r="B23" s="5" t="s">
        <v>172</v>
      </c>
      <c r="C23" s="6" t="str">
        <f t="shared" si="3"/>
        <v>21.29dB</v>
      </c>
      <c r="D23" s="5" t="s">
        <v>167</v>
      </c>
      <c r="E23" s="6" t="str">
        <f t="shared" si="1"/>
        <v>15.99dB</v>
      </c>
      <c r="F23" s="5" t="s">
        <v>61</v>
      </c>
      <c r="G23" s="6" t="str">
        <f t="shared" si="2"/>
        <v>12.04dB</v>
      </c>
    </row>
    <row r="24" spans="1:7" x14ac:dyDescent="0.3">
      <c r="A24" s="4">
        <v>20</v>
      </c>
      <c r="B24" s="5" t="s">
        <v>79</v>
      </c>
      <c r="C24" s="6" t="str">
        <f t="shared" si="3"/>
        <v>20.67dB</v>
      </c>
      <c r="D24" s="5" t="s">
        <v>131</v>
      </c>
      <c r="E24" s="6" t="str">
        <f t="shared" si="1"/>
        <v>15.42dB</v>
      </c>
      <c r="F24" s="5" t="s">
        <v>125</v>
      </c>
      <c r="G24" s="6" t="str">
        <f t="shared" si="2"/>
        <v>11.36dB</v>
      </c>
    </row>
    <row r="25" spans="1:7" x14ac:dyDescent="0.3">
      <c r="A25" s="4">
        <v>21</v>
      </c>
      <c r="B25" s="5" t="s">
        <v>5</v>
      </c>
      <c r="C25" s="21" t="str">
        <f t="shared" si="3"/>
        <v>20dB</v>
      </c>
      <c r="D25" s="5" t="s">
        <v>121</v>
      </c>
      <c r="E25" s="6" t="str">
        <f t="shared" si="1"/>
        <v>14.96dB</v>
      </c>
      <c r="F25" s="5" t="s">
        <v>158</v>
      </c>
      <c r="G25" s="6" t="str">
        <f t="shared" si="2"/>
        <v>11dB</v>
      </c>
    </row>
    <row r="26" spans="1:7" x14ac:dyDescent="0.3">
      <c r="A26" s="4">
        <v>22</v>
      </c>
      <c r="B26" s="5" t="s">
        <v>165</v>
      </c>
      <c r="C26" s="6" t="str">
        <f t="shared" si="3"/>
        <v>19.46dB</v>
      </c>
      <c r="D26" s="5" t="s">
        <v>129</v>
      </c>
      <c r="E26" s="6" t="str">
        <f t="shared" si="1"/>
        <v>14.81dB</v>
      </c>
      <c r="F26" s="5" t="s">
        <v>126</v>
      </c>
      <c r="G26" s="6" t="str">
        <f t="shared" si="2"/>
        <v>10.63dB</v>
      </c>
    </row>
    <row r="27" spans="1:7" x14ac:dyDescent="0.3">
      <c r="A27" s="4">
        <v>23</v>
      </c>
      <c r="B27" s="5" t="s">
        <v>165</v>
      </c>
      <c r="C27" s="6" t="str">
        <f t="shared" si="3"/>
        <v>19.46dB</v>
      </c>
      <c r="D27" s="5" t="s">
        <v>168</v>
      </c>
      <c r="E27" s="6" t="str">
        <f t="shared" si="1"/>
        <v>14.65dB</v>
      </c>
      <c r="F27" s="5" t="s">
        <v>126</v>
      </c>
      <c r="G27" s="6" t="str">
        <f t="shared" si="2"/>
        <v>10.63dB</v>
      </c>
    </row>
    <row r="28" spans="1:7" x14ac:dyDescent="0.3">
      <c r="A28" s="4">
        <v>24</v>
      </c>
      <c r="B28" s="5" t="s">
        <v>150</v>
      </c>
      <c r="C28" s="6" t="str">
        <f t="shared" si="3"/>
        <v>19.28dB</v>
      </c>
      <c r="D28" s="5" t="s">
        <v>168</v>
      </c>
      <c r="E28" s="6" t="str">
        <f t="shared" si="1"/>
        <v>14.65dB</v>
      </c>
      <c r="F28" s="5" t="s">
        <v>126</v>
      </c>
      <c r="G28" s="6" t="str">
        <f t="shared" si="2"/>
        <v>10.63dB</v>
      </c>
    </row>
    <row r="29" spans="1:7" x14ac:dyDescent="0.3">
      <c r="A29" s="4">
        <v>25</v>
      </c>
      <c r="B29" s="5" t="s">
        <v>150</v>
      </c>
      <c r="C29" s="6" t="str">
        <f t="shared" si="3"/>
        <v>19.28dB</v>
      </c>
      <c r="D29" s="5" t="s">
        <v>168</v>
      </c>
      <c r="E29" s="6" t="str">
        <f t="shared" si="1"/>
        <v>14.65dB</v>
      </c>
      <c r="F29" s="5" t="s">
        <v>126</v>
      </c>
      <c r="G29" s="6" t="str">
        <f t="shared" si="2"/>
        <v>10.63dB</v>
      </c>
    </row>
    <row r="30" spans="1:7" x14ac:dyDescent="0.3">
      <c r="A30" s="4">
        <v>26</v>
      </c>
      <c r="B30" s="5" t="s">
        <v>150</v>
      </c>
      <c r="C30" s="6" t="str">
        <f t="shared" si="3"/>
        <v>19.28dB</v>
      </c>
      <c r="D30" s="5" t="s">
        <v>168</v>
      </c>
      <c r="E30" s="6" t="str">
        <f t="shared" si="1"/>
        <v>14.65dB</v>
      </c>
      <c r="F30" s="5" t="s">
        <v>126</v>
      </c>
      <c r="G30" s="6" t="str">
        <f t="shared" si="2"/>
        <v>10.63dB</v>
      </c>
    </row>
    <row r="31" spans="1:7" x14ac:dyDescent="0.3">
      <c r="A31" s="4">
        <v>27</v>
      </c>
      <c r="B31" s="5" t="s">
        <v>150</v>
      </c>
      <c r="C31" s="6" t="str">
        <f t="shared" si="3"/>
        <v>19.28dB</v>
      </c>
      <c r="D31" s="5" t="s">
        <v>168</v>
      </c>
      <c r="E31" s="6" t="str">
        <f t="shared" si="1"/>
        <v>14.65dB</v>
      </c>
      <c r="F31" s="5" t="s">
        <v>126</v>
      </c>
      <c r="G31" s="6" t="str">
        <f t="shared" si="2"/>
        <v>10.63dB</v>
      </c>
    </row>
    <row r="32" spans="1:7" x14ac:dyDescent="0.3">
      <c r="A32" s="4">
        <v>28</v>
      </c>
      <c r="B32" s="5" t="s">
        <v>150</v>
      </c>
      <c r="C32" s="6" t="str">
        <f t="shared" si="3"/>
        <v>19.28dB</v>
      </c>
      <c r="D32" s="5" t="s">
        <v>168</v>
      </c>
      <c r="E32" s="6" t="str">
        <f t="shared" si="1"/>
        <v>14.65dB</v>
      </c>
      <c r="F32" s="5" t="s">
        <v>126</v>
      </c>
      <c r="G32" s="6" t="str">
        <f t="shared" si="2"/>
        <v>10.63dB</v>
      </c>
    </row>
    <row r="33" spans="1:7" x14ac:dyDescent="0.3">
      <c r="A33" s="4">
        <v>29</v>
      </c>
      <c r="B33" s="5" t="s">
        <v>150</v>
      </c>
      <c r="C33" s="6" t="str">
        <f t="shared" si="3"/>
        <v>19.28dB</v>
      </c>
      <c r="D33" s="5" t="s">
        <v>168</v>
      </c>
      <c r="E33" s="6" t="str">
        <f t="shared" si="1"/>
        <v>14.65dB</v>
      </c>
      <c r="F33" s="5" t="s">
        <v>126</v>
      </c>
      <c r="G33" s="6" t="str">
        <f t="shared" si="2"/>
        <v>10.63dB</v>
      </c>
    </row>
    <row r="34" spans="1:7" x14ac:dyDescent="0.3">
      <c r="A34" s="4">
        <v>30</v>
      </c>
      <c r="B34" s="5" t="s">
        <v>150</v>
      </c>
      <c r="C34" s="6" t="str">
        <f t="shared" si="3"/>
        <v>19.28dB</v>
      </c>
      <c r="D34" s="5" t="s">
        <v>168</v>
      </c>
      <c r="E34" s="6" t="str">
        <f t="shared" si="1"/>
        <v>14.65dB</v>
      </c>
      <c r="F34" s="5" t="s">
        <v>126</v>
      </c>
      <c r="G34" s="6" t="str">
        <f t="shared" si="2"/>
        <v>10.63dB</v>
      </c>
    </row>
  </sheetData>
  <mergeCells count="7">
    <mergeCell ref="B3:G3"/>
    <mergeCell ref="B1:C1"/>
    <mergeCell ref="D1:E1"/>
    <mergeCell ref="F1:G1"/>
    <mergeCell ref="F2:G2"/>
    <mergeCell ref="D2:E2"/>
    <mergeCell ref="B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模式一接地</vt:lpstr>
      <vt:lpstr>模式一接正</vt:lpstr>
      <vt:lpstr>模式一接负</vt:lpstr>
      <vt:lpstr>模式三接地</vt:lpstr>
      <vt:lpstr>模式三接正</vt:lpstr>
      <vt:lpstr>模式三接负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HMH</cp:lastModifiedBy>
  <dcterms:created xsi:type="dcterms:W3CDTF">2019-12-24T06:46:29Z</dcterms:created>
  <dcterms:modified xsi:type="dcterms:W3CDTF">2019-12-24T23:17:45Z</dcterms:modified>
</cp:coreProperties>
</file>