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715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19" i="1" l="1"/>
  <c r="H118" i="1"/>
  <c r="H116" i="1"/>
  <c r="H115" i="1"/>
  <c r="J100" i="1" l="1"/>
  <c r="J104" i="1"/>
  <c r="J108" i="1"/>
  <c r="J112" i="1"/>
  <c r="J63" i="1"/>
  <c r="J67" i="1"/>
  <c r="J71" i="1"/>
  <c r="J75" i="1"/>
  <c r="J79" i="1"/>
  <c r="J83" i="1"/>
  <c r="J87" i="1"/>
  <c r="J92" i="1"/>
  <c r="J58" i="1"/>
  <c r="J6" i="1"/>
  <c r="J10" i="1"/>
  <c r="J14" i="1"/>
  <c r="J18" i="1"/>
  <c r="J22" i="1"/>
  <c r="J30" i="1"/>
  <c r="J34" i="1"/>
  <c r="J38" i="1"/>
  <c r="J42" i="1"/>
  <c r="J46" i="1"/>
  <c r="J50" i="1"/>
  <c r="J54" i="1"/>
  <c r="H5" i="1"/>
  <c r="I59" i="1"/>
  <c r="J59" i="1" s="1"/>
  <c r="I60" i="1"/>
  <c r="J60" i="1" s="1"/>
  <c r="I61" i="1"/>
  <c r="J61" i="1" s="1"/>
  <c r="I62" i="1"/>
  <c r="J62" i="1" s="1"/>
  <c r="I63" i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I72" i="1"/>
  <c r="J72" i="1" s="1"/>
  <c r="I73" i="1"/>
  <c r="J73" i="1" s="1"/>
  <c r="I74" i="1"/>
  <c r="J74" i="1" s="1"/>
  <c r="I75" i="1"/>
  <c r="I76" i="1"/>
  <c r="J76" i="1" s="1"/>
  <c r="I77" i="1"/>
  <c r="J77" i="1" s="1"/>
  <c r="I78" i="1"/>
  <c r="J78" i="1" s="1"/>
  <c r="I79" i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I90" i="1"/>
  <c r="I91" i="1"/>
  <c r="J91" i="1" s="1"/>
  <c r="I92" i="1"/>
  <c r="I93" i="1"/>
  <c r="J93" i="1" s="1"/>
  <c r="I94" i="1"/>
  <c r="J94" i="1" s="1"/>
  <c r="I97" i="1"/>
  <c r="J97" i="1" s="1"/>
  <c r="I98" i="1"/>
  <c r="J98" i="1" s="1"/>
  <c r="I99" i="1"/>
  <c r="J99" i="1" s="1"/>
  <c r="I100" i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I109" i="1"/>
  <c r="J109" i="1" s="1"/>
  <c r="I110" i="1"/>
  <c r="J110" i="1" s="1"/>
  <c r="I111" i="1"/>
  <c r="J111" i="1" s="1"/>
  <c r="I112" i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2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H4" i="1"/>
  <c r="H6" i="1"/>
  <c r="H2" i="1"/>
  <c r="J2" i="1" s="1"/>
  <c r="H117" i="1" l="1"/>
  <c r="H120" i="1" s="1"/>
  <c r="J90" i="1"/>
  <c r="H114" i="1"/>
</calcChain>
</file>

<file path=xl/sharedStrings.xml><?xml version="1.0" encoding="utf-8"?>
<sst xmlns="http://schemas.openxmlformats.org/spreadsheetml/2006/main" count="235" uniqueCount="117">
  <si>
    <t>Stk.</t>
  </si>
  <si>
    <t>Pos.</t>
  </si>
  <si>
    <t>Anzahl</t>
  </si>
  <si>
    <t>Beschreibung</t>
  </si>
  <si>
    <t>EP</t>
  </si>
  <si>
    <t>Wand- und Deckenbrennstelle</t>
  </si>
  <si>
    <t>Ausschaltung mit 1 Brennstelle</t>
  </si>
  <si>
    <t>Ausschaltung mit 2 Brennstellen</t>
  </si>
  <si>
    <t>Wechselschaltung mit 1 Brennstelle</t>
  </si>
  <si>
    <t>Wechselschaltung mit 2 Brennstellen</t>
  </si>
  <si>
    <t>Kreuzschaltung mit 1 Brennstelle</t>
  </si>
  <si>
    <t>Kreuzschaltung mit 2 Brennstellen</t>
  </si>
  <si>
    <t>Tasterschaltung mit 3 Tastern</t>
  </si>
  <si>
    <t>Tasterschaltung mit 2 Tastern 2 Brennstelle</t>
  </si>
  <si>
    <t>Treppenhausschaltung mit 2 Tastern, 1 Brennstell, 1 Relais</t>
  </si>
  <si>
    <t>Serienschaltung mit 1 Brennstelle</t>
  </si>
  <si>
    <t>Serienschaltung mit 2 Brennstellen</t>
  </si>
  <si>
    <t>Kontroll-Ausschaltung</t>
  </si>
  <si>
    <t>Auskontrollschaltung mit Schukosteckdose mit Klappdeckel</t>
  </si>
  <si>
    <t>LED Universal Tastdimmer Nebenstelle</t>
  </si>
  <si>
    <t>LED Univeral Tastdimmer</t>
  </si>
  <si>
    <t>Schuko-Steckdose 1-fach</t>
  </si>
  <si>
    <t>Schuko-Steckdose 2-fach kombi</t>
  </si>
  <si>
    <t>Schuko-Steckdose 3-fach kombi</t>
  </si>
  <si>
    <t>Schuko-Steckdose 4-fach kombi</t>
  </si>
  <si>
    <t>Mehrpreis Einfachsteckdose mit Kinderschutz</t>
  </si>
  <si>
    <t>Mehrpreis Zweifachsteckdose mit Kinderschutz</t>
  </si>
  <si>
    <t>Mehrpreis Dreifachsteckdose mit Kinderschutz</t>
  </si>
  <si>
    <t>Schukosteckdose mit Klappdeckel</t>
  </si>
  <si>
    <t>Schukosteckdose schaltbar, innen</t>
  </si>
  <si>
    <t>Schukosteckdose schaltbar, außen</t>
  </si>
  <si>
    <t>Stromkreiszuleitung</t>
  </si>
  <si>
    <t>Stromkreiszuleitung für Erdgeschoß-Häuser und Kellergeschoß</t>
  </si>
  <si>
    <t>Zuleitung Elektroherd ab Zähleranlage</t>
  </si>
  <si>
    <t>Zuleitung Spülmaschine/Trockner/Waschmaschine ab Zähleranlage</t>
  </si>
  <si>
    <t>Zuleitung Außenfühler</t>
  </si>
  <si>
    <t>Trafo-Gonganlage</t>
  </si>
  <si>
    <t>Sprechanlage vorbereitet für bauseitige Sprechanlage, 1 Sprechst.</t>
  </si>
  <si>
    <t>Sprechanlage zusätzliche Sprechstelle</t>
  </si>
  <si>
    <t>Datenanschluß, Kat.6, für bauseitigen Anschluß</t>
  </si>
  <si>
    <t>Datenanschlußeinheit RJ45 8(8)</t>
  </si>
  <si>
    <t>Telefonanschluss mit TAE-Anschlussdose</t>
  </si>
  <si>
    <t>Fußbodentank Schukosteck-/Cat-Dose</t>
  </si>
  <si>
    <t>Antennenleerdose</t>
  </si>
  <si>
    <t>SAT - Anschlussdose</t>
  </si>
  <si>
    <t>BK - Anschlussdose</t>
  </si>
  <si>
    <t>TWIN - SAT - Anschlussdose</t>
  </si>
  <si>
    <t>Lautsprecherleitung LSP 2x1,5 ohne Anschlussdose</t>
  </si>
  <si>
    <t>Lautsprecherleitung LSP 2x1,5 mit 1 Anschlussdose</t>
  </si>
  <si>
    <t>Lautsprecherleitung LSP 2x1,5 mit 2 Anschlussdosen</t>
  </si>
  <si>
    <t>Rollladen Einzelschaltung</t>
  </si>
  <si>
    <t>Rollladenvorbereitung</t>
  </si>
  <si>
    <t>Rollladenstandard-Steuerung</t>
  </si>
  <si>
    <t>Rollladensystemtaster</t>
  </si>
  <si>
    <t>Radio - Set Mono</t>
  </si>
  <si>
    <t>EH</t>
  </si>
  <si>
    <t>Gesamt</t>
  </si>
  <si>
    <t>Taster zusätzlich für Pos. 8-10</t>
  </si>
  <si>
    <t>Sprechanlage für eine Gegensprechanlage inch Trafo und Gong</t>
  </si>
  <si>
    <t>Telefonleitung 2x2x0,6qmm ( ganze Länge )</t>
  </si>
  <si>
    <t>Rauchmelder als Einzelmelder</t>
  </si>
  <si>
    <t>Raffstoreanschluß mit Dämmerungsschalter</t>
  </si>
  <si>
    <t>Markisenschaltung</t>
  </si>
  <si>
    <t>Zählerschrank 1-Familienhaus</t>
  </si>
  <si>
    <t>Zählerschrank mit 2 Wohneinheiten mit gemeinsam genutzten HAR</t>
  </si>
  <si>
    <t>Zählerschrank mit 2 Wohneinheiten mit HAR in der Hauptwohnung</t>
  </si>
  <si>
    <t>FI/LS für Einzelgeräte</t>
  </si>
  <si>
    <t>EHZ/Datenadapter gem. TAB2007</t>
  </si>
  <si>
    <t>Vorbereitung Wechselrichter</t>
  </si>
  <si>
    <t>Zähler - oder Verteilerfelderweiterung</t>
  </si>
  <si>
    <t>Kosten der Versorgungsanträge / EVU</t>
  </si>
  <si>
    <t>Anschlussvorbereitung Solar - /PV - Anlage</t>
  </si>
  <si>
    <t>Unterverteilung 2reihig</t>
  </si>
  <si>
    <t>Unterverteilung 3reihig</t>
  </si>
  <si>
    <t>Zuleitung NYM-J 5x16 qmm verl.</t>
  </si>
  <si>
    <t>Zuleitung NYM-J 7x1,5 qmm verl.</t>
  </si>
  <si>
    <t>2.FI - Schutzschalter, gem.VDE/DlN</t>
  </si>
  <si>
    <t>Sicherungs-Einbau Automat B 16 Amp.</t>
  </si>
  <si>
    <t>Zuleitung Erdung Bad/Gasleitung/Heizung</t>
  </si>
  <si>
    <t>Erdkabel zur Aussenstehenden Luft Wärmepumpe Anschluß + Steuerleit</t>
  </si>
  <si>
    <t>Zusatzarbeiten Pelletsheizung: Zusätzlicher Potenzialausgleich für</t>
  </si>
  <si>
    <t>Zusatzarbeiten Luft - Wasser Wärmepumpe, incl. Zählerfelderweiterung</t>
  </si>
  <si>
    <t>Anschluss zusätzliche Heizpatrone</t>
  </si>
  <si>
    <t>Zuleitung Heizkreisverteiler</t>
  </si>
  <si>
    <t>Zuleitung Fußbodenheizung Raumthermostat</t>
  </si>
  <si>
    <t>Mehrkosten Versetzen des Zählerschrankes ins KG</t>
  </si>
  <si>
    <t>Mehrkosten Versetzen Heizung ins KG</t>
  </si>
  <si>
    <t>SAT-Anlage, Kathrein Komponenten</t>
  </si>
  <si>
    <t>Erdung SAT-Anlage 16mm2</t>
  </si>
  <si>
    <t>Erdkabel NYY-J 5x1,5mm2, 10m am Haus aufgerollt, 3pol. B16A</t>
  </si>
  <si>
    <t>Erdkabel NYY-J 3x1,5mm2, 10m am Haus aufgerollt, B16A</t>
  </si>
  <si>
    <t>Erdkabel NYY-J 5x2,5mm2, 10m am Haus aufgerollt, 3pol. B16A</t>
  </si>
  <si>
    <t>Erdkabel NYY-J 3x2,5mm2, 10m am Haus aufgerollt, B16A</t>
  </si>
  <si>
    <t>Anfahrtspauschale bis 200 km</t>
  </si>
  <si>
    <t>Überspannungsschutz Dehn Tvp 1+2</t>
  </si>
  <si>
    <t>Bohrkronenpfand (wird bei Rückgabe erstattet)</t>
  </si>
  <si>
    <t>Kellergeschoß</t>
  </si>
  <si>
    <t>Stromkreiszuleitung ab Zähleranlage</t>
  </si>
  <si>
    <t>Schukosteckdose 2 - fach mit Klappdeckel</t>
  </si>
  <si>
    <t>Datenanschluß inkl. Anschlusseinheit</t>
  </si>
  <si>
    <t>Telefonanschluß inkl. TAE 6NFN</t>
  </si>
  <si>
    <t>Femsehanschluß inkl. Anschlußeinheit</t>
  </si>
  <si>
    <t>Summe</t>
  </si>
  <si>
    <t>Summe(netto)</t>
  </si>
  <si>
    <t>korrigiert</t>
  </si>
  <si>
    <t>Gesamt korr</t>
  </si>
  <si>
    <t>Ersparnis</t>
  </si>
  <si>
    <t>DFH</t>
  </si>
  <si>
    <t>Ersparnis(netto)</t>
  </si>
  <si>
    <t>Auskontrollschalter - SET</t>
  </si>
  <si>
    <t>EP neu</t>
  </si>
  <si>
    <t>Bewegungsmelder mit Wand - o. Deckenausl.</t>
  </si>
  <si>
    <t>Bewegungsmelder schaltbar mit Wand - o. Deckenausl.</t>
  </si>
  <si>
    <t>MWST</t>
  </si>
  <si>
    <t>Summe(brutto)</t>
  </si>
  <si>
    <t>MWST(Gesamt)</t>
  </si>
  <si>
    <t>Zwischensumme(netto)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</si>
</sst>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8" fontId="1" fillId="0" borderId="0" xfId="0" applyNumberFormat="1" applyFont="1"/>
    <xf numFmtId="0" fontId="0" fillId="0" borderId="0" xfId="0" applyFont="1"/>
    <xf numFmtId="8" fontId="0" fillId="0" borderId="0" xfId="0" applyNumberFormat="1" applyFont="1"/>
    <xf numFmtId="0" fontId="1" fillId="0" borderId="1" xfId="0" applyFont="1" applyBorder="1"/>
    <xf numFmtId="8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91" workbookViewId="0">
      <selection activeCell="H120" sqref="H120"/>
    </sheetView>
  </sheetViews>
  <sheetFormatPr baseColWidth="10" defaultRowHeight="15" x14ac:dyDescent="0.25"/>
  <cols>
    <col min="1" max="1" width="5.42578125" customWidth="1"/>
    <col min="2" max="2" width="7" bestFit="1" customWidth="1"/>
    <col min="3" max="3" width="9.85546875" customWidth="1"/>
    <col min="4" max="4" width="7" bestFit="1" customWidth="1"/>
    <col min="5" max="5" width="4.28515625" bestFit="1" customWidth="1"/>
    <col min="6" max="6" width="66" bestFit="1" customWidth="1"/>
    <col min="7" max="7" width="9.5703125" style="1" bestFit="1" customWidth="1"/>
    <col min="8" max="8" width="10.28515625" style="1" bestFit="1" customWidth="1"/>
    <col min="9" max="9" width="11.7109375" bestFit="1" customWidth="1"/>
  </cols>
  <sheetData>
    <row r="1" spans="1:11" x14ac:dyDescent="0.25">
      <c r="A1" s="2" t="s">
        <v>1</v>
      </c>
      <c r="B1" s="2" t="s">
        <v>2</v>
      </c>
      <c r="C1" s="3" t="s">
        <v>104</v>
      </c>
      <c r="D1" s="3" t="s">
        <v>107</v>
      </c>
      <c r="E1" s="2" t="s">
        <v>55</v>
      </c>
      <c r="F1" s="2" t="s">
        <v>3</v>
      </c>
      <c r="G1" s="4" t="s">
        <v>4</v>
      </c>
      <c r="H1" s="4" t="s">
        <v>56</v>
      </c>
      <c r="I1" s="2" t="s">
        <v>105</v>
      </c>
      <c r="J1" s="2" t="s">
        <v>106</v>
      </c>
      <c r="K1" s="2" t="s">
        <v>110</v>
      </c>
    </row>
    <row r="2" spans="1:11" x14ac:dyDescent="0.25">
      <c r="A2">
        <v>1</v>
      </c>
      <c r="B2">
        <v>3</v>
      </c>
      <c r="C2">
        <v>3</v>
      </c>
      <c r="D2">
        <v>3</v>
      </c>
      <c r="E2" t="s">
        <v>0</v>
      </c>
      <c r="F2" t="s">
        <v>5</v>
      </c>
      <c r="G2" s="1">
        <v>14.35</v>
      </c>
      <c r="H2" s="1">
        <f t="shared" ref="H2:H33" si="0">B2*G2-D2*G2</f>
        <v>0</v>
      </c>
      <c r="I2" s="1">
        <f t="shared" ref="I2:I33" si="1">(C2*G2-D2*G2)</f>
        <v>0</v>
      </c>
      <c r="J2" s="1">
        <f>I2-H2</f>
        <v>0</v>
      </c>
    </row>
    <row r="3" spans="1:11" x14ac:dyDescent="0.25">
      <c r="A3">
        <v>2</v>
      </c>
      <c r="B3">
        <v>2</v>
      </c>
      <c r="C3">
        <v>2</v>
      </c>
      <c r="D3">
        <v>2</v>
      </c>
      <c r="E3" t="s">
        <v>0</v>
      </c>
      <c r="F3" t="s">
        <v>6</v>
      </c>
      <c r="G3" s="1">
        <v>40.799999999999997</v>
      </c>
      <c r="H3" s="1">
        <f t="shared" si="0"/>
        <v>0</v>
      </c>
      <c r="I3" s="1">
        <f t="shared" si="1"/>
        <v>0</v>
      </c>
      <c r="J3" s="1">
        <f t="shared" ref="J3:J66" si="2">I3-H3</f>
        <v>0</v>
      </c>
    </row>
    <row r="4" spans="1:11" x14ac:dyDescent="0.25">
      <c r="A4">
        <v>3</v>
      </c>
      <c r="D4">
        <v>1</v>
      </c>
      <c r="E4" t="s">
        <v>0</v>
      </c>
      <c r="F4" t="s">
        <v>7</v>
      </c>
      <c r="G4" s="1">
        <v>54.66</v>
      </c>
      <c r="H4" s="1">
        <f t="shared" si="0"/>
        <v>-54.66</v>
      </c>
      <c r="I4" s="1">
        <f t="shared" si="1"/>
        <v>-54.66</v>
      </c>
      <c r="J4" s="1">
        <f t="shared" si="2"/>
        <v>0</v>
      </c>
    </row>
    <row r="5" spans="1:11" x14ac:dyDescent="0.25">
      <c r="A5">
        <v>4</v>
      </c>
      <c r="B5">
        <v>8</v>
      </c>
      <c r="C5">
        <v>8</v>
      </c>
      <c r="D5">
        <v>1</v>
      </c>
      <c r="E5" t="s">
        <v>0</v>
      </c>
      <c r="F5" t="s">
        <v>8</v>
      </c>
      <c r="G5" s="1">
        <v>70.14</v>
      </c>
      <c r="H5" s="1">
        <f t="shared" si="0"/>
        <v>490.98</v>
      </c>
      <c r="I5" s="1">
        <f t="shared" si="1"/>
        <v>490.98</v>
      </c>
      <c r="J5" s="1">
        <f t="shared" si="2"/>
        <v>0</v>
      </c>
    </row>
    <row r="6" spans="1:11" x14ac:dyDescent="0.25">
      <c r="A6">
        <v>5</v>
      </c>
      <c r="D6">
        <v>3</v>
      </c>
      <c r="E6" t="s">
        <v>0</v>
      </c>
      <c r="F6" t="s">
        <v>9</v>
      </c>
      <c r="G6" s="1">
        <v>85.37</v>
      </c>
      <c r="H6" s="1">
        <f t="shared" si="0"/>
        <v>-256.11</v>
      </c>
      <c r="I6" s="1">
        <f t="shared" si="1"/>
        <v>-256.11</v>
      </c>
      <c r="J6" s="1">
        <f t="shared" si="2"/>
        <v>0</v>
      </c>
    </row>
    <row r="7" spans="1:11" x14ac:dyDescent="0.25">
      <c r="A7">
        <v>6</v>
      </c>
      <c r="B7">
        <v>3</v>
      </c>
      <c r="C7">
        <v>3</v>
      </c>
      <c r="E7" t="s">
        <v>0</v>
      </c>
      <c r="F7" t="s">
        <v>10</v>
      </c>
      <c r="G7" s="1">
        <v>117.33</v>
      </c>
      <c r="H7" s="1">
        <f t="shared" si="0"/>
        <v>351.99</v>
      </c>
      <c r="I7" s="1">
        <f t="shared" si="1"/>
        <v>351.99</v>
      </c>
      <c r="J7" s="1">
        <f t="shared" si="2"/>
        <v>0</v>
      </c>
    </row>
    <row r="8" spans="1:11" x14ac:dyDescent="0.25">
      <c r="A8">
        <v>7</v>
      </c>
      <c r="D8">
        <v>1</v>
      </c>
      <c r="E8" t="s">
        <v>0</v>
      </c>
      <c r="F8" t="s">
        <v>11</v>
      </c>
      <c r="G8" s="1">
        <v>132.71</v>
      </c>
      <c r="H8" s="1">
        <f t="shared" si="0"/>
        <v>-132.71</v>
      </c>
      <c r="I8" s="1">
        <f t="shared" si="1"/>
        <v>-132.71</v>
      </c>
      <c r="J8" s="1">
        <f t="shared" si="2"/>
        <v>0</v>
      </c>
    </row>
    <row r="9" spans="1:11" x14ac:dyDescent="0.25">
      <c r="A9">
        <v>8</v>
      </c>
      <c r="D9">
        <v>2</v>
      </c>
      <c r="E9" t="s">
        <v>0</v>
      </c>
      <c r="F9" t="s">
        <v>12</v>
      </c>
      <c r="G9" s="1">
        <v>152.6</v>
      </c>
      <c r="H9" s="1">
        <f t="shared" si="0"/>
        <v>-305.2</v>
      </c>
      <c r="I9" s="1">
        <f t="shared" si="1"/>
        <v>-305.2</v>
      </c>
      <c r="J9" s="1">
        <f t="shared" si="2"/>
        <v>0</v>
      </c>
    </row>
    <row r="10" spans="1:11" x14ac:dyDescent="0.25">
      <c r="A10">
        <v>9</v>
      </c>
      <c r="E10" t="s">
        <v>0</v>
      </c>
      <c r="F10" t="s">
        <v>13</v>
      </c>
      <c r="G10" s="1">
        <v>122.49</v>
      </c>
      <c r="H10" s="1">
        <f t="shared" si="0"/>
        <v>0</v>
      </c>
      <c r="I10" s="1">
        <f t="shared" si="1"/>
        <v>0</v>
      </c>
      <c r="J10" s="1">
        <f t="shared" si="2"/>
        <v>0</v>
      </c>
    </row>
    <row r="11" spans="1:11" x14ac:dyDescent="0.25">
      <c r="A11">
        <v>10</v>
      </c>
      <c r="E11" t="s">
        <v>0</v>
      </c>
      <c r="F11" t="s">
        <v>14</v>
      </c>
      <c r="G11" s="1">
        <v>146.30000000000001</v>
      </c>
      <c r="H11" s="1">
        <f t="shared" si="0"/>
        <v>0</v>
      </c>
      <c r="I11" s="1">
        <f t="shared" si="1"/>
        <v>0</v>
      </c>
      <c r="J11" s="1">
        <f t="shared" si="2"/>
        <v>0</v>
      </c>
    </row>
    <row r="12" spans="1:11" x14ac:dyDescent="0.25">
      <c r="A12">
        <v>11</v>
      </c>
      <c r="E12" t="s">
        <v>0</v>
      </c>
      <c r="F12" t="s">
        <v>57</v>
      </c>
      <c r="G12" s="1">
        <v>44.1</v>
      </c>
      <c r="H12" s="1">
        <f t="shared" si="0"/>
        <v>0</v>
      </c>
      <c r="I12" s="1">
        <f t="shared" si="1"/>
        <v>0</v>
      </c>
      <c r="J12" s="1">
        <f t="shared" si="2"/>
        <v>0</v>
      </c>
    </row>
    <row r="13" spans="1:11" x14ac:dyDescent="0.25">
      <c r="A13">
        <v>12</v>
      </c>
      <c r="E13" t="s">
        <v>0</v>
      </c>
      <c r="F13" t="s">
        <v>15</v>
      </c>
      <c r="G13" s="1">
        <v>53.86</v>
      </c>
      <c r="H13" s="1">
        <f t="shared" si="0"/>
        <v>0</v>
      </c>
      <c r="I13" s="1">
        <f t="shared" si="1"/>
        <v>0</v>
      </c>
      <c r="J13" s="1">
        <f t="shared" si="2"/>
        <v>0</v>
      </c>
    </row>
    <row r="14" spans="1:11" x14ac:dyDescent="0.25">
      <c r="A14">
        <v>13</v>
      </c>
      <c r="B14">
        <v>3</v>
      </c>
      <c r="C14">
        <v>3</v>
      </c>
      <c r="D14">
        <v>3</v>
      </c>
      <c r="E14" t="s">
        <v>0</v>
      </c>
      <c r="F14" t="s">
        <v>16</v>
      </c>
      <c r="G14" s="1">
        <v>67.33</v>
      </c>
      <c r="H14" s="1">
        <f t="shared" si="0"/>
        <v>0</v>
      </c>
      <c r="I14" s="1">
        <f t="shared" si="1"/>
        <v>0</v>
      </c>
      <c r="J14" s="1">
        <f t="shared" si="2"/>
        <v>0</v>
      </c>
    </row>
    <row r="15" spans="1:11" x14ac:dyDescent="0.25">
      <c r="A15">
        <v>14</v>
      </c>
      <c r="B15">
        <v>5</v>
      </c>
      <c r="C15">
        <v>5</v>
      </c>
      <c r="D15">
        <v>3</v>
      </c>
      <c r="E15" t="s">
        <v>0</v>
      </c>
      <c r="F15" t="s">
        <v>17</v>
      </c>
      <c r="G15" s="1">
        <v>52.7</v>
      </c>
      <c r="H15" s="1">
        <f t="shared" si="0"/>
        <v>105.39999999999998</v>
      </c>
      <c r="I15" s="1">
        <f t="shared" si="1"/>
        <v>105.39999999999998</v>
      </c>
      <c r="J15" s="1">
        <f t="shared" si="2"/>
        <v>0</v>
      </c>
    </row>
    <row r="16" spans="1:11" x14ac:dyDescent="0.25">
      <c r="A16">
        <v>15</v>
      </c>
      <c r="B16">
        <v>2</v>
      </c>
      <c r="C16">
        <v>2</v>
      </c>
      <c r="D16">
        <v>2</v>
      </c>
      <c r="E16" t="s">
        <v>0</v>
      </c>
      <c r="F16" t="s">
        <v>18</v>
      </c>
      <c r="G16" s="1">
        <v>133</v>
      </c>
      <c r="H16" s="1">
        <f t="shared" si="0"/>
        <v>0</v>
      </c>
      <c r="I16" s="1">
        <f t="shared" si="1"/>
        <v>0</v>
      </c>
      <c r="J16" s="1">
        <f t="shared" si="2"/>
        <v>0</v>
      </c>
    </row>
    <row r="17" spans="1:10" x14ac:dyDescent="0.25">
      <c r="A17">
        <v>16</v>
      </c>
      <c r="E17" t="s">
        <v>0</v>
      </c>
      <c r="F17" t="s">
        <v>109</v>
      </c>
      <c r="G17" s="1">
        <v>90.01</v>
      </c>
      <c r="H17" s="1">
        <f t="shared" si="0"/>
        <v>0</v>
      </c>
      <c r="I17" s="1">
        <f t="shared" si="1"/>
        <v>0</v>
      </c>
      <c r="J17" s="1">
        <f t="shared" si="2"/>
        <v>0</v>
      </c>
    </row>
    <row r="18" spans="1:10" x14ac:dyDescent="0.25">
      <c r="A18">
        <v>17</v>
      </c>
      <c r="E18" t="s">
        <v>0</v>
      </c>
      <c r="F18" t="s">
        <v>19</v>
      </c>
      <c r="G18" s="1">
        <v>48.18</v>
      </c>
      <c r="H18" s="1">
        <f t="shared" si="0"/>
        <v>0</v>
      </c>
      <c r="I18" s="1">
        <f t="shared" si="1"/>
        <v>0</v>
      </c>
      <c r="J18" s="1">
        <f t="shared" si="2"/>
        <v>0</v>
      </c>
    </row>
    <row r="19" spans="1:10" x14ac:dyDescent="0.25">
      <c r="A19">
        <v>18</v>
      </c>
      <c r="E19" t="s">
        <v>0</v>
      </c>
      <c r="F19" s="1" t="s">
        <v>20</v>
      </c>
      <c r="G19" s="1">
        <v>154.87</v>
      </c>
      <c r="H19" s="1">
        <f t="shared" si="0"/>
        <v>0</v>
      </c>
      <c r="I19" s="1">
        <f t="shared" si="1"/>
        <v>0</v>
      </c>
      <c r="J19" s="1">
        <f t="shared" si="2"/>
        <v>0</v>
      </c>
    </row>
    <row r="20" spans="1:10" x14ac:dyDescent="0.25">
      <c r="A20">
        <v>19</v>
      </c>
      <c r="B20">
        <v>3</v>
      </c>
      <c r="C20">
        <v>0</v>
      </c>
      <c r="E20" t="s">
        <v>0</v>
      </c>
      <c r="F20" t="s">
        <v>111</v>
      </c>
      <c r="G20" s="1">
        <v>209.44</v>
      </c>
      <c r="H20" s="1">
        <f t="shared" si="0"/>
        <v>628.31999999999994</v>
      </c>
      <c r="I20" s="1">
        <f t="shared" si="1"/>
        <v>0</v>
      </c>
      <c r="J20" s="1">
        <f t="shared" si="2"/>
        <v>-628.31999999999994</v>
      </c>
    </row>
    <row r="21" spans="1:10" x14ac:dyDescent="0.25">
      <c r="A21">
        <v>20</v>
      </c>
      <c r="E21" t="s">
        <v>0</v>
      </c>
      <c r="F21" t="s">
        <v>112</v>
      </c>
      <c r="G21" s="1">
        <v>264.63</v>
      </c>
      <c r="H21" s="1">
        <f t="shared" si="0"/>
        <v>0</v>
      </c>
      <c r="I21" s="1">
        <f t="shared" si="1"/>
        <v>0</v>
      </c>
      <c r="J21" s="1">
        <f t="shared" si="2"/>
        <v>0</v>
      </c>
    </row>
    <row r="22" spans="1:10" x14ac:dyDescent="0.25">
      <c r="A22">
        <v>21</v>
      </c>
      <c r="B22">
        <v>31</v>
      </c>
      <c r="C22">
        <v>31</v>
      </c>
      <c r="D22">
        <v>12</v>
      </c>
      <c r="E22" t="s">
        <v>0</v>
      </c>
      <c r="F22" t="s">
        <v>21</v>
      </c>
      <c r="G22" s="1">
        <v>26.91</v>
      </c>
      <c r="H22" s="1">
        <f t="shared" si="0"/>
        <v>511.29</v>
      </c>
      <c r="I22" s="1">
        <f t="shared" si="1"/>
        <v>511.29</v>
      </c>
      <c r="J22" s="1">
        <f t="shared" si="2"/>
        <v>0</v>
      </c>
    </row>
    <row r="23" spans="1:10" x14ac:dyDescent="0.25">
      <c r="A23">
        <v>22</v>
      </c>
      <c r="B23">
        <v>14</v>
      </c>
      <c r="C23">
        <v>14</v>
      </c>
      <c r="D23">
        <v>10</v>
      </c>
      <c r="E23" t="s">
        <v>0</v>
      </c>
      <c r="F23" t="s">
        <v>22</v>
      </c>
      <c r="G23" s="1">
        <v>42.45</v>
      </c>
      <c r="H23" s="1">
        <f t="shared" si="0"/>
        <v>169.80000000000007</v>
      </c>
      <c r="I23" s="1">
        <f t="shared" si="1"/>
        <v>169.80000000000007</v>
      </c>
      <c r="J23" s="1">
        <f t="shared" si="2"/>
        <v>0</v>
      </c>
    </row>
    <row r="24" spans="1:10" x14ac:dyDescent="0.25">
      <c r="A24">
        <v>23</v>
      </c>
      <c r="B24">
        <v>9</v>
      </c>
      <c r="C24">
        <v>9</v>
      </c>
      <c r="D24">
        <v>14</v>
      </c>
      <c r="E24" t="s">
        <v>0</v>
      </c>
      <c r="F24" t="s">
        <v>23</v>
      </c>
      <c r="G24" s="1">
        <v>60.27</v>
      </c>
      <c r="H24" s="1">
        <f t="shared" si="0"/>
        <v>-301.35000000000002</v>
      </c>
      <c r="I24" s="1">
        <f t="shared" si="1"/>
        <v>-301.35000000000002</v>
      </c>
      <c r="J24" s="1">
        <f t="shared" si="2"/>
        <v>0</v>
      </c>
    </row>
    <row r="25" spans="1:10" x14ac:dyDescent="0.25">
      <c r="A25">
        <v>24</v>
      </c>
      <c r="B25">
        <v>3</v>
      </c>
      <c r="C25">
        <v>3</v>
      </c>
      <c r="E25" t="s">
        <v>0</v>
      </c>
      <c r="F25" t="s">
        <v>24</v>
      </c>
      <c r="G25" s="1">
        <v>75.989999999999995</v>
      </c>
      <c r="H25" s="1">
        <f t="shared" si="0"/>
        <v>227.96999999999997</v>
      </c>
      <c r="I25" s="1">
        <f t="shared" si="1"/>
        <v>227.96999999999997</v>
      </c>
      <c r="J25" s="1">
        <f t="shared" si="2"/>
        <v>0</v>
      </c>
    </row>
    <row r="26" spans="1:10" x14ac:dyDescent="0.25">
      <c r="A26">
        <v>25</v>
      </c>
      <c r="B26">
        <v>5</v>
      </c>
      <c r="C26">
        <v>5</v>
      </c>
      <c r="D26">
        <v>2</v>
      </c>
      <c r="E26" t="s">
        <v>0</v>
      </c>
      <c r="F26" t="s">
        <v>25</v>
      </c>
      <c r="G26" s="1">
        <v>7.84</v>
      </c>
      <c r="H26" s="1">
        <f t="shared" si="0"/>
        <v>23.520000000000003</v>
      </c>
      <c r="I26" s="1">
        <f t="shared" si="1"/>
        <v>23.520000000000003</v>
      </c>
      <c r="J26" s="1">
        <f t="shared" si="2"/>
        <v>0</v>
      </c>
    </row>
    <row r="27" spans="1:10" x14ac:dyDescent="0.25">
      <c r="A27">
        <v>26</v>
      </c>
      <c r="B27">
        <v>4</v>
      </c>
      <c r="C27">
        <v>4</v>
      </c>
      <c r="D27">
        <v>2</v>
      </c>
      <c r="E27" t="s">
        <v>0</v>
      </c>
      <c r="F27" t="s">
        <v>26</v>
      </c>
      <c r="G27" s="1">
        <v>15.68</v>
      </c>
      <c r="H27" s="1">
        <f t="shared" si="0"/>
        <v>31.36</v>
      </c>
      <c r="I27" s="1">
        <f t="shared" si="1"/>
        <v>31.36</v>
      </c>
      <c r="J27" s="1">
        <f t="shared" si="2"/>
        <v>0</v>
      </c>
    </row>
    <row r="28" spans="1:10" x14ac:dyDescent="0.25">
      <c r="A28">
        <v>27</v>
      </c>
      <c r="B28">
        <v>2</v>
      </c>
      <c r="C28">
        <v>2</v>
      </c>
      <c r="D28">
        <v>4</v>
      </c>
      <c r="E28" t="s">
        <v>0</v>
      </c>
      <c r="F28" t="s">
        <v>27</v>
      </c>
      <c r="G28" s="1">
        <v>23.52</v>
      </c>
      <c r="H28" s="1">
        <f t="shared" si="0"/>
        <v>-47.04</v>
      </c>
      <c r="I28" s="1">
        <f t="shared" si="1"/>
        <v>-47.04</v>
      </c>
      <c r="J28" s="1">
        <f t="shared" si="2"/>
        <v>0</v>
      </c>
    </row>
    <row r="29" spans="1:10" x14ac:dyDescent="0.25">
      <c r="A29">
        <v>28</v>
      </c>
      <c r="E29" t="s">
        <v>0</v>
      </c>
      <c r="F29" t="s">
        <v>28</v>
      </c>
      <c r="G29" s="1">
        <v>36.57</v>
      </c>
      <c r="H29" s="1">
        <f t="shared" si="0"/>
        <v>0</v>
      </c>
      <c r="I29" s="1">
        <f t="shared" si="1"/>
        <v>0</v>
      </c>
      <c r="J29" s="1">
        <f t="shared" si="2"/>
        <v>0</v>
      </c>
    </row>
    <row r="30" spans="1:10" x14ac:dyDescent="0.25">
      <c r="A30">
        <v>29</v>
      </c>
      <c r="E30" t="s">
        <v>0</v>
      </c>
      <c r="F30" t="s">
        <v>29</v>
      </c>
      <c r="G30" s="1">
        <v>68.22</v>
      </c>
      <c r="H30" s="1">
        <f t="shared" si="0"/>
        <v>0</v>
      </c>
      <c r="I30" s="1">
        <f t="shared" si="1"/>
        <v>0</v>
      </c>
      <c r="J30" s="1">
        <f t="shared" si="2"/>
        <v>0</v>
      </c>
    </row>
    <row r="31" spans="1:10" x14ac:dyDescent="0.25">
      <c r="A31">
        <v>30</v>
      </c>
      <c r="E31" t="s">
        <v>0</v>
      </c>
      <c r="F31" t="s">
        <v>30</v>
      </c>
      <c r="G31" s="1">
        <v>113.4</v>
      </c>
      <c r="H31" s="1">
        <f t="shared" si="0"/>
        <v>0</v>
      </c>
      <c r="I31" s="1">
        <f t="shared" si="1"/>
        <v>0</v>
      </c>
      <c r="J31" s="1">
        <f t="shared" si="2"/>
        <v>0</v>
      </c>
    </row>
    <row r="32" spans="1:10" x14ac:dyDescent="0.25">
      <c r="A32">
        <v>31</v>
      </c>
      <c r="E32" t="s">
        <v>0</v>
      </c>
      <c r="F32" t="s">
        <v>31</v>
      </c>
      <c r="G32" s="1">
        <v>43.4</v>
      </c>
      <c r="H32" s="1">
        <f t="shared" si="0"/>
        <v>0</v>
      </c>
      <c r="I32" s="1">
        <f t="shared" si="1"/>
        <v>0</v>
      </c>
      <c r="J32" s="1">
        <f t="shared" si="2"/>
        <v>0</v>
      </c>
    </row>
    <row r="33" spans="1:10" x14ac:dyDescent="0.25">
      <c r="A33">
        <v>32</v>
      </c>
      <c r="E33" t="s">
        <v>0</v>
      </c>
      <c r="F33" t="s">
        <v>32</v>
      </c>
      <c r="G33" s="1">
        <v>65.42</v>
      </c>
      <c r="H33" s="1">
        <f t="shared" si="0"/>
        <v>0</v>
      </c>
      <c r="I33" s="1">
        <f t="shared" si="1"/>
        <v>0</v>
      </c>
      <c r="J33" s="1">
        <f t="shared" si="2"/>
        <v>0</v>
      </c>
    </row>
    <row r="34" spans="1:10" x14ac:dyDescent="0.25">
      <c r="A34">
        <v>33</v>
      </c>
      <c r="B34">
        <v>1</v>
      </c>
      <c r="C34">
        <v>1</v>
      </c>
      <c r="D34">
        <v>1</v>
      </c>
      <c r="E34" t="s">
        <v>0</v>
      </c>
      <c r="F34" t="s">
        <v>33</v>
      </c>
      <c r="G34" s="1">
        <v>84.45</v>
      </c>
      <c r="H34" s="1">
        <f t="shared" ref="H34:H57" si="3">B34*G34-D34*G34</f>
        <v>0</v>
      </c>
      <c r="I34" s="1">
        <f t="shared" ref="I34:I57" si="4">(C34*G34-D34*G34)</f>
        <v>0</v>
      </c>
      <c r="J34" s="1">
        <f t="shared" si="2"/>
        <v>0</v>
      </c>
    </row>
    <row r="35" spans="1:10" x14ac:dyDescent="0.25">
      <c r="A35">
        <v>34</v>
      </c>
      <c r="B35">
        <v>7</v>
      </c>
      <c r="C35">
        <v>7</v>
      </c>
      <c r="D35">
        <v>5</v>
      </c>
      <c r="E35" t="s">
        <v>0</v>
      </c>
      <c r="F35" t="s">
        <v>34</v>
      </c>
      <c r="G35" s="1">
        <v>53.3</v>
      </c>
      <c r="H35" s="1">
        <f t="shared" si="3"/>
        <v>106.59999999999997</v>
      </c>
      <c r="I35" s="1">
        <f t="shared" si="4"/>
        <v>106.59999999999997</v>
      </c>
      <c r="J35" s="1">
        <f t="shared" si="2"/>
        <v>0</v>
      </c>
    </row>
    <row r="36" spans="1:10" x14ac:dyDescent="0.25">
      <c r="A36">
        <v>35</v>
      </c>
      <c r="B36">
        <v>1</v>
      </c>
      <c r="C36">
        <v>1</v>
      </c>
      <c r="D36">
        <v>1</v>
      </c>
      <c r="E36" t="s">
        <v>0</v>
      </c>
      <c r="F36" t="s">
        <v>35</v>
      </c>
      <c r="G36" s="1">
        <v>37.74</v>
      </c>
      <c r="H36" s="1">
        <f t="shared" si="3"/>
        <v>0</v>
      </c>
      <c r="I36" s="1">
        <f t="shared" si="4"/>
        <v>0</v>
      </c>
      <c r="J36" s="1">
        <f t="shared" si="2"/>
        <v>0</v>
      </c>
    </row>
    <row r="37" spans="1:10" x14ac:dyDescent="0.25">
      <c r="A37">
        <v>36</v>
      </c>
      <c r="D37">
        <v>1</v>
      </c>
      <c r="E37" t="s">
        <v>0</v>
      </c>
      <c r="F37" t="s">
        <v>36</v>
      </c>
      <c r="G37" s="1">
        <v>127.05</v>
      </c>
      <c r="H37" s="1">
        <f t="shared" si="3"/>
        <v>-127.05</v>
      </c>
      <c r="I37" s="1">
        <f t="shared" si="4"/>
        <v>-127.05</v>
      </c>
      <c r="J37" s="1">
        <f t="shared" si="2"/>
        <v>0</v>
      </c>
    </row>
    <row r="38" spans="1:10" x14ac:dyDescent="0.25">
      <c r="A38">
        <v>37</v>
      </c>
      <c r="E38" t="s">
        <v>0</v>
      </c>
      <c r="F38" t="s">
        <v>58</v>
      </c>
      <c r="G38" s="1">
        <v>469.53</v>
      </c>
      <c r="H38" s="1">
        <f t="shared" si="3"/>
        <v>0</v>
      </c>
      <c r="I38" s="1">
        <f t="shared" si="4"/>
        <v>0</v>
      </c>
      <c r="J38" s="1">
        <f t="shared" si="2"/>
        <v>0</v>
      </c>
    </row>
    <row r="39" spans="1:10" x14ac:dyDescent="0.25">
      <c r="A39">
        <v>38</v>
      </c>
      <c r="B39">
        <v>1</v>
      </c>
      <c r="C39">
        <v>1</v>
      </c>
      <c r="E39" t="s">
        <v>0</v>
      </c>
      <c r="F39" t="s">
        <v>37</v>
      </c>
      <c r="G39" s="1">
        <v>194.6</v>
      </c>
      <c r="H39" s="1">
        <f t="shared" si="3"/>
        <v>194.6</v>
      </c>
      <c r="I39" s="1">
        <f t="shared" si="4"/>
        <v>194.6</v>
      </c>
      <c r="J39" s="1">
        <f t="shared" si="2"/>
        <v>0</v>
      </c>
    </row>
    <row r="40" spans="1:10" x14ac:dyDescent="0.25">
      <c r="A40">
        <v>39</v>
      </c>
      <c r="E40" t="s">
        <v>0</v>
      </c>
      <c r="F40" t="s">
        <v>38</v>
      </c>
      <c r="G40" s="1">
        <v>78.209999999999994</v>
      </c>
      <c r="H40" s="1">
        <f t="shared" si="3"/>
        <v>0</v>
      </c>
      <c r="I40" s="1">
        <f t="shared" si="4"/>
        <v>0</v>
      </c>
      <c r="J40" s="1">
        <f t="shared" si="2"/>
        <v>0</v>
      </c>
    </row>
    <row r="41" spans="1:10" x14ac:dyDescent="0.25">
      <c r="A41">
        <v>40</v>
      </c>
      <c r="B41">
        <v>8</v>
      </c>
      <c r="C41">
        <v>8</v>
      </c>
      <c r="E41" t="s">
        <v>0</v>
      </c>
      <c r="F41" t="s">
        <v>39</v>
      </c>
      <c r="G41" s="1">
        <v>96.6</v>
      </c>
      <c r="H41" s="1">
        <f t="shared" si="3"/>
        <v>772.8</v>
      </c>
      <c r="I41" s="1">
        <f t="shared" si="4"/>
        <v>772.8</v>
      </c>
      <c r="J41" s="1">
        <f t="shared" si="2"/>
        <v>0</v>
      </c>
    </row>
    <row r="42" spans="1:10" x14ac:dyDescent="0.25">
      <c r="A42">
        <v>41</v>
      </c>
      <c r="B42">
        <v>10</v>
      </c>
      <c r="C42">
        <v>10</v>
      </c>
      <c r="E42" t="s">
        <v>0</v>
      </c>
      <c r="F42" t="s">
        <v>40</v>
      </c>
      <c r="G42" s="1">
        <v>56.7</v>
      </c>
      <c r="H42" s="1">
        <f t="shared" si="3"/>
        <v>567</v>
      </c>
      <c r="I42" s="1">
        <f t="shared" si="4"/>
        <v>567</v>
      </c>
      <c r="J42" s="1">
        <f t="shared" si="2"/>
        <v>0</v>
      </c>
    </row>
    <row r="43" spans="1:10" x14ac:dyDescent="0.25">
      <c r="A43">
        <v>42</v>
      </c>
      <c r="E43" t="s">
        <v>0</v>
      </c>
      <c r="F43" s="1" t="s">
        <v>59</v>
      </c>
      <c r="G43" s="1">
        <v>23.45</v>
      </c>
      <c r="H43" s="1">
        <f t="shared" si="3"/>
        <v>0</v>
      </c>
      <c r="I43" s="1">
        <f t="shared" si="4"/>
        <v>0</v>
      </c>
      <c r="J43" s="1">
        <f t="shared" si="2"/>
        <v>0</v>
      </c>
    </row>
    <row r="44" spans="1:10" x14ac:dyDescent="0.25">
      <c r="A44">
        <v>43</v>
      </c>
      <c r="B44">
        <v>1</v>
      </c>
      <c r="C44">
        <v>1</v>
      </c>
      <c r="D44">
        <v>7</v>
      </c>
      <c r="E44" t="s">
        <v>0</v>
      </c>
      <c r="F44" t="s">
        <v>41</v>
      </c>
      <c r="G44" s="1">
        <v>68.95</v>
      </c>
      <c r="H44" s="1">
        <f t="shared" si="3"/>
        <v>-413.70000000000005</v>
      </c>
      <c r="I44" s="1">
        <f t="shared" si="4"/>
        <v>-413.70000000000005</v>
      </c>
      <c r="J44" s="1">
        <f t="shared" si="2"/>
        <v>0</v>
      </c>
    </row>
    <row r="45" spans="1:10" x14ac:dyDescent="0.25">
      <c r="A45">
        <v>44</v>
      </c>
      <c r="E45" t="s">
        <v>0</v>
      </c>
      <c r="F45" s="1" t="s">
        <v>42</v>
      </c>
      <c r="G45" s="1">
        <v>195.67</v>
      </c>
      <c r="H45" s="1">
        <f t="shared" si="3"/>
        <v>0</v>
      </c>
      <c r="I45" s="1">
        <f t="shared" si="4"/>
        <v>0</v>
      </c>
      <c r="J45" s="1">
        <f t="shared" si="2"/>
        <v>0</v>
      </c>
    </row>
    <row r="46" spans="1:10" x14ac:dyDescent="0.25">
      <c r="A46">
        <v>45</v>
      </c>
      <c r="B46">
        <v>6</v>
      </c>
      <c r="C46">
        <v>6</v>
      </c>
      <c r="D46">
        <v>8</v>
      </c>
      <c r="E46" t="s">
        <v>0</v>
      </c>
      <c r="F46" t="s">
        <v>43</v>
      </c>
      <c r="G46" s="1">
        <v>37.58</v>
      </c>
      <c r="H46" s="1">
        <f t="shared" si="3"/>
        <v>-75.16</v>
      </c>
      <c r="I46" s="1">
        <f t="shared" si="4"/>
        <v>-75.16</v>
      </c>
      <c r="J46" s="1">
        <f t="shared" si="2"/>
        <v>0</v>
      </c>
    </row>
    <row r="47" spans="1:10" x14ac:dyDescent="0.25">
      <c r="A47">
        <v>46</v>
      </c>
      <c r="B47">
        <v>4</v>
      </c>
      <c r="C47">
        <v>4</v>
      </c>
      <c r="D47">
        <v>8</v>
      </c>
      <c r="E47" t="s">
        <v>0</v>
      </c>
      <c r="F47" t="s">
        <v>44</v>
      </c>
      <c r="G47" s="1">
        <v>52.5</v>
      </c>
      <c r="H47" s="1">
        <f t="shared" si="3"/>
        <v>-210</v>
      </c>
      <c r="I47" s="1">
        <f t="shared" si="4"/>
        <v>-210</v>
      </c>
      <c r="J47" s="1">
        <f t="shared" si="2"/>
        <v>0</v>
      </c>
    </row>
    <row r="48" spans="1:10" x14ac:dyDescent="0.25">
      <c r="A48">
        <v>47</v>
      </c>
      <c r="E48" t="s">
        <v>0</v>
      </c>
      <c r="F48" t="s">
        <v>45</v>
      </c>
      <c r="G48" s="1">
        <v>52.5</v>
      </c>
      <c r="H48" s="1">
        <f t="shared" si="3"/>
        <v>0</v>
      </c>
      <c r="I48" s="1">
        <f t="shared" si="4"/>
        <v>0</v>
      </c>
      <c r="J48" s="1">
        <f t="shared" si="2"/>
        <v>0</v>
      </c>
    </row>
    <row r="49" spans="1:10" x14ac:dyDescent="0.25">
      <c r="A49">
        <v>48</v>
      </c>
      <c r="B49">
        <v>1</v>
      </c>
      <c r="C49">
        <v>1</v>
      </c>
      <c r="E49" t="s">
        <v>0</v>
      </c>
      <c r="F49" t="s">
        <v>46</v>
      </c>
      <c r="G49" s="1">
        <v>64.75</v>
      </c>
      <c r="H49" s="1">
        <f t="shared" si="3"/>
        <v>64.75</v>
      </c>
      <c r="I49" s="1">
        <f t="shared" si="4"/>
        <v>64.75</v>
      </c>
      <c r="J49" s="1">
        <f t="shared" si="2"/>
        <v>0</v>
      </c>
    </row>
    <row r="50" spans="1:10" x14ac:dyDescent="0.25">
      <c r="A50">
        <v>49</v>
      </c>
      <c r="E50" t="s">
        <v>0</v>
      </c>
      <c r="F50" t="s">
        <v>47</v>
      </c>
      <c r="G50" s="1">
        <v>73.5</v>
      </c>
      <c r="H50" s="1">
        <f t="shared" si="3"/>
        <v>0</v>
      </c>
      <c r="I50" s="1">
        <f t="shared" si="4"/>
        <v>0</v>
      </c>
      <c r="J50" s="1">
        <f t="shared" si="2"/>
        <v>0</v>
      </c>
    </row>
    <row r="51" spans="1:10" x14ac:dyDescent="0.25">
      <c r="A51">
        <v>50</v>
      </c>
      <c r="E51" t="s">
        <v>0</v>
      </c>
      <c r="F51" t="s">
        <v>48</v>
      </c>
      <c r="G51" s="1">
        <v>109.2</v>
      </c>
      <c r="H51" s="1">
        <f t="shared" si="3"/>
        <v>0</v>
      </c>
      <c r="I51" s="1">
        <f t="shared" si="4"/>
        <v>0</v>
      </c>
      <c r="J51" s="1">
        <f t="shared" si="2"/>
        <v>0</v>
      </c>
    </row>
    <row r="52" spans="1:10" x14ac:dyDescent="0.25">
      <c r="A52">
        <v>51</v>
      </c>
      <c r="E52" t="s">
        <v>0</v>
      </c>
      <c r="F52" t="s">
        <v>49</v>
      </c>
      <c r="G52" s="1">
        <v>163.80000000000001</v>
      </c>
      <c r="H52" s="1">
        <f t="shared" si="3"/>
        <v>0</v>
      </c>
      <c r="I52" s="1">
        <f t="shared" si="4"/>
        <v>0</v>
      </c>
      <c r="J52" s="1">
        <f t="shared" si="2"/>
        <v>0</v>
      </c>
    </row>
    <row r="53" spans="1:10" x14ac:dyDescent="0.25">
      <c r="A53">
        <v>52</v>
      </c>
      <c r="B53">
        <v>15</v>
      </c>
      <c r="C53">
        <v>15</v>
      </c>
      <c r="D53">
        <v>15</v>
      </c>
      <c r="E53" t="s">
        <v>0</v>
      </c>
      <c r="F53" s="1" t="s">
        <v>50</v>
      </c>
      <c r="G53" s="1">
        <v>82.52</v>
      </c>
      <c r="H53" s="1">
        <f t="shared" si="3"/>
        <v>0</v>
      </c>
      <c r="I53" s="1">
        <f t="shared" si="4"/>
        <v>0</v>
      </c>
      <c r="J53" s="1">
        <f t="shared" si="2"/>
        <v>0</v>
      </c>
    </row>
    <row r="54" spans="1:10" x14ac:dyDescent="0.25">
      <c r="A54">
        <v>53</v>
      </c>
      <c r="E54" t="s">
        <v>0</v>
      </c>
      <c r="F54" t="s">
        <v>51</v>
      </c>
      <c r="G54" s="1">
        <v>59.4</v>
      </c>
      <c r="H54" s="1">
        <f t="shared" si="3"/>
        <v>0</v>
      </c>
      <c r="I54" s="1">
        <f t="shared" si="4"/>
        <v>0</v>
      </c>
      <c r="J54" s="1">
        <f t="shared" si="2"/>
        <v>0</v>
      </c>
    </row>
    <row r="55" spans="1:10" x14ac:dyDescent="0.25">
      <c r="A55">
        <v>54</v>
      </c>
      <c r="E55" t="s">
        <v>0</v>
      </c>
      <c r="F55" t="s">
        <v>52</v>
      </c>
      <c r="G55" s="1">
        <v>215.71</v>
      </c>
      <c r="H55" s="1">
        <f t="shared" si="3"/>
        <v>0</v>
      </c>
      <c r="I55" s="1">
        <f t="shared" si="4"/>
        <v>0</v>
      </c>
      <c r="J55" s="1">
        <f t="shared" si="2"/>
        <v>0</v>
      </c>
    </row>
    <row r="56" spans="1:10" x14ac:dyDescent="0.25">
      <c r="A56">
        <v>55</v>
      </c>
      <c r="E56" t="s">
        <v>0</v>
      </c>
      <c r="F56" t="s">
        <v>53</v>
      </c>
      <c r="G56" s="1">
        <v>179.2</v>
      </c>
      <c r="H56" s="1">
        <f t="shared" si="3"/>
        <v>0</v>
      </c>
      <c r="I56" s="1">
        <f t="shared" si="4"/>
        <v>0</v>
      </c>
      <c r="J56" s="1">
        <f t="shared" si="2"/>
        <v>0</v>
      </c>
    </row>
    <row r="57" spans="1:10" x14ac:dyDescent="0.25">
      <c r="A57">
        <v>56</v>
      </c>
      <c r="E57" t="s">
        <v>0</v>
      </c>
      <c r="F57" t="s">
        <v>54</v>
      </c>
      <c r="G57" s="1">
        <v>183.45</v>
      </c>
      <c r="H57" s="1">
        <f t="shared" si="3"/>
        <v>0</v>
      </c>
      <c r="I57" s="1">
        <f t="shared" si="4"/>
        <v>0</v>
      </c>
      <c r="J57" s="1">
        <f t="shared" si="2"/>
        <v>0</v>
      </c>
    </row>
    <row r="58" spans="1:10" x14ac:dyDescent="0.25">
      <c r="I58" s="1"/>
      <c r="J58" s="1">
        <f>I58-H58</f>
        <v>0</v>
      </c>
    </row>
    <row r="59" spans="1:10" x14ac:dyDescent="0.25">
      <c r="A59" s="5">
        <v>55</v>
      </c>
      <c r="B59" s="5">
        <v>6</v>
      </c>
      <c r="C59" s="5">
        <v>0</v>
      </c>
      <c r="D59" s="5">
        <v>6</v>
      </c>
      <c r="E59" s="5" t="s">
        <v>0</v>
      </c>
      <c r="F59" s="5" t="s">
        <v>60</v>
      </c>
      <c r="G59" s="6">
        <v>63</v>
      </c>
      <c r="H59" s="1">
        <f t="shared" ref="H59:H94" si="5">B59*G59-D59*G59</f>
        <v>0</v>
      </c>
      <c r="I59" s="1">
        <f t="shared" ref="I59:I94" si="6">(C59*G59-D59*G59)</f>
        <v>-378</v>
      </c>
      <c r="J59" s="1">
        <f t="shared" si="2"/>
        <v>-378</v>
      </c>
    </row>
    <row r="60" spans="1:10" x14ac:dyDescent="0.25">
      <c r="A60">
        <v>56</v>
      </c>
      <c r="E60" t="s">
        <v>0</v>
      </c>
      <c r="F60" t="s">
        <v>61</v>
      </c>
      <c r="G60" s="1">
        <v>229.53</v>
      </c>
      <c r="H60" s="1">
        <f t="shared" si="5"/>
        <v>0</v>
      </c>
      <c r="I60" s="1">
        <f t="shared" si="6"/>
        <v>0</v>
      </c>
      <c r="J60" s="1">
        <f>I60-H60</f>
        <v>0</v>
      </c>
    </row>
    <row r="61" spans="1:10" x14ac:dyDescent="0.25">
      <c r="A61">
        <v>57</v>
      </c>
      <c r="E61" t="s">
        <v>0</v>
      </c>
      <c r="F61" t="s">
        <v>62</v>
      </c>
      <c r="G61" s="1">
        <v>58.34</v>
      </c>
      <c r="H61" s="1">
        <f t="shared" si="5"/>
        <v>0</v>
      </c>
      <c r="I61" s="1">
        <f t="shared" si="6"/>
        <v>0</v>
      </c>
      <c r="J61" s="1">
        <f t="shared" si="2"/>
        <v>0</v>
      </c>
    </row>
    <row r="62" spans="1:10" x14ac:dyDescent="0.25">
      <c r="A62">
        <v>58</v>
      </c>
      <c r="B62">
        <v>1</v>
      </c>
      <c r="C62">
        <v>1</v>
      </c>
      <c r="D62">
        <v>1</v>
      </c>
      <c r="E62" t="s">
        <v>0</v>
      </c>
      <c r="F62" t="s">
        <v>63</v>
      </c>
      <c r="G62" s="1">
        <v>3257.07</v>
      </c>
      <c r="H62" s="1">
        <f t="shared" si="5"/>
        <v>0</v>
      </c>
      <c r="I62" s="1">
        <f t="shared" si="6"/>
        <v>0</v>
      </c>
      <c r="J62" s="1">
        <f t="shared" si="2"/>
        <v>0</v>
      </c>
    </row>
    <row r="63" spans="1:10" x14ac:dyDescent="0.25">
      <c r="A63">
        <v>59</v>
      </c>
      <c r="E63" t="s">
        <v>0</v>
      </c>
      <c r="F63" t="s">
        <v>64</v>
      </c>
      <c r="G63" s="1">
        <v>5297.58</v>
      </c>
      <c r="H63" s="1">
        <f t="shared" si="5"/>
        <v>0</v>
      </c>
      <c r="I63" s="1">
        <f t="shared" si="6"/>
        <v>0</v>
      </c>
      <c r="J63" s="1">
        <f t="shared" si="2"/>
        <v>0</v>
      </c>
    </row>
    <row r="64" spans="1:10" x14ac:dyDescent="0.25">
      <c r="A64">
        <v>60</v>
      </c>
      <c r="E64" t="s">
        <v>0</v>
      </c>
      <c r="F64" t="s">
        <v>65</v>
      </c>
      <c r="G64" s="1">
        <v>5689.14</v>
      </c>
      <c r="H64" s="1">
        <f t="shared" si="5"/>
        <v>0</v>
      </c>
      <c r="I64" s="1">
        <f t="shared" si="6"/>
        <v>0</v>
      </c>
      <c r="J64" s="1">
        <f t="shared" si="2"/>
        <v>0</v>
      </c>
    </row>
    <row r="65" spans="1:10" x14ac:dyDescent="0.25">
      <c r="A65">
        <v>61</v>
      </c>
      <c r="B65">
        <v>7</v>
      </c>
      <c r="C65">
        <v>7</v>
      </c>
      <c r="D65">
        <v>4</v>
      </c>
      <c r="E65" t="s">
        <v>0</v>
      </c>
      <c r="F65" t="s">
        <v>66</v>
      </c>
      <c r="G65" s="1">
        <v>109.2</v>
      </c>
      <c r="H65" s="1">
        <f t="shared" si="5"/>
        <v>327.59999999999997</v>
      </c>
      <c r="I65" s="1">
        <f t="shared" si="6"/>
        <v>327.59999999999997</v>
      </c>
      <c r="J65" s="1">
        <f t="shared" si="2"/>
        <v>0</v>
      </c>
    </row>
    <row r="66" spans="1:10" x14ac:dyDescent="0.25">
      <c r="A66">
        <v>62</v>
      </c>
      <c r="E66" t="s">
        <v>0</v>
      </c>
      <c r="F66" t="s">
        <v>67</v>
      </c>
      <c r="G66" s="1">
        <v>350</v>
      </c>
      <c r="H66" s="1">
        <f t="shared" si="5"/>
        <v>0</v>
      </c>
      <c r="I66" s="1">
        <f t="shared" si="6"/>
        <v>0</v>
      </c>
      <c r="J66" s="1">
        <f t="shared" si="2"/>
        <v>0</v>
      </c>
    </row>
    <row r="67" spans="1:10" x14ac:dyDescent="0.25">
      <c r="A67">
        <v>63</v>
      </c>
      <c r="E67" t="s">
        <v>0</v>
      </c>
      <c r="F67" t="s">
        <v>68</v>
      </c>
      <c r="G67" s="1">
        <v>211.25</v>
      </c>
      <c r="H67" s="1">
        <f t="shared" si="5"/>
        <v>0</v>
      </c>
      <c r="I67" s="1">
        <f t="shared" si="6"/>
        <v>0</v>
      </c>
      <c r="J67" s="1">
        <f t="shared" ref="J67:J94" si="7">I67-H67</f>
        <v>0</v>
      </c>
    </row>
    <row r="68" spans="1:10" x14ac:dyDescent="0.25">
      <c r="A68">
        <v>64</v>
      </c>
      <c r="E68" t="s">
        <v>0</v>
      </c>
      <c r="F68" t="s">
        <v>69</v>
      </c>
      <c r="G68" s="1">
        <v>564.86</v>
      </c>
      <c r="H68" s="1">
        <f t="shared" si="5"/>
        <v>0</v>
      </c>
      <c r="I68" s="1">
        <f t="shared" si="6"/>
        <v>0</v>
      </c>
      <c r="J68" s="1">
        <f t="shared" si="7"/>
        <v>0</v>
      </c>
    </row>
    <row r="69" spans="1:10" x14ac:dyDescent="0.25">
      <c r="A69">
        <v>65</v>
      </c>
      <c r="E69" t="s">
        <v>0</v>
      </c>
      <c r="F69" t="s">
        <v>70</v>
      </c>
      <c r="G69" s="1">
        <v>418.75</v>
      </c>
      <c r="H69" s="1">
        <f t="shared" si="5"/>
        <v>0</v>
      </c>
      <c r="I69" s="1">
        <f t="shared" si="6"/>
        <v>0</v>
      </c>
      <c r="J69" s="1">
        <f t="shared" si="7"/>
        <v>0</v>
      </c>
    </row>
    <row r="70" spans="1:10" x14ac:dyDescent="0.25">
      <c r="A70">
        <v>66</v>
      </c>
      <c r="E70" t="s">
        <v>0</v>
      </c>
      <c r="F70" t="s">
        <v>71</v>
      </c>
      <c r="G70" s="1">
        <v>238.31</v>
      </c>
      <c r="H70" s="1">
        <f t="shared" si="5"/>
        <v>0</v>
      </c>
      <c r="I70" s="1">
        <f t="shared" si="6"/>
        <v>0</v>
      </c>
      <c r="J70" s="1">
        <f t="shared" si="7"/>
        <v>0</v>
      </c>
    </row>
    <row r="71" spans="1:10" x14ac:dyDescent="0.25">
      <c r="A71">
        <v>67</v>
      </c>
      <c r="E71" t="s">
        <v>0</v>
      </c>
      <c r="F71" t="s">
        <v>72</v>
      </c>
      <c r="G71" s="1">
        <v>345.84</v>
      </c>
      <c r="H71" s="1">
        <f t="shared" si="5"/>
        <v>0</v>
      </c>
      <c r="I71" s="1">
        <f t="shared" si="6"/>
        <v>0</v>
      </c>
      <c r="J71" s="1">
        <f t="shared" si="7"/>
        <v>0</v>
      </c>
    </row>
    <row r="72" spans="1:10" x14ac:dyDescent="0.25">
      <c r="A72">
        <v>68</v>
      </c>
      <c r="E72" t="s">
        <v>0</v>
      </c>
      <c r="F72" t="s">
        <v>73</v>
      </c>
      <c r="G72" s="1">
        <v>520.17999999999995</v>
      </c>
      <c r="H72" s="1">
        <f t="shared" si="5"/>
        <v>0</v>
      </c>
      <c r="I72" s="1">
        <f t="shared" si="6"/>
        <v>0</v>
      </c>
      <c r="J72" s="1">
        <f t="shared" si="7"/>
        <v>0</v>
      </c>
    </row>
    <row r="73" spans="1:10" x14ac:dyDescent="0.25">
      <c r="A73">
        <v>69</v>
      </c>
      <c r="E73" t="s">
        <v>0</v>
      </c>
      <c r="F73" t="s">
        <v>74</v>
      </c>
      <c r="G73" s="1">
        <v>18.97</v>
      </c>
      <c r="H73" s="1">
        <f t="shared" si="5"/>
        <v>0</v>
      </c>
      <c r="I73" s="1">
        <f t="shared" si="6"/>
        <v>0</v>
      </c>
      <c r="J73" s="1">
        <f t="shared" si="7"/>
        <v>0</v>
      </c>
    </row>
    <row r="74" spans="1:10" x14ac:dyDescent="0.25">
      <c r="A74">
        <v>70</v>
      </c>
      <c r="E74" t="s">
        <v>0</v>
      </c>
      <c r="F74" t="s">
        <v>75</v>
      </c>
      <c r="G74" s="1">
        <v>7.73</v>
      </c>
      <c r="H74" s="1">
        <f t="shared" si="5"/>
        <v>0</v>
      </c>
      <c r="I74" s="1">
        <f t="shared" si="6"/>
        <v>0</v>
      </c>
      <c r="J74" s="1">
        <f t="shared" si="7"/>
        <v>0</v>
      </c>
    </row>
    <row r="75" spans="1:10" x14ac:dyDescent="0.25">
      <c r="A75">
        <v>71</v>
      </c>
      <c r="B75">
        <v>1</v>
      </c>
      <c r="C75">
        <v>1</v>
      </c>
      <c r="D75">
        <v>1</v>
      </c>
      <c r="E75" t="s">
        <v>0</v>
      </c>
      <c r="F75" t="s">
        <v>76</v>
      </c>
      <c r="G75" s="1">
        <v>252.77</v>
      </c>
      <c r="H75" s="1">
        <f t="shared" si="5"/>
        <v>0</v>
      </c>
      <c r="I75" s="1">
        <f t="shared" si="6"/>
        <v>0</v>
      </c>
      <c r="J75" s="1">
        <f t="shared" si="7"/>
        <v>0</v>
      </c>
    </row>
    <row r="76" spans="1:10" x14ac:dyDescent="0.25">
      <c r="A76">
        <v>72</v>
      </c>
      <c r="E76" t="s">
        <v>0</v>
      </c>
      <c r="F76" t="s">
        <v>77</v>
      </c>
      <c r="G76" s="1">
        <v>10.18</v>
      </c>
      <c r="H76" s="1">
        <f t="shared" si="5"/>
        <v>0</v>
      </c>
      <c r="I76" s="1">
        <f t="shared" si="6"/>
        <v>0</v>
      </c>
      <c r="J76" s="1">
        <f t="shared" si="7"/>
        <v>0</v>
      </c>
    </row>
    <row r="77" spans="1:10" x14ac:dyDescent="0.25">
      <c r="A77">
        <v>73</v>
      </c>
      <c r="B77">
        <v>2</v>
      </c>
      <c r="C77">
        <v>2</v>
      </c>
      <c r="D77">
        <v>2</v>
      </c>
      <c r="E77" t="s">
        <v>0</v>
      </c>
      <c r="F77" t="s">
        <v>78</v>
      </c>
      <c r="G77" s="1">
        <v>30.48</v>
      </c>
      <c r="H77" s="1">
        <f t="shared" si="5"/>
        <v>0</v>
      </c>
      <c r="I77" s="1">
        <f t="shared" si="6"/>
        <v>0</v>
      </c>
      <c r="J77" s="1">
        <f t="shared" si="7"/>
        <v>0</v>
      </c>
    </row>
    <row r="78" spans="1:10" x14ac:dyDescent="0.25">
      <c r="A78">
        <v>74</v>
      </c>
      <c r="E78" t="s">
        <v>0</v>
      </c>
      <c r="F78" t="s">
        <v>79</v>
      </c>
      <c r="G78" s="1">
        <v>241.61</v>
      </c>
      <c r="H78" s="1">
        <f t="shared" si="5"/>
        <v>0</v>
      </c>
      <c r="I78" s="1">
        <f t="shared" si="6"/>
        <v>0</v>
      </c>
      <c r="J78" s="1">
        <f t="shared" si="7"/>
        <v>0</v>
      </c>
    </row>
    <row r="79" spans="1:10" x14ac:dyDescent="0.25">
      <c r="A79">
        <v>75</v>
      </c>
      <c r="E79" t="s">
        <v>0</v>
      </c>
      <c r="F79" t="s">
        <v>80</v>
      </c>
      <c r="G79" s="1">
        <v>290.01</v>
      </c>
      <c r="H79" s="1">
        <f t="shared" si="5"/>
        <v>0</v>
      </c>
      <c r="I79" s="1">
        <f t="shared" si="6"/>
        <v>0</v>
      </c>
      <c r="J79" s="1">
        <f t="shared" si="7"/>
        <v>0</v>
      </c>
    </row>
    <row r="80" spans="1:10" x14ac:dyDescent="0.25">
      <c r="A80">
        <v>76</v>
      </c>
      <c r="E80" t="s">
        <v>0</v>
      </c>
      <c r="F80" t="s">
        <v>81</v>
      </c>
      <c r="G80" s="1">
        <v>1691.48</v>
      </c>
      <c r="H80" s="1">
        <f t="shared" si="5"/>
        <v>0</v>
      </c>
      <c r="I80" s="1">
        <f t="shared" si="6"/>
        <v>0</v>
      </c>
      <c r="J80" s="1">
        <f t="shared" si="7"/>
        <v>0</v>
      </c>
    </row>
    <row r="81" spans="1:10" x14ac:dyDescent="0.25">
      <c r="A81">
        <v>77</v>
      </c>
      <c r="E81" t="s">
        <v>0</v>
      </c>
      <c r="F81" t="s">
        <v>82</v>
      </c>
      <c r="G81" s="1">
        <v>170.52</v>
      </c>
      <c r="H81" s="1">
        <f t="shared" si="5"/>
        <v>0</v>
      </c>
      <c r="I81" s="1">
        <f t="shared" si="6"/>
        <v>0</v>
      </c>
      <c r="J81" s="1">
        <f t="shared" si="7"/>
        <v>0</v>
      </c>
    </row>
    <row r="82" spans="1:10" x14ac:dyDescent="0.25">
      <c r="A82">
        <v>78</v>
      </c>
      <c r="B82">
        <v>2</v>
      </c>
      <c r="C82">
        <v>2</v>
      </c>
      <c r="D82">
        <v>2</v>
      </c>
      <c r="E82" t="s">
        <v>0</v>
      </c>
      <c r="F82" t="s">
        <v>83</v>
      </c>
      <c r="G82" s="1">
        <v>208.79</v>
      </c>
      <c r="H82" s="1">
        <f t="shared" si="5"/>
        <v>0</v>
      </c>
      <c r="I82" s="1">
        <f t="shared" si="6"/>
        <v>0</v>
      </c>
      <c r="J82" s="1">
        <f t="shared" si="7"/>
        <v>0</v>
      </c>
    </row>
    <row r="83" spans="1:10" x14ac:dyDescent="0.25">
      <c r="A83">
        <v>79</v>
      </c>
      <c r="B83">
        <v>11</v>
      </c>
      <c r="C83">
        <v>11</v>
      </c>
      <c r="D83">
        <v>11</v>
      </c>
      <c r="E83" t="s">
        <v>0</v>
      </c>
      <c r="F83" t="s">
        <v>84</v>
      </c>
      <c r="G83" s="1">
        <v>50.4</v>
      </c>
      <c r="H83" s="1">
        <f t="shared" si="5"/>
        <v>0</v>
      </c>
      <c r="I83" s="1">
        <f t="shared" si="6"/>
        <v>0</v>
      </c>
      <c r="J83" s="1">
        <f t="shared" si="7"/>
        <v>0</v>
      </c>
    </row>
    <row r="84" spans="1:10" x14ac:dyDescent="0.25">
      <c r="A84">
        <v>80</v>
      </c>
      <c r="E84" t="s">
        <v>0</v>
      </c>
      <c r="F84" t="s">
        <v>85</v>
      </c>
      <c r="G84" s="1">
        <v>231.67</v>
      </c>
      <c r="H84" s="1">
        <f t="shared" si="5"/>
        <v>0</v>
      </c>
      <c r="I84" s="1">
        <f t="shared" si="6"/>
        <v>0</v>
      </c>
      <c r="J84" s="1">
        <f t="shared" si="7"/>
        <v>0</v>
      </c>
    </row>
    <row r="85" spans="1:10" x14ac:dyDescent="0.25">
      <c r="A85">
        <v>81</v>
      </c>
      <c r="E85" t="s">
        <v>0</v>
      </c>
      <c r="F85" t="s">
        <v>86</v>
      </c>
      <c r="G85" s="1">
        <v>469</v>
      </c>
      <c r="H85" s="1">
        <f t="shared" si="5"/>
        <v>0</v>
      </c>
      <c r="I85" s="1">
        <f t="shared" si="6"/>
        <v>0</v>
      </c>
      <c r="J85" s="1">
        <f t="shared" si="7"/>
        <v>0</v>
      </c>
    </row>
    <row r="86" spans="1:10" x14ac:dyDescent="0.25">
      <c r="A86">
        <v>82</v>
      </c>
      <c r="E86" t="s">
        <v>0</v>
      </c>
      <c r="F86" t="s">
        <v>87</v>
      </c>
      <c r="G86" s="1">
        <v>980</v>
      </c>
      <c r="H86" s="1">
        <f t="shared" si="5"/>
        <v>0</v>
      </c>
      <c r="I86" s="1">
        <f t="shared" si="6"/>
        <v>0</v>
      </c>
      <c r="J86" s="1">
        <f t="shared" si="7"/>
        <v>0</v>
      </c>
    </row>
    <row r="87" spans="1:10" x14ac:dyDescent="0.25">
      <c r="A87">
        <v>83</v>
      </c>
      <c r="B87">
        <v>1</v>
      </c>
      <c r="C87">
        <v>1</v>
      </c>
      <c r="E87" t="s">
        <v>0</v>
      </c>
      <c r="F87" t="s">
        <v>88</v>
      </c>
      <c r="G87" s="1">
        <v>91.38</v>
      </c>
      <c r="H87" s="1">
        <f t="shared" si="5"/>
        <v>91.38</v>
      </c>
      <c r="I87" s="1">
        <f t="shared" si="6"/>
        <v>91.38</v>
      </c>
      <c r="J87" s="1">
        <f t="shared" si="7"/>
        <v>0</v>
      </c>
    </row>
    <row r="88" spans="1:10" x14ac:dyDescent="0.25">
      <c r="A88">
        <v>84</v>
      </c>
      <c r="B88">
        <v>1</v>
      </c>
      <c r="C88">
        <v>1</v>
      </c>
      <c r="E88" t="s">
        <v>0</v>
      </c>
      <c r="F88" t="s">
        <v>89</v>
      </c>
      <c r="G88" s="1">
        <v>95.87</v>
      </c>
      <c r="H88" s="1">
        <f t="shared" si="5"/>
        <v>95.87</v>
      </c>
      <c r="I88" s="1">
        <f t="shared" si="6"/>
        <v>95.87</v>
      </c>
      <c r="J88" s="1">
        <f t="shared" si="7"/>
        <v>0</v>
      </c>
    </row>
    <row r="89" spans="1:10" x14ac:dyDescent="0.25">
      <c r="A89">
        <v>85</v>
      </c>
      <c r="E89" t="s">
        <v>0</v>
      </c>
      <c r="F89" t="s">
        <v>90</v>
      </c>
      <c r="G89" s="1">
        <v>74.900000000000006</v>
      </c>
      <c r="H89" s="1">
        <f t="shared" si="5"/>
        <v>0</v>
      </c>
      <c r="I89" s="1">
        <f t="shared" si="6"/>
        <v>0</v>
      </c>
      <c r="J89" s="1">
        <f t="shared" si="7"/>
        <v>0</v>
      </c>
    </row>
    <row r="90" spans="1:10" x14ac:dyDescent="0.25">
      <c r="A90">
        <v>86</v>
      </c>
      <c r="B90">
        <v>1</v>
      </c>
      <c r="C90">
        <v>1</v>
      </c>
      <c r="E90" t="s">
        <v>0</v>
      </c>
      <c r="F90" t="s">
        <v>91</v>
      </c>
      <c r="G90" s="1">
        <v>151.30000000000001</v>
      </c>
      <c r="H90" s="1">
        <f t="shared" si="5"/>
        <v>151.30000000000001</v>
      </c>
      <c r="I90" s="1">
        <f t="shared" si="6"/>
        <v>151.30000000000001</v>
      </c>
      <c r="J90" s="1">
        <f t="shared" si="7"/>
        <v>0</v>
      </c>
    </row>
    <row r="91" spans="1:10" x14ac:dyDescent="0.25">
      <c r="A91">
        <v>87</v>
      </c>
      <c r="E91" t="s">
        <v>0</v>
      </c>
      <c r="F91" t="s">
        <v>92</v>
      </c>
      <c r="G91" s="1">
        <v>123.87</v>
      </c>
      <c r="H91" s="1">
        <f t="shared" si="5"/>
        <v>0</v>
      </c>
      <c r="I91" s="1">
        <f t="shared" si="6"/>
        <v>0</v>
      </c>
      <c r="J91" s="1">
        <f t="shared" si="7"/>
        <v>0</v>
      </c>
    </row>
    <row r="92" spans="1:10" x14ac:dyDescent="0.25">
      <c r="A92">
        <v>88</v>
      </c>
      <c r="E92" t="s">
        <v>0</v>
      </c>
      <c r="F92" t="s">
        <v>93</v>
      </c>
      <c r="G92" s="1">
        <v>539</v>
      </c>
      <c r="H92" s="1">
        <f t="shared" si="5"/>
        <v>0</v>
      </c>
      <c r="I92" s="1">
        <f t="shared" si="6"/>
        <v>0</v>
      </c>
      <c r="J92" s="1">
        <f t="shared" si="7"/>
        <v>0</v>
      </c>
    </row>
    <row r="93" spans="1:10" x14ac:dyDescent="0.25">
      <c r="A93">
        <v>89</v>
      </c>
      <c r="E93" t="s">
        <v>0</v>
      </c>
      <c r="F93" t="s">
        <v>94</v>
      </c>
      <c r="G93" s="1">
        <v>218.67</v>
      </c>
      <c r="H93" s="1">
        <f t="shared" si="5"/>
        <v>0</v>
      </c>
      <c r="I93" s="1">
        <f t="shared" si="6"/>
        <v>0</v>
      </c>
      <c r="J93" s="1">
        <f t="shared" si="7"/>
        <v>0</v>
      </c>
    </row>
    <row r="94" spans="1:10" x14ac:dyDescent="0.25">
      <c r="A94">
        <v>90</v>
      </c>
      <c r="E94" t="s">
        <v>0</v>
      </c>
      <c r="F94" t="s">
        <v>95</v>
      </c>
      <c r="G94" s="1">
        <v>200</v>
      </c>
      <c r="H94" s="1">
        <f t="shared" si="5"/>
        <v>0</v>
      </c>
      <c r="I94" s="1">
        <f t="shared" si="6"/>
        <v>0</v>
      </c>
      <c r="J94" s="1">
        <f t="shared" si="7"/>
        <v>0</v>
      </c>
    </row>
    <row r="95" spans="1:10" x14ac:dyDescent="0.25">
      <c r="I95" s="1"/>
      <c r="J95" s="1"/>
    </row>
    <row r="96" spans="1:10" x14ac:dyDescent="0.25">
      <c r="A96" t="s">
        <v>96</v>
      </c>
      <c r="I96" s="1"/>
      <c r="J96" s="1"/>
    </row>
    <row r="97" spans="1:10" x14ac:dyDescent="0.25">
      <c r="A97">
        <v>1</v>
      </c>
      <c r="E97" t="s">
        <v>0</v>
      </c>
      <c r="F97" t="s">
        <v>6</v>
      </c>
      <c r="G97" s="1">
        <v>67.900000000000006</v>
      </c>
      <c r="H97" s="1">
        <f t="shared" ref="H97:H112" si="8">B97*G97-D97*G97</f>
        <v>0</v>
      </c>
      <c r="I97" s="1">
        <f t="shared" ref="I97:I112" si="9">(C97*G97-D97*G97)</f>
        <v>0</v>
      </c>
      <c r="J97" s="1">
        <f t="shared" ref="J97:J112" si="10">I97-H97</f>
        <v>0</v>
      </c>
    </row>
    <row r="98" spans="1:10" x14ac:dyDescent="0.25">
      <c r="A98">
        <v>2</v>
      </c>
      <c r="E98" t="s">
        <v>0</v>
      </c>
      <c r="F98" t="s">
        <v>7</v>
      </c>
      <c r="G98" s="1">
        <v>95.07</v>
      </c>
      <c r="H98" s="1">
        <f t="shared" si="8"/>
        <v>0</v>
      </c>
      <c r="I98" s="1">
        <f t="shared" si="9"/>
        <v>0</v>
      </c>
      <c r="J98" s="1">
        <f t="shared" si="10"/>
        <v>0</v>
      </c>
    </row>
    <row r="99" spans="1:10" x14ac:dyDescent="0.25">
      <c r="A99">
        <v>3</v>
      </c>
      <c r="E99" t="s">
        <v>0</v>
      </c>
      <c r="F99" t="s">
        <v>8</v>
      </c>
      <c r="G99" s="1">
        <v>108.65</v>
      </c>
      <c r="H99" s="1">
        <f t="shared" si="8"/>
        <v>0</v>
      </c>
      <c r="I99" s="1">
        <f t="shared" si="9"/>
        <v>0</v>
      </c>
      <c r="J99" s="1">
        <f t="shared" si="10"/>
        <v>0</v>
      </c>
    </row>
    <row r="100" spans="1:10" x14ac:dyDescent="0.25">
      <c r="A100">
        <v>4</v>
      </c>
      <c r="E100" t="s">
        <v>0</v>
      </c>
      <c r="F100" t="s">
        <v>9</v>
      </c>
      <c r="G100" s="1">
        <v>133.62</v>
      </c>
      <c r="H100" s="1">
        <f t="shared" si="8"/>
        <v>0</v>
      </c>
      <c r="I100" s="1">
        <f t="shared" si="9"/>
        <v>0</v>
      </c>
      <c r="J100" s="1">
        <f t="shared" si="10"/>
        <v>0</v>
      </c>
    </row>
    <row r="101" spans="1:10" x14ac:dyDescent="0.25">
      <c r="A101">
        <v>5</v>
      </c>
      <c r="E101" t="s">
        <v>0</v>
      </c>
      <c r="F101" t="s">
        <v>10</v>
      </c>
      <c r="G101" s="1">
        <v>165.41</v>
      </c>
      <c r="H101" s="1">
        <f t="shared" si="8"/>
        <v>0</v>
      </c>
      <c r="I101" s="1">
        <f t="shared" si="9"/>
        <v>0</v>
      </c>
      <c r="J101" s="1">
        <f t="shared" si="10"/>
        <v>0</v>
      </c>
    </row>
    <row r="102" spans="1:10" x14ac:dyDescent="0.25">
      <c r="A102">
        <v>6</v>
      </c>
      <c r="E102" t="s">
        <v>0</v>
      </c>
      <c r="F102" t="s">
        <v>11</v>
      </c>
      <c r="G102" s="1">
        <v>190.64</v>
      </c>
      <c r="H102" s="1">
        <f t="shared" si="8"/>
        <v>0</v>
      </c>
      <c r="I102" s="1">
        <f t="shared" si="9"/>
        <v>0</v>
      </c>
      <c r="J102" s="1">
        <f t="shared" si="10"/>
        <v>0</v>
      </c>
    </row>
    <row r="103" spans="1:10" x14ac:dyDescent="0.25">
      <c r="A103">
        <v>7</v>
      </c>
      <c r="E103" t="s">
        <v>0</v>
      </c>
      <c r="F103" t="s">
        <v>15</v>
      </c>
      <c r="G103" s="1">
        <v>86.56</v>
      </c>
      <c r="H103" s="1">
        <f t="shared" si="8"/>
        <v>0</v>
      </c>
      <c r="I103" s="1">
        <f t="shared" si="9"/>
        <v>0</v>
      </c>
      <c r="J103" s="1">
        <f t="shared" si="10"/>
        <v>0</v>
      </c>
    </row>
    <row r="104" spans="1:10" x14ac:dyDescent="0.25">
      <c r="A104">
        <v>8</v>
      </c>
      <c r="E104" t="s">
        <v>0</v>
      </c>
      <c r="F104" t="s">
        <v>16</v>
      </c>
      <c r="G104" s="1">
        <v>110.73</v>
      </c>
      <c r="H104" s="1">
        <f t="shared" si="8"/>
        <v>0</v>
      </c>
      <c r="I104" s="1">
        <f t="shared" si="9"/>
        <v>0</v>
      </c>
      <c r="J104" s="1">
        <f t="shared" si="10"/>
        <v>0</v>
      </c>
    </row>
    <row r="105" spans="1:10" x14ac:dyDescent="0.25">
      <c r="A105">
        <v>9</v>
      </c>
      <c r="E105" t="s">
        <v>0</v>
      </c>
      <c r="F105" t="s">
        <v>17</v>
      </c>
      <c r="G105" s="1">
        <v>75.98</v>
      </c>
      <c r="H105" s="1">
        <f t="shared" si="8"/>
        <v>0</v>
      </c>
      <c r="I105" s="1">
        <f t="shared" si="9"/>
        <v>0</v>
      </c>
      <c r="J105" s="1">
        <f t="shared" si="10"/>
        <v>0</v>
      </c>
    </row>
    <row r="106" spans="1:10" x14ac:dyDescent="0.25">
      <c r="A106">
        <v>10</v>
      </c>
      <c r="E106" t="s">
        <v>0</v>
      </c>
      <c r="F106" t="s">
        <v>12</v>
      </c>
      <c r="G106" s="1">
        <v>198.95</v>
      </c>
      <c r="H106" s="1">
        <f t="shared" si="8"/>
        <v>0</v>
      </c>
      <c r="I106" s="1">
        <f t="shared" si="9"/>
        <v>0</v>
      </c>
      <c r="J106" s="1">
        <f t="shared" si="10"/>
        <v>0</v>
      </c>
    </row>
    <row r="107" spans="1:10" x14ac:dyDescent="0.25">
      <c r="A107">
        <v>11</v>
      </c>
      <c r="E107" t="s">
        <v>0</v>
      </c>
      <c r="F107" t="s">
        <v>97</v>
      </c>
      <c r="G107" s="1">
        <v>50.86</v>
      </c>
      <c r="H107" s="1">
        <f t="shared" si="8"/>
        <v>0</v>
      </c>
      <c r="I107" s="1">
        <f t="shared" si="9"/>
        <v>0</v>
      </c>
      <c r="J107" s="1">
        <f t="shared" si="10"/>
        <v>0</v>
      </c>
    </row>
    <row r="108" spans="1:10" x14ac:dyDescent="0.25">
      <c r="A108">
        <v>12</v>
      </c>
      <c r="E108" t="s">
        <v>0</v>
      </c>
      <c r="F108" t="s">
        <v>28</v>
      </c>
      <c r="G108" s="1">
        <v>48.19</v>
      </c>
      <c r="H108" s="1">
        <f t="shared" si="8"/>
        <v>0</v>
      </c>
      <c r="I108" s="1">
        <f t="shared" si="9"/>
        <v>0</v>
      </c>
      <c r="J108" s="1">
        <f t="shared" si="10"/>
        <v>0</v>
      </c>
    </row>
    <row r="109" spans="1:10" x14ac:dyDescent="0.25">
      <c r="A109">
        <v>13</v>
      </c>
      <c r="E109" t="s">
        <v>0</v>
      </c>
      <c r="F109" t="s">
        <v>98</v>
      </c>
      <c r="G109" s="1">
        <v>54.45</v>
      </c>
      <c r="H109" s="1">
        <f t="shared" si="8"/>
        <v>0</v>
      </c>
      <c r="I109" s="1">
        <f t="shared" si="9"/>
        <v>0</v>
      </c>
      <c r="J109" s="1">
        <f t="shared" si="10"/>
        <v>0</v>
      </c>
    </row>
    <row r="110" spans="1:10" x14ac:dyDescent="0.25">
      <c r="A110">
        <v>14</v>
      </c>
      <c r="E110" t="s">
        <v>0</v>
      </c>
      <c r="F110" t="s">
        <v>99</v>
      </c>
      <c r="G110" s="1">
        <v>131.6</v>
      </c>
      <c r="H110" s="1">
        <f t="shared" si="8"/>
        <v>0</v>
      </c>
      <c r="I110" s="1">
        <f t="shared" si="9"/>
        <v>0</v>
      </c>
      <c r="J110" s="1">
        <f t="shared" si="10"/>
        <v>0</v>
      </c>
    </row>
    <row r="111" spans="1:10" x14ac:dyDescent="0.25">
      <c r="A111">
        <v>15</v>
      </c>
      <c r="E111" t="s">
        <v>0</v>
      </c>
      <c r="F111" t="s">
        <v>100</v>
      </c>
      <c r="G111" s="1">
        <v>120.4</v>
      </c>
      <c r="H111" s="1">
        <f t="shared" si="8"/>
        <v>0</v>
      </c>
      <c r="I111" s="1">
        <f t="shared" si="9"/>
        <v>0</v>
      </c>
      <c r="J111" s="1">
        <f t="shared" si="10"/>
        <v>0</v>
      </c>
    </row>
    <row r="112" spans="1:10" x14ac:dyDescent="0.25">
      <c r="A112">
        <v>16</v>
      </c>
      <c r="E112" t="s">
        <v>0</v>
      </c>
      <c r="F112" t="s">
        <v>101</v>
      </c>
      <c r="G112" s="1">
        <v>130.19999999999999</v>
      </c>
      <c r="H112" s="1">
        <f t="shared" si="8"/>
        <v>0</v>
      </c>
      <c r="I112" s="1">
        <f t="shared" si="9"/>
        <v>0</v>
      </c>
      <c r="J112" s="1">
        <f t="shared" si="10"/>
        <v>0</v>
      </c>
    </row>
    <row r="114" spans="1:10" x14ac:dyDescent="0.25">
      <c r="A114" t="s">
        <v>103</v>
      </c>
      <c r="H114" s="1">
        <f>SUM(H2:H112)</f>
        <v>2989.5499999999997</v>
      </c>
      <c r="J114" s="1"/>
    </row>
    <row r="115" spans="1:10" x14ac:dyDescent="0.25">
      <c r="A115" t="s">
        <v>113</v>
      </c>
      <c r="H115" s="1">
        <f>0.19*H114</f>
        <v>568.0145</v>
      </c>
      <c r="J115" s="1"/>
    </row>
    <row r="116" spans="1:10" x14ac:dyDescent="0.25">
      <c r="A116" t="s">
        <v>114</v>
      </c>
      <c r="H116" s="1">
        <f>H114+H115</f>
        <v>3557.5644999999995</v>
      </c>
      <c r="J116" s="1"/>
    </row>
    <row r="117" spans="1:10" x14ac:dyDescent="0.25">
      <c r="A117" t="s">
        <v>108</v>
      </c>
      <c r="H117" s="1">
        <f>SUM(J2:J112)</f>
        <v>-1006.3199999999999</v>
      </c>
    </row>
    <row r="118" spans="1:10" x14ac:dyDescent="0.25">
      <c r="A118" t="s">
        <v>116</v>
      </c>
      <c r="H118" s="1">
        <f>H114+H117</f>
        <v>1983.2299999999998</v>
      </c>
    </row>
    <row r="119" spans="1:10" x14ac:dyDescent="0.25">
      <c r="A119" t="s">
        <v>115</v>
      </c>
      <c r="H119" s="1">
        <f>0.19*(H118)</f>
        <v>376.81369999999998</v>
      </c>
    </row>
    <row r="120" spans="1:10" x14ac:dyDescent="0.25">
      <c r="A120" s="7" t="s">
        <v>102</v>
      </c>
      <c r="B120" s="7"/>
      <c r="C120" s="7"/>
      <c r="D120" s="7"/>
      <c r="E120" s="7"/>
      <c r="F120" s="7"/>
      <c r="G120" s="8"/>
      <c r="H120" s="8">
        <f>H114+H117+H119</f>
        <v>2360.0436999999997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Volkswagen Financial Services Aktiengesellschaft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Horn, Mathias (Extern)</dc:creator>
  <cp:lastModifiedBy>Horn, Mathias (Extern)</cp:lastModifiedBy>
  <dcterms:created xsi:type="dcterms:W3CDTF">2017-08-18T11:37:37Z</dcterms:created>
  <dcterms:modified xsi:type="dcterms:W3CDTF">2017-09-08T07:11:02Z</dcterms:modified>
</cp:coreProperties>
</file>