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msteams_bb2718/Documents partages/Partages/Blatti/Projets/1391-Demonstrateur_de_regulation_PID_TPI/5-Hardware/1391-Demonstrateur_PID/Assembly/"/>
    </mc:Choice>
  </mc:AlternateContent>
  <xr:revisionPtr revIDLastSave="4" documentId="8_{94829623-C386-4222-AAB6-6256FF6BB9F1}" xr6:coauthVersionLast="47" xr6:coauthVersionMax="47" xr10:uidLastSave="{63CE701F-3E2F-4FCA-824D-EC83F9F58D4B}"/>
  <bookViews>
    <workbookView xWindow="-120" yWindow="-120" windowWidth="29040" windowHeight="15840" xr2:uid="{00000000-000D-0000-FFFF-FFFF00000000}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32" i="1"/>
  <c r="J32" i="1"/>
  <c r="A5" i="1"/>
  <c r="A6" i="1"/>
</calcChain>
</file>

<file path=xl/sharedStrings.xml><?xml version="1.0" encoding="utf-8"?>
<sst xmlns="http://schemas.openxmlformats.org/spreadsheetml/2006/main" count="145" uniqueCount="119">
  <si>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</si>
  <si>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</si>
  <si>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</si>
  <si>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</si>
  <si>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</si>
  <si>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</si>
  <si>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</si>
  <si>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</si>
  <si>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</si>
  <si>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</si>
  <si>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</si>
  <si>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Démonstrateur-PID</t>
  </si>
  <si>
    <t>1391.5600.00</t>
  </si>
  <si>
    <t>&lt;none&gt;</t>
  </si>
  <si>
    <t>TBI</t>
  </si>
  <si>
    <t>2023-03-16</t>
  </si>
  <si>
    <t>-</t>
  </si>
  <si>
    <t>Designator</t>
  </si>
  <si>
    <t>C1</t>
  </si>
  <si>
    <t>C2</t>
  </si>
  <si>
    <t>C3, C9, C10, C11, C12, C13, C14, C15</t>
  </si>
  <si>
    <t>C4, C5, C6, C7, C8, C16</t>
  </si>
  <si>
    <t>K1</t>
  </si>
  <si>
    <t>K2</t>
  </si>
  <si>
    <t>K4</t>
  </si>
  <si>
    <t>K5, K6</t>
  </si>
  <si>
    <t>P1, P2, P3, P4, P5, P6, P7, P8, P9, P10, P11, P12, P13, P14, P15, P16</t>
  </si>
  <si>
    <t>P17, P18, P19, P20, P21, P22, P23, P24, P25, P26, P27, P28, P29, P30, P31, P32</t>
  </si>
  <si>
    <t>P36, P37, P38</t>
  </si>
  <si>
    <t>R1, R2, R3, R4</t>
  </si>
  <si>
    <t>R5</t>
  </si>
  <si>
    <t>R6, R7, R8</t>
  </si>
  <si>
    <t>R9, R11, R13, R14, R15</t>
  </si>
  <si>
    <t>R10, R12</t>
  </si>
  <si>
    <t>R16, R17, R18</t>
  </si>
  <si>
    <t>S1</t>
  </si>
  <si>
    <t>T1</t>
  </si>
  <si>
    <t>X1</t>
  </si>
  <si>
    <t>X2</t>
  </si>
  <si>
    <t>X3, X4, X5, X6, X7, X8, X9, X10, X11, X12, X13, X14, X15, X22, X23, X24, X26</t>
  </si>
  <si>
    <t>X16, X17, X25</t>
  </si>
  <si>
    <t>X18, X19, X20, X21</t>
  </si>
  <si>
    <t>X28</t>
  </si>
  <si>
    <t>Description</t>
  </si>
  <si>
    <t>PCB element for BOM</t>
  </si>
  <si>
    <t>CAPC 100nF X7R 50V 10% 2012 (0805 INCH)</t>
  </si>
  <si>
    <t>CAPC 1uF X5R 25V 10% 2012 (0805 INCH)</t>
  </si>
  <si>
    <t>CAPC 100nF X7R 50V 10% 1608 (0603 INCH)</t>
  </si>
  <si>
    <t>CAPC 10nF X7R 50V 10% 1608 (0603 INCH)</t>
  </si>
  <si>
    <t>NUCLEO-F070RB</t>
  </si>
  <si>
    <t>TRAN 2N7002 N-Channel Enhancement MOSFET 60V 300mA</t>
  </si>
  <si>
    <t>IC BUFFER NON-INVERT 6V 5TSSOP</t>
  </si>
  <si>
    <t>Integrated Circuit</t>
  </si>
  <si>
    <t>LED 5mm  20 mA 2V 635nm Red</t>
  </si>
  <si>
    <t>LED 5mm  20 mA 2.4V 565nm Green</t>
  </si>
  <si>
    <t>LED 3mm Cylinder 20 mA 2V 625nm Red</t>
  </si>
  <si>
    <t>RES ARRAY 8 RES 200 OHM 16SOIC</t>
  </si>
  <si>
    <t>POT 10K OHM 1/20W LINEAR</t>
  </si>
  <si>
    <t>20 mm Rotary Metal Shaft Potentiometer</t>
  </si>
  <si>
    <t>RES 100kohm  ±1% 0.1W  1608 (0603 INCH)</t>
  </si>
  <si>
    <t>RES 10kohm  ±1% 0.1W  1608 (0603 INCH)</t>
  </si>
  <si>
    <t>RES 150ohm  ±1% 0.1W  1608 (0603 INCH)</t>
  </si>
  <si>
    <t>A9PS26-0011</t>
  </si>
  <si>
    <t>Positive Voltage Regulator, 5V, 3-Pin DPAK, Tape and Reel</t>
  </si>
  <si>
    <t>Power Barrel Connector Jack 2.10mm ID (0.083), 5.50mm OD (0.217) Through Hole, Right Angle</t>
  </si>
  <si>
    <t>Connector</t>
  </si>
  <si>
    <t>TEST THT MINIATURE WT</t>
  </si>
  <si>
    <t>TEST THT MINIATURE RD</t>
  </si>
  <si>
    <t>TEST THT MINIATURE BK</t>
  </si>
  <si>
    <t>JUMPER 2.54 1x03</t>
  </si>
  <si>
    <t>PN</t>
  </si>
  <si>
    <t>PN-108075</t>
  </si>
  <si>
    <t>PN-747862</t>
  </si>
  <si>
    <t>PN-324029</t>
  </si>
  <si>
    <t>PN-338083</t>
  </si>
  <si>
    <t>PN-514948</t>
  </si>
  <si>
    <t>PN-648365</t>
  </si>
  <si>
    <t>PN-959457</t>
  </si>
  <si>
    <t>PN-297541</t>
  </si>
  <si>
    <t>PN-643196</t>
  </si>
  <si>
    <t>PN-525286</t>
  </si>
  <si>
    <t>PN-896786</t>
  </si>
  <si>
    <t>PN-977870</t>
  </si>
  <si>
    <t>PN-357949</t>
  </si>
  <si>
    <t>PN-119866</t>
  </si>
  <si>
    <t>PN-688907</t>
  </si>
  <si>
    <t>PN-771444</t>
  </si>
  <si>
    <t>Quantity</t>
  </si>
  <si>
    <t>Supplier 1</t>
  </si>
  <si>
    <t>Eurocircuits Sàrl</t>
  </si>
  <si>
    <t>Digikey</t>
  </si>
  <si>
    <t>Supplier Part Number 1</t>
  </si>
  <si>
    <t>FAB.0805_C 100n</t>
  </si>
  <si>
    <t>FAB.0805_C 1u</t>
  </si>
  <si>
    <t>FAB.0603_C 100n</t>
  </si>
  <si>
    <t>FAB.0603_C 10nF</t>
  </si>
  <si>
    <t>497-15095-ND</t>
  </si>
  <si>
    <t>2N7002K-7DITR-ND</t>
  </si>
  <si>
    <t>1727-3261-2-ND</t>
  </si>
  <si>
    <t>1727-5944-2-ND</t>
  </si>
  <si>
    <t>MAG.232.228</t>
  </si>
  <si>
    <t>MAG.232.231</t>
  </si>
  <si>
    <t>L71531-ND</t>
  </si>
  <si>
    <t>766-163-R200P-ND</t>
  </si>
  <si>
    <t>PTA4543-2015DPB103-ND</t>
  </si>
  <si>
    <t>118-PRS11R-225F-S103B1-ND</t>
  </si>
  <si>
    <t>FAB.0603_R 100k</t>
  </si>
  <si>
    <t>FAB.0603_R 10k</t>
  </si>
  <si>
    <t>FAB.0603_R 150R</t>
  </si>
  <si>
    <t>SW1380-ND</t>
  </si>
  <si>
    <t>497-1203-2-ND</t>
  </si>
  <si>
    <t>EJ503A-ND</t>
  </si>
  <si>
    <t>609-1498-ND</t>
  </si>
  <si>
    <t>MAG.428.013</t>
  </si>
  <si>
    <t>MAG.428.012</t>
  </si>
  <si>
    <t>MAG.428.011</t>
  </si>
  <si>
    <t>MAG.283.897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</si>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</sst>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4" xfId="0" applyFont="1" applyBorder="1"/>
    <xf numFmtId="4" fontId="1" fillId="0" borderId="4" xfId="0" applyNumberFormat="1" applyFont="1" applyBorder="1"/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3" fillId="0" borderId="16" xfId="0" applyFont="1" applyBorder="1" applyAlignment="1">
      <alignment horizontal="right" vertical="top" wrapText="1"/>
    </xf>
    <xf numFmtId="0" fontId="0" fillId="0" borderId="16" xfId="0" applyBorder="1" applyAlignment="1">
      <alignment horizontal="center" vertical="top" wrapText="1"/>
    </xf>
    <xf numFmtId="165" fontId="0" fillId="0" borderId="16" xfId="0" applyNumberFormat="1" applyBorder="1" applyAlignment="1">
      <alignment horizontal="right" vertical="top" wrapText="1"/>
    </xf>
    <xf numFmtId="3" fontId="0" fillId="0" borderId="16" xfId="0" applyNumberFormat="1" applyBorder="1" applyAlignment="1">
      <alignment horizontal="right" vertical="top" wrapText="1"/>
    </xf>
    <xf numFmtId="0" fontId="0" fillId="0" borderId="8" xfId="0" applyBorder="1" applyAlignment="1">
      <alignment horizontal="center" vertical="top" wrapText="1"/>
    </xf>
    <xf numFmtId="0" fontId="0" fillId="0" borderId="21" xfId="0" applyBorder="1" applyAlignment="1">
      <alignment horizontal="right" vertical="top" wrapText="1"/>
    </xf>
    <xf numFmtId="0" fontId="0" fillId="0" borderId="15" xfId="0" applyBorder="1" applyAlignment="1">
      <alignment vertical="top" wrapText="1"/>
    </xf>
    <xf numFmtId="0" fontId="3" fillId="0" borderId="15" xfId="0" applyFont="1" applyBorder="1" applyAlignment="1">
      <alignment horizontal="right" vertical="top" wrapText="1"/>
    </xf>
    <xf numFmtId="0" fontId="0" fillId="0" borderId="15" xfId="0" applyBorder="1" applyAlignment="1">
      <alignment horizontal="center" vertical="top" wrapText="1"/>
    </xf>
    <xf numFmtId="165" fontId="0" fillId="0" borderId="15" xfId="0" applyNumberFormat="1" applyBorder="1" applyAlignment="1">
      <alignment horizontal="right" vertical="top" wrapText="1"/>
    </xf>
    <xf numFmtId="3" fontId="0" fillId="0" borderId="15" xfId="0" applyNumberFormat="1" applyBorder="1" applyAlignment="1">
      <alignment horizontal="right" vertical="top" wrapText="1"/>
    </xf>
    <xf numFmtId="0" fontId="0" fillId="0" borderId="23" xfId="0" applyBorder="1" applyAlignment="1">
      <alignment horizontal="center" vertical="top" wrapText="1"/>
    </xf>
  </cellXfs>
  <cellStyles count="1">
    <cellStyle name="Normal" xfId="0" builtinId="0"/>
  </cellStyles>
  <dxfs count="16"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numFmt numFmtId="165" formatCode="#,##0.0000"/>
      <alignment vertical="top" textRotation="0" wrapText="1" indent="0" justifyLastLine="0" shrinkToFit="0" readingOrder="0"/>
    </dxf>
    <dxf>
      <numFmt numFmtId="3" formatCode="#,##0"/>
      <alignment vertical="top" textRotation="0" wrapText="1" indent="0" justifyLastLine="0" shrinkToFit="0" readingOrder="0"/>
    </dxf>
    <dxf>
      <numFmt numFmtId="165" formatCode="#,##0.0000"/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  <border outline="0">
        <left style="medium">
          <color indexed="64"/>
        </left>
      </border>
    </dxf>
    <dxf>
      <numFmt numFmtId="0" formatCode="General"/>
      <alignment horizontal="right" vertical="top" textRotation="0" wrapText="1" indent="0" justifyLastLine="0" shrinkToFit="0" readingOrder="0"/>
    </dxf>
    <dxf>
      <alignment vertical="top" textRotation="0" wrapText="1" indent="0" justifyLastLine="0" shrinkToFit="0" readingOrder="0"/>
      <border outline="0">
        <right style="medium">
          <color indexed="64"/>
        </right>
      </border>
    </dxf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  <border outline="0">
        <left style="medium">
          <color indexed="64"/>
        </left>
      </border>
    </dxf>
    <dxf>
      <alignment horizontal="right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D4470-F1B1-4DFD-9FBD-B80FE16ACD2A}" name="Tableau1" displayName="Tableau1" ref="A4:K31" totalsRowShown="0" headerRowDxfId="15" dataDxfId="0" headerRowBorderDxfId="14" tableBorderDxfId="13">
  <autoFilter ref="A4:K31" xr:uid="{8202C047-FC54-49A2-82AB-4598B30C4C57}"/>
  <tableColumns count="11">
    <tableColumn id="1" xr3:uid="{133C68C8-D754-4DAB-B57A-1E799DE2B255}" name="Pos." dataDxfId="11"/>
    <tableColumn id="2" xr3:uid="{ED42C1D8-FC35-4463-99A0-136D7092D524}" name="Designator" dataDxfId="10"/>
    <tableColumn id="3" xr3:uid="{405C6F19-F65D-4967-B259-3FA7AB60263E}" name="Description" dataDxfId="9"/>
    <tableColumn id="4" xr3:uid="{8CBC8AC0-C893-44AA-811A-4095D7CCBF61}" name="PN" dataDxfId="8"/>
    <tableColumn id="5" xr3:uid="{B1343D6C-2231-4CE8-B4FE-F7E4D9D13328}" name="Quantity" dataDxfId="7"/>
    <tableColumn id="6" xr3:uid="{75FABAC1-89F4-4CA5-AAAD-3261C29656A8}" name="Supplier 1" dataDxfId="6"/>
    <tableColumn id="7" xr3:uid="{65409A0F-2635-48F8-9967-C2B1FEE424A2}" name="Supplier Part Number 1" dataDxfId="5"/>
    <tableColumn id="8" xr3:uid="{77F38CC6-2E69-4B26-94AC-706321414D6A}" name="Supplier Price 1" dataDxfId="4"/>
    <tableColumn id="9" xr3:uid="{675A1728-2E51-4D75-8876-6A68583CE638}" name="Order Qty" dataDxfId="3"/>
    <tableColumn id="10" xr3:uid="{5E31EC1C-BFF3-4429-A62D-3C4C1491E2A8}" name="Total" dataDxfId="2"/>
    <tableColumn id="11" xr3:uid="{A4476E5D-7CB7-4E2B-88AF-BE5FD09AB5F5}" name="IsStocked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Normal="100" workbookViewId="0">
      <selection activeCell="C4" sqref="C4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18" t="s">
        <v>11</v>
      </c>
      <c r="D1" s="2"/>
      <c r="E1" s="1" t="s">
        <v>5</v>
      </c>
      <c r="F1" s="18" t="s">
        <v>12</v>
      </c>
      <c r="G1" s="9"/>
      <c r="H1" s="25" t="s">
        <v>2</v>
      </c>
      <c r="I1" s="26"/>
      <c r="J1" s="27"/>
    </row>
    <row r="2" spans="1:11" x14ac:dyDescent="0.2">
      <c r="B2" s="8" t="s">
        <v>9</v>
      </c>
      <c r="C2" s="19" t="s">
        <v>13</v>
      </c>
      <c r="D2" s="3"/>
      <c r="E2" s="8" t="s">
        <v>3</v>
      </c>
      <c r="F2" s="20" t="s">
        <v>14</v>
      </c>
      <c r="G2" s="21" t="s">
        <v>15</v>
      </c>
      <c r="H2" s="28"/>
      <c r="I2" s="29"/>
      <c r="J2" s="30"/>
    </row>
    <row r="3" spans="1:11" x14ac:dyDescent="0.2">
      <c r="B3" s="10" t="s">
        <v>10</v>
      </c>
      <c r="C3" s="22">
        <v>1</v>
      </c>
      <c r="D3" s="3"/>
      <c r="E3" s="4" t="s">
        <v>4</v>
      </c>
      <c r="F3" s="23" t="s">
        <v>16</v>
      </c>
      <c r="G3" s="24" t="s">
        <v>16</v>
      </c>
      <c r="H3" s="28"/>
      <c r="I3" s="29"/>
      <c r="J3" s="30"/>
    </row>
    <row r="4" spans="1:11" ht="27.75" customHeight="1" thickBot="1" x14ac:dyDescent="0.25">
      <c r="A4" s="12" t="s">
        <v>0</v>
      </c>
      <c r="B4" s="11" t="s">
        <v>17</v>
      </c>
      <c r="C4" s="11" t="s">
        <v>43</v>
      </c>
      <c r="D4" s="11" t="s">
        <v>70</v>
      </c>
      <c r="E4" s="11" t="s">
        <v>87</v>
      </c>
      <c r="F4" s="11" t="s">
        <v>88</v>
      </c>
      <c r="G4" s="11" t="s">
        <v>91</v>
      </c>
      <c r="H4" s="11" t="s">
        <v>117</v>
      </c>
      <c r="I4" s="11" t="s">
        <v>7</v>
      </c>
      <c r="J4" s="11" t="s">
        <v>1</v>
      </c>
      <c r="K4" s="13" t="s">
        <v>118</v>
      </c>
    </row>
    <row r="5" spans="1:11" x14ac:dyDescent="0.2">
      <c r="A5" s="31">
        <f t="shared" ref="A5:A30" si="0">ROW(A5) - ROW($A$4)</f>
        <v>1</v>
      </c>
      <c r="B5" s="16">
        <v>1</v>
      </c>
      <c r="C5" s="5" t="s">
        <v>44</v>
      </c>
      <c r="D5" s="32" t="s">
        <v>71</v>
      </c>
      <c r="E5" s="33">
        <v>1</v>
      </c>
      <c r="F5" s="34" t="s">
        <v>89</v>
      </c>
      <c r="G5" s="34" t="s">
        <v>16</v>
      </c>
      <c r="H5" s="35">
        <v>0</v>
      </c>
      <c r="I5" s="36">
        <f>$C$3*E5</f>
        <v>1</v>
      </c>
      <c r="J5" s="35">
        <f>H5*I5</f>
        <v>0</v>
      </c>
      <c r="K5" s="37" t="b">
        <v>0</v>
      </c>
    </row>
    <row r="6" spans="1:11" x14ac:dyDescent="0.2">
      <c r="A6" s="38">
        <f t="shared" si="0"/>
        <v>2</v>
      </c>
      <c r="B6" s="17" t="s">
        <v>18</v>
      </c>
      <c r="C6" s="6" t="s">
        <v>45</v>
      </c>
      <c r="D6" s="39" t="s">
        <v>72</v>
      </c>
      <c r="E6" s="40">
        <v>1</v>
      </c>
      <c r="F6" s="41" t="s">
        <v>2</v>
      </c>
      <c r="G6" s="41" t="s">
        <v>92</v>
      </c>
      <c r="H6" s="42">
        <v>0.02</v>
      </c>
      <c r="I6" s="43">
        <f t="shared" ref="I6" si="1">$C$3*E6</f>
        <v>1</v>
      </c>
      <c r="J6" s="42">
        <f>I6*H6</f>
        <v>0.02</v>
      </c>
      <c r="K6" s="44">
        <v>1</v>
      </c>
    </row>
    <row r="7" spans="1:11" x14ac:dyDescent="0.2">
      <c r="A7" s="31">
        <f t="shared" si="0"/>
        <v>3</v>
      </c>
      <c r="B7" s="16" t="s">
        <v>19</v>
      </c>
      <c r="C7" s="5" t="s">
        <v>46</v>
      </c>
      <c r="D7" s="32" t="s">
        <v>73</v>
      </c>
      <c r="E7" s="33">
        <v>1</v>
      </c>
      <c r="F7" s="34" t="s">
        <v>2</v>
      </c>
      <c r="G7" s="34" t="s">
        <v>93</v>
      </c>
      <c r="H7" s="35">
        <v>2.23E-2</v>
      </c>
      <c r="I7" s="36">
        <f>$C$3*E7</f>
        <v>1</v>
      </c>
      <c r="J7" s="35">
        <f>H7*I7</f>
        <v>2.23E-2</v>
      </c>
      <c r="K7" s="37">
        <v>1</v>
      </c>
    </row>
    <row r="8" spans="1:11" ht="38.25" x14ac:dyDescent="0.2">
      <c r="A8" s="38">
        <f t="shared" si="0"/>
        <v>4</v>
      </c>
      <c r="B8" s="17" t="s">
        <v>20</v>
      </c>
      <c r="C8" s="6" t="s">
        <v>47</v>
      </c>
      <c r="D8" s="39" t="s">
        <v>74</v>
      </c>
      <c r="E8" s="40">
        <v>8</v>
      </c>
      <c r="F8" s="41" t="s">
        <v>2</v>
      </c>
      <c r="G8" s="41" t="s">
        <v>94</v>
      </c>
      <c r="H8" s="42">
        <v>0.01</v>
      </c>
      <c r="I8" s="43">
        <f t="shared" ref="I8" si="2">$C$3*E8</f>
        <v>8</v>
      </c>
      <c r="J8" s="42">
        <f>I8*H8</f>
        <v>0.08</v>
      </c>
      <c r="K8" s="44">
        <v>1</v>
      </c>
    </row>
    <row r="9" spans="1:11" ht="25.5" x14ac:dyDescent="0.2">
      <c r="A9" s="31">
        <f t="shared" si="0"/>
        <v>5</v>
      </c>
      <c r="B9" s="16" t="s">
        <v>21</v>
      </c>
      <c r="C9" s="5" t="s">
        <v>48</v>
      </c>
      <c r="D9" s="32" t="s">
        <v>75</v>
      </c>
      <c r="E9" s="33">
        <v>6</v>
      </c>
      <c r="F9" s="34" t="s">
        <v>2</v>
      </c>
      <c r="G9" s="34" t="s">
        <v>95</v>
      </c>
      <c r="H9" s="35">
        <v>1.23E-2</v>
      </c>
      <c r="I9" s="36">
        <f>$C$3*E9</f>
        <v>6</v>
      </c>
      <c r="J9" s="35">
        <f>H9*I9</f>
        <v>7.3800000000000004E-2</v>
      </c>
      <c r="K9" s="37">
        <v>1</v>
      </c>
    </row>
    <row r="10" spans="1:11" x14ac:dyDescent="0.2">
      <c r="A10" s="38">
        <f t="shared" si="0"/>
        <v>6</v>
      </c>
      <c r="B10" s="17" t="s">
        <v>22</v>
      </c>
      <c r="C10" s="6" t="s">
        <v>49</v>
      </c>
      <c r="D10" s="39"/>
      <c r="E10" s="40">
        <v>1</v>
      </c>
      <c r="F10" s="41" t="s">
        <v>90</v>
      </c>
      <c r="G10" s="41" t="s">
        <v>96</v>
      </c>
      <c r="H10" s="42">
        <v>10.220000000000001</v>
      </c>
      <c r="I10" s="43">
        <f t="shared" ref="I10" si="3">$C$3*E10</f>
        <v>1</v>
      </c>
      <c r="J10" s="42">
        <f>I10*H10</f>
        <v>10.220000000000001</v>
      </c>
      <c r="K10" s="44"/>
    </row>
    <row r="11" spans="1:11" ht="25.5" x14ac:dyDescent="0.2">
      <c r="A11" s="31">
        <f t="shared" si="0"/>
        <v>7</v>
      </c>
      <c r="B11" s="16" t="s">
        <v>23</v>
      </c>
      <c r="C11" s="5" t="s">
        <v>50</v>
      </c>
      <c r="D11" s="32" t="s">
        <v>76</v>
      </c>
      <c r="E11" s="33">
        <v>1</v>
      </c>
      <c r="F11" s="34" t="s">
        <v>90</v>
      </c>
      <c r="G11" s="34" t="s">
        <v>97</v>
      </c>
      <c r="H11" s="35">
        <v>0.2</v>
      </c>
      <c r="I11" s="36">
        <f>$C$3*E11</f>
        <v>1</v>
      </c>
      <c r="J11" s="35">
        <f>H11*I11</f>
        <v>0.2</v>
      </c>
      <c r="K11" s="37">
        <v>1</v>
      </c>
    </row>
    <row r="12" spans="1:11" x14ac:dyDescent="0.2">
      <c r="A12" s="38">
        <f t="shared" si="0"/>
        <v>8</v>
      </c>
      <c r="B12" s="17" t="s">
        <v>24</v>
      </c>
      <c r="C12" s="6" t="s">
        <v>51</v>
      </c>
      <c r="D12" s="39"/>
      <c r="E12" s="40">
        <v>1</v>
      </c>
      <c r="F12" s="41" t="s">
        <v>90</v>
      </c>
      <c r="G12" s="41" t="s">
        <v>98</v>
      </c>
      <c r="H12" s="42">
        <v>0.43</v>
      </c>
      <c r="I12" s="43">
        <f t="shared" ref="I12" si="4">$C$3*E12</f>
        <v>1</v>
      </c>
      <c r="J12" s="42">
        <f>I12*H12</f>
        <v>0.43</v>
      </c>
      <c r="K12" s="44"/>
    </row>
    <row r="13" spans="1:11" x14ac:dyDescent="0.2">
      <c r="A13" s="31">
        <f t="shared" si="0"/>
        <v>9</v>
      </c>
      <c r="B13" s="16" t="s">
        <v>25</v>
      </c>
      <c r="C13" s="5" t="s">
        <v>52</v>
      </c>
      <c r="D13" s="32"/>
      <c r="E13" s="33">
        <v>2</v>
      </c>
      <c r="F13" s="34" t="s">
        <v>90</v>
      </c>
      <c r="G13" s="34" t="s">
        <v>99</v>
      </c>
      <c r="H13" s="35">
        <v>1.5</v>
      </c>
      <c r="I13" s="36">
        <f>$C$3*E13</f>
        <v>2</v>
      </c>
      <c r="J13" s="35">
        <f>H13*I13</f>
        <v>3</v>
      </c>
      <c r="K13" s="37"/>
    </row>
    <row r="14" spans="1:11" ht="63.75" x14ac:dyDescent="0.2">
      <c r="A14" s="38">
        <f t="shared" si="0"/>
        <v>10</v>
      </c>
      <c r="B14" s="17" t="s">
        <v>26</v>
      </c>
      <c r="C14" s="6" t="s">
        <v>53</v>
      </c>
      <c r="D14" s="39" t="s">
        <v>77</v>
      </c>
      <c r="E14" s="40">
        <v>16</v>
      </c>
      <c r="F14" s="41" t="s">
        <v>2</v>
      </c>
      <c r="G14" s="41" t="s">
        <v>100</v>
      </c>
      <c r="H14" s="42">
        <v>0.29849999999999999</v>
      </c>
      <c r="I14" s="43">
        <f t="shared" ref="I14" si="5">$C$3*E14</f>
        <v>16</v>
      </c>
      <c r="J14" s="42">
        <f>I14*H14</f>
        <v>4.7759999999999998</v>
      </c>
      <c r="K14" s="44" t="b">
        <v>1</v>
      </c>
    </row>
    <row r="15" spans="1:11" ht="76.5" x14ac:dyDescent="0.2">
      <c r="A15" s="31">
        <f t="shared" si="0"/>
        <v>11</v>
      </c>
      <c r="B15" s="16" t="s">
        <v>27</v>
      </c>
      <c r="C15" s="5" t="s">
        <v>54</v>
      </c>
      <c r="D15" s="32" t="s">
        <v>78</v>
      </c>
      <c r="E15" s="33">
        <v>16</v>
      </c>
      <c r="F15" s="34" t="s">
        <v>2</v>
      </c>
      <c r="G15" s="34" t="s">
        <v>101</v>
      </c>
      <c r="H15" s="35">
        <v>0.1991</v>
      </c>
      <c r="I15" s="36">
        <f>$C$3*E15</f>
        <v>16</v>
      </c>
      <c r="J15" s="35">
        <f>H15*I15</f>
        <v>3.1856</v>
      </c>
      <c r="K15" s="37" t="b">
        <v>1</v>
      </c>
    </row>
    <row r="16" spans="1:11" x14ac:dyDescent="0.2">
      <c r="A16" s="38">
        <f t="shared" si="0"/>
        <v>12</v>
      </c>
      <c r="B16" s="17" t="s">
        <v>28</v>
      </c>
      <c r="C16" s="6" t="s">
        <v>55</v>
      </c>
      <c r="D16" s="39" t="s">
        <v>79</v>
      </c>
      <c r="E16" s="40">
        <v>3</v>
      </c>
      <c r="F16" s="41" t="s">
        <v>90</v>
      </c>
      <c r="G16" s="41" t="s">
        <v>102</v>
      </c>
      <c r="H16" s="42">
        <v>0.89</v>
      </c>
      <c r="I16" s="43">
        <f t="shared" ref="I16" si="6">$C$3*E16</f>
        <v>3</v>
      </c>
      <c r="J16" s="42">
        <f>I16*H16</f>
        <v>2.67</v>
      </c>
      <c r="K16" s="44" t="b">
        <v>0</v>
      </c>
    </row>
    <row r="17" spans="1:11" x14ac:dyDescent="0.2">
      <c r="A17" s="31">
        <f t="shared" si="0"/>
        <v>13</v>
      </c>
      <c r="B17" s="16" t="s">
        <v>29</v>
      </c>
      <c r="C17" s="5" t="s">
        <v>56</v>
      </c>
      <c r="D17" s="32"/>
      <c r="E17" s="33">
        <v>4</v>
      </c>
      <c r="F17" s="34" t="s">
        <v>90</v>
      </c>
      <c r="G17" s="34" t="s">
        <v>103</v>
      </c>
      <c r="H17" s="35">
        <v>2.0099999999999998</v>
      </c>
      <c r="I17" s="36">
        <f>$C$3*E17</f>
        <v>4</v>
      </c>
      <c r="J17" s="35">
        <f>H17*I17</f>
        <v>8.0399999999999991</v>
      </c>
      <c r="K17" s="37"/>
    </row>
    <row r="18" spans="1:11" ht="25.5" x14ac:dyDescent="0.2">
      <c r="A18" s="38">
        <f t="shared" si="0"/>
        <v>14</v>
      </c>
      <c r="B18" s="17" t="s">
        <v>30</v>
      </c>
      <c r="C18" s="6" t="s">
        <v>57</v>
      </c>
      <c r="D18" s="39"/>
      <c r="E18" s="40">
        <v>1</v>
      </c>
      <c r="F18" s="41" t="s">
        <v>90</v>
      </c>
      <c r="G18" s="41" t="s">
        <v>104</v>
      </c>
      <c r="H18" s="42">
        <v>1.78</v>
      </c>
      <c r="I18" s="43">
        <f t="shared" ref="I18" si="7">$C$3*E18</f>
        <v>1</v>
      </c>
      <c r="J18" s="42">
        <f>I18*H18</f>
        <v>1.78</v>
      </c>
      <c r="K18" s="44"/>
    </row>
    <row r="19" spans="1:11" ht="25.5" x14ac:dyDescent="0.2">
      <c r="A19" s="31">
        <f t="shared" si="0"/>
        <v>15</v>
      </c>
      <c r="B19" s="16" t="s">
        <v>31</v>
      </c>
      <c r="C19" s="5" t="s">
        <v>58</v>
      </c>
      <c r="D19" s="32"/>
      <c r="E19" s="33">
        <v>3</v>
      </c>
      <c r="F19" s="34" t="s">
        <v>90</v>
      </c>
      <c r="G19" s="34" t="s">
        <v>105</v>
      </c>
      <c r="H19" s="35">
        <v>3.51</v>
      </c>
      <c r="I19" s="36">
        <f>$C$3*E19</f>
        <v>3</v>
      </c>
      <c r="J19" s="35">
        <f>H19*I19</f>
        <v>10.53</v>
      </c>
      <c r="K19" s="37"/>
    </row>
    <row r="20" spans="1:11" ht="25.5" x14ac:dyDescent="0.2">
      <c r="A20" s="38">
        <f t="shared" si="0"/>
        <v>16</v>
      </c>
      <c r="B20" s="17" t="s">
        <v>32</v>
      </c>
      <c r="C20" s="6" t="s">
        <v>59</v>
      </c>
      <c r="D20" s="39" t="s">
        <v>80</v>
      </c>
      <c r="E20" s="40">
        <v>5</v>
      </c>
      <c r="F20" s="41" t="s">
        <v>2</v>
      </c>
      <c r="G20" s="41" t="s">
        <v>106</v>
      </c>
      <c r="H20" s="42">
        <v>0.01</v>
      </c>
      <c r="I20" s="43">
        <f t="shared" ref="I20" si="8">$C$3*E20</f>
        <v>5</v>
      </c>
      <c r="J20" s="42">
        <f>I20*H20</f>
        <v>0.05</v>
      </c>
      <c r="K20" s="44">
        <v>1</v>
      </c>
    </row>
    <row r="21" spans="1:11" x14ac:dyDescent="0.2">
      <c r="A21" s="31">
        <f t="shared" si="0"/>
        <v>17</v>
      </c>
      <c r="B21" s="16" t="s">
        <v>33</v>
      </c>
      <c r="C21" s="5" t="s">
        <v>60</v>
      </c>
      <c r="D21" s="32" t="s">
        <v>81</v>
      </c>
      <c r="E21" s="33">
        <v>2</v>
      </c>
      <c r="F21" s="34" t="s">
        <v>2</v>
      </c>
      <c r="G21" s="34" t="s">
        <v>107</v>
      </c>
      <c r="H21" s="35">
        <v>0.02</v>
      </c>
      <c r="I21" s="36">
        <f>$C$3*E21</f>
        <v>2</v>
      </c>
      <c r="J21" s="35">
        <f>H21*I21</f>
        <v>0.04</v>
      </c>
      <c r="K21" s="37">
        <v>1</v>
      </c>
    </row>
    <row r="22" spans="1:11" x14ac:dyDescent="0.2">
      <c r="A22" s="38">
        <f t="shared" si="0"/>
        <v>18</v>
      </c>
      <c r="B22" s="17" t="s">
        <v>34</v>
      </c>
      <c r="C22" s="6" t="s">
        <v>61</v>
      </c>
      <c r="D22" s="39" t="s">
        <v>82</v>
      </c>
      <c r="E22" s="40">
        <v>3</v>
      </c>
      <c r="F22" s="41" t="s">
        <v>2</v>
      </c>
      <c r="G22" s="41" t="s">
        <v>108</v>
      </c>
      <c r="H22" s="42">
        <v>0.02</v>
      </c>
      <c r="I22" s="43">
        <f t="shared" ref="I22" si="9">$C$3*E22</f>
        <v>3</v>
      </c>
      <c r="J22" s="42">
        <f>I22*H22</f>
        <v>0.06</v>
      </c>
      <c r="K22" s="44">
        <v>1</v>
      </c>
    </row>
    <row r="23" spans="1:11" x14ac:dyDescent="0.2">
      <c r="A23" s="31">
        <f t="shared" si="0"/>
        <v>19</v>
      </c>
      <c r="B23" s="16" t="s">
        <v>35</v>
      </c>
      <c r="C23" s="5" t="s">
        <v>62</v>
      </c>
      <c r="D23" s="32"/>
      <c r="E23" s="33">
        <v>1</v>
      </c>
      <c r="F23" s="34" t="s">
        <v>90</v>
      </c>
      <c r="G23" s="34" t="s">
        <v>109</v>
      </c>
      <c r="H23" s="35">
        <v>6.05</v>
      </c>
      <c r="I23" s="36">
        <f>$C$3*E23</f>
        <v>1</v>
      </c>
      <c r="J23" s="35">
        <f>H23*I23</f>
        <v>6.05</v>
      </c>
      <c r="K23" s="37"/>
    </row>
    <row r="24" spans="1:11" ht="25.5" x14ac:dyDescent="0.2">
      <c r="A24" s="38">
        <f t="shared" si="0"/>
        <v>20</v>
      </c>
      <c r="B24" s="17" t="s">
        <v>36</v>
      </c>
      <c r="C24" s="6" t="s">
        <v>63</v>
      </c>
      <c r="D24" s="39"/>
      <c r="E24" s="40">
        <v>1</v>
      </c>
      <c r="F24" s="41" t="s">
        <v>90</v>
      </c>
      <c r="G24" s="41" t="s">
        <v>110</v>
      </c>
      <c r="H24" s="42">
        <v>0.66</v>
      </c>
      <c r="I24" s="43">
        <f t="shared" ref="I24" si="10">$C$3*E24</f>
        <v>1</v>
      </c>
      <c r="J24" s="42">
        <f>I24*H24</f>
        <v>0.66</v>
      </c>
      <c r="K24" s="44"/>
    </row>
    <row r="25" spans="1:11" ht="25.5" x14ac:dyDescent="0.2">
      <c r="A25" s="31">
        <f t="shared" si="0"/>
        <v>21</v>
      </c>
      <c r="B25" s="16" t="s">
        <v>37</v>
      </c>
      <c r="C25" s="5" t="s">
        <v>64</v>
      </c>
      <c r="D25" s="32"/>
      <c r="E25" s="33">
        <v>1</v>
      </c>
      <c r="F25" s="34" t="s">
        <v>90</v>
      </c>
      <c r="G25" s="34" t="s">
        <v>111</v>
      </c>
      <c r="H25" s="35">
        <v>1.28</v>
      </c>
      <c r="I25" s="36">
        <f>$C$3*E25</f>
        <v>1</v>
      </c>
      <c r="J25" s="35">
        <f>H25*I25</f>
        <v>1.28</v>
      </c>
      <c r="K25" s="37"/>
    </row>
    <row r="26" spans="1:11" x14ac:dyDescent="0.2">
      <c r="A26" s="38">
        <f t="shared" si="0"/>
        <v>22</v>
      </c>
      <c r="B26" s="17" t="s">
        <v>38</v>
      </c>
      <c r="C26" s="6" t="s">
        <v>65</v>
      </c>
      <c r="D26" s="39"/>
      <c r="E26" s="40">
        <v>1</v>
      </c>
      <c r="F26" s="41" t="s">
        <v>90</v>
      </c>
      <c r="G26" s="41" t="s">
        <v>112</v>
      </c>
      <c r="H26" s="42">
        <v>2.5099999999999998</v>
      </c>
      <c r="I26" s="43">
        <f t="shared" ref="I26" si="11">$C$3*E26</f>
        <v>1</v>
      </c>
      <c r="J26" s="42">
        <f>I26*H26</f>
        <v>2.5099999999999998</v>
      </c>
      <c r="K26" s="44"/>
    </row>
    <row r="27" spans="1:11" ht="63.75" x14ac:dyDescent="0.2">
      <c r="A27" s="31">
        <f t="shared" si="0"/>
        <v>23</v>
      </c>
      <c r="B27" s="16" t="s">
        <v>39</v>
      </c>
      <c r="C27" s="5" t="s">
        <v>66</v>
      </c>
      <c r="D27" s="32" t="s">
        <v>83</v>
      </c>
      <c r="E27" s="33">
        <v>17</v>
      </c>
      <c r="F27" s="34" t="s">
        <v>2</v>
      </c>
      <c r="G27" s="34" t="s">
        <v>113</v>
      </c>
      <c r="H27" s="35">
        <v>0.29310000000000003</v>
      </c>
      <c r="I27" s="36">
        <f>$C$3*E27</f>
        <v>17</v>
      </c>
      <c r="J27" s="35">
        <f>H27*I27</f>
        <v>4.9827000000000004</v>
      </c>
      <c r="K27" s="37" t="b">
        <v>1</v>
      </c>
    </row>
    <row r="28" spans="1:11" x14ac:dyDescent="0.2">
      <c r="A28" s="38">
        <f t="shared" si="0"/>
        <v>24</v>
      </c>
      <c r="B28" s="17" t="s">
        <v>40</v>
      </c>
      <c r="C28" s="6" t="s">
        <v>67</v>
      </c>
      <c r="D28" s="39" t="s">
        <v>84</v>
      </c>
      <c r="E28" s="40">
        <v>3</v>
      </c>
      <c r="F28" s="41" t="s">
        <v>2</v>
      </c>
      <c r="G28" s="41" t="s">
        <v>114</v>
      </c>
      <c r="H28" s="42">
        <v>0.27079999999999999</v>
      </c>
      <c r="I28" s="43">
        <f t="shared" ref="I28" si="12">$C$3*E28</f>
        <v>3</v>
      </c>
      <c r="J28" s="42">
        <f>I28*H28</f>
        <v>0.81240000000000001</v>
      </c>
      <c r="K28" s="44" t="b">
        <v>1</v>
      </c>
    </row>
    <row r="29" spans="1:11" x14ac:dyDescent="0.2">
      <c r="A29" s="31">
        <f t="shared" si="0"/>
        <v>25</v>
      </c>
      <c r="B29" s="16" t="s">
        <v>41</v>
      </c>
      <c r="C29" s="5" t="s">
        <v>68</v>
      </c>
      <c r="D29" s="32" t="s">
        <v>85</v>
      </c>
      <c r="E29" s="33">
        <v>4</v>
      </c>
      <c r="F29" s="34" t="s">
        <v>2</v>
      </c>
      <c r="G29" s="34" t="s">
        <v>115</v>
      </c>
      <c r="H29" s="35">
        <v>0.26</v>
      </c>
      <c r="I29" s="36">
        <f>$C$3*E29</f>
        <v>4</v>
      </c>
      <c r="J29" s="35">
        <f>H29*I29</f>
        <v>1.04</v>
      </c>
      <c r="K29" s="37" t="b">
        <v>1</v>
      </c>
    </row>
    <row r="30" spans="1:11" x14ac:dyDescent="0.2">
      <c r="A30" s="38">
        <f t="shared" si="0"/>
        <v>26</v>
      </c>
      <c r="B30" s="17" t="s">
        <v>42</v>
      </c>
      <c r="C30" s="6" t="s">
        <v>69</v>
      </c>
      <c r="D30" s="39" t="s">
        <v>86</v>
      </c>
      <c r="E30" s="40">
        <v>1</v>
      </c>
      <c r="F30" s="41" t="s">
        <v>2</v>
      </c>
      <c r="G30" s="41" t="s">
        <v>116</v>
      </c>
      <c r="H30" s="42">
        <v>0.06</v>
      </c>
      <c r="I30" s="43">
        <f t="shared" ref="I30" si="13">$C$3*E30</f>
        <v>1</v>
      </c>
      <c r="J30" s="42">
        <f>I30*H30</f>
        <v>0.06</v>
      </c>
      <c r="K30" s="44" t="b">
        <v>1</v>
      </c>
    </row>
    <row r="31" spans="1:11" ht="13.5" thickBot="1" x14ac:dyDescent="0.25">
      <c r="A31" s="31"/>
      <c r="B31" s="16"/>
      <c r="C31" s="5"/>
      <c r="D31" s="32"/>
      <c r="E31" s="33"/>
      <c r="F31" s="34"/>
      <c r="G31" s="34"/>
      <c r="H31" s="35"/>
      <c r="I31" s="36"/>
      <c r="J31" s="35"/>
      <c r="K31" s="37"/>
    </row>
    <row r="32" spans="1:11" ht="13.5" thickBot="1" x14ac:dyDescent="0.25">
      <c r="H32" s="7" t="s">
        <v>8</v>
      </c>
      <c r="I32" s="14">
        <f>SUM(I5:I30)</f>
        <v>104</v>
      </c>
      <c r="J32" s="15">
        <f>SUM(J5:J30)</f>
        <v>62.572799999999994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4" ma:contentTypeDescription="Crée un document." ma:contentTypeScope="" ma:versionID="d692892560f5be80fef2daf8fde447c9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30db9539186c85c3e362a4382f13f6a5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d92101-24da-4498-9971-a24673344bd8">
      <Terms xmlns="http://schemas.microsoft.com/office/infopath/2007/PartnerControls"/>
    </lcf76f155ced4ddcb4097134ff3c332f>
    <TaxCatchAll xmlns="dfa80de1-e9bb-4cf2-893d-d06220b3971a" xsi:nil="true"/>
    <SharedWithUsers xmlns="dfa80de1-e9bb-4cf2-893d-d06220b3971a">
      <UserInfo>
        <DisplayName/>
        <AccountId xsi:nil="true"/>
        <AccountType/>
      </UserInfo>
    </SharedWithUsers>
    <MediaLengthInSeconds xmlns="98d92101-24da-4498-9971-a24673344bd8" xsi:nil="true"/>
  </documentManagement>
</p:properties>
</file>

<file path=customXml/itemProps1.xml><?xml version="1.0" encoding="utf-8"?>
<ds:datastoreItem xmlns:ds="http://schemas.openxmlformats.org/officeDocument/2006/customXml" ds:itemID="{1B7166D6-28FF-459E-9DFB-EA640CC16764}"/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056176-9FE1-4C5F-A929-245972C776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Matthias Huser</dc:creator>
  <cp:lastModifiedBy>Thomas Blatti</cp:lastModifiedBy>
  <cp:lastPrinted>2019-09-16T14:42:46Z</cp:lastPrinted>
  <dcterms:created xsi:type="dcterms:W3CDTF">2005-05-18T01:53:09Z</dcterms:created>
  <dcterms:modified xsi:type="dcterms:W3CDTF">2023-04-05T11:43:15Z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Order">
    <vt:r8>53625300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