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edelk.DESKTOP-G4A4BDV\Desktop\SCA Stuff\"/>
    </mc:Choice>
  </mc:AlternateContent>
  <xr:revisionPtr revIDLastSave="0" documentId="13_ncr:1_{2D341BC0-2BEE-42F7-8B04-F88A5140D90F}" xr6:coauthVersionLast="40" xr6:coauthVersionMax="40" xr10:uidLastSave="{00000000-0000-0000-0000-000000000000}"/>
  <bookViews>
    <workbookView xWindow="0" yWindow="0" windowWidth="7500" windowHeight="6000" tabRatio="909" activeTab="1" xr2:uid="{00000000-000D-0000-FFFF-FFFF00000000}"/>
  </bookViews>
  <sheets>
    <sheet name="ReadMe" sheetId="1" r:id="rId1"/>
    <sheet name="Summary" sheetId="2" r:id="rId2"/>
    <sheet name="Q1" sheetId="3" r:id="rId3"/>
    <sheet name="Q2" sheetId="20" r:id="rId4"/>
    <sheet name="Q3" sheetId="22" r:id="rId5"/>
    <sheet name="Q4" sheetId="23" r:id="rId6"/>
    <sheet name="Sheet1" sheetId="24" r:id="rId7"/>
  </sheets>
  <externalReferences>
    <externalReference r:id="rId8"/>
  </externalReferences>
  <definedNames>
    <definedName name="_xlnm.Print_Area" localSheetId="2">'Q1'!$A$1:$H$64</definedName>
    <definedName name="_xlnm.Print_Area" localSheetId="3">'Q2'!$A$1:$H$64</definedName>
    <definedName name="_xlnm.Print_Area" localSheetId="4">'Q3'!$A$1:$H$64</definedName>
    <definedName name="_xlnm.Print_Area" localSheetId="5">'Q4'!$A$1:$H$64</definedName>
    <definedName name="_xlnm.Print_Area" localSheetId="1">Summary!$A$1:$H$32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0" l="1"/>
  <c r="C40" i="2" l="1"/>
  <c r="C42" i="2"/>
  <c r="C39" i="2"/>
  <c r="I12" i="2"/>
  <c r="I11" i="2"/>
  <c r="I10" i="2"/>
  <c r="H12" i="2"/>
  <c r="H11" i="2"/>
  <c r="H10" i="2"/>
  <c r="H9" i="2"/>
  <c r="G12" i="2"/>
  <c r="G11" i="2"/>
  <c r="G10" i="2"/>
  <c r="G9" i="2"/>
  <c r="F12" i="2"/>
  <c r="F11" i="2"/>
  <c r="F10" i="2"/>
  <c r="F9" i="2"/>
  <c r="E12" i="2"/>
  <c r="E11" i="2"/>
  <c r="E10" i="2"/>
  <c r="E9" i="2"/>
  <c r="E8" i="20"/>
  <c r="E8" i="22" s="1"/>
  <c r="E8" i="23" s="1"/>
  <c r="E9" i="22"/>
  <c r="E9" i="23" s="1"/>
  <c r="E10" i="22"/>
  <c r="E10" i="23" s="1"/>
  <c r="E7" i="20"/>
  <c r="E7" i="22" s="1"/>
  <c r="E7" i="23" s="1"/>
  <c r="C8" i="20"/>
  <c r="C8" i="22" s="1"/>
  <c r="C8" i="23" s="1"/>
  <c r="C9" i="20"/>
  <c r="C9" i="22" s="1"/>
  <c r="C9" i="23" s="1"/>
  <c r="C10" i="20"/>
  <c r="C10" i="22" s="1"/>
  <c r="C10" i="23" s="1"/>
  <c r="C7" i="20"/>
  <c r="C7" i="22" s="1"/>
  <c r="C7" i="23" s="1"/>
  <c r="F56" i="23"/>
  <c r="F44" i="23"/>
  <c r="E47" i="23" s="1"/>
  <c r="E44" i="23"/>
  <c r="E46" i="23" s="1"/>
  <c r="E48" i="23" s="1"/>
  <c r="G42" i="23"/>
  <c r="G41" i="23"/>
  <c r="G40" i="23"/>
  <c r="G39" i="23"/>
  <c r="G38" i="23"/>
  <c r="G44" i="23"/>
  <c r="E34" i="23"/>
  <c r="E23" i="23"/>
  <c r="D2" i="23"/>
  <c r="F56" i="22"/>
  <c r="F44" i="22"/>
  <c r="E47" i="22" s="1"/>
  <c r="E44" i="22"/>
  <c r="G42" i="22"/>
  <c r="G41" i="22"/>
  <c r="G40" i="22"/>
  <c r="G39" i="22"/>
  <c r="G38" i="22"/>
  <c r="G44" i="22" s="1"/>
  <c r="E34" i="22"/>
  <c r="E23" i="22"/>
  <c r="E46" i="22" s="1"/>
  <c r="E48" i="22" s="1"/>
  <c r="D2" i="22"/>
  <c r="F56" i="20"/>
  <c r="G44" i="20"/>
  <c r="F44" i="20"/>
  <c r="E44" i="20"/>
  <c r="E46" i="20" s="1"/>
  <c r="G42" i="20"/>
  <c r="G41" i="20"/>
  <c r="G40" i="20"/>
  <c r="G39" i="20"/>
  <c r="G38" i="20"/>
  <c r="E34" i="20"/>
  <c r="E47" i="20" s="1"/>
  <c r="E23" i="20"/>
  <c r="D2" i="20"/>
  <c r="G39" i="3"/>
  <c r="G40" i="3"/>
  <c r="G41" i="3"/>
  <c r="G42" i="3"/>
  <c r="G38" i="3"/>
  <c r="G44" i="3" s="1"/>
  <c r="E44" i="3"/>
  <c r="E23" i="3"/>
  <c r="F56" i="3"/>
  <c r="D5" i="2"/>
  <c r="D4" i="3"/>
  <c r="E4" i="3" s="1"/>
  <c r="E5" i="2"/>
  <c r="F44" i="3"/>
  <c r="C44" i="1"/>
  <c r="D2" i="3"/>
  <c r="E34" i="3"/>
  <c r="E46" i="3"/>
  <c r="H13" i="2" l="1"/>
  <c r="E48" i="20"/>
  <c r="E47" i="3"/>
  <c r="E48" i="3" s="1"/>
  <c r="E50" i="3" s="1"/>
  <c r="F13" i="2"/>
  <c r="G13" i="2"/>
  <c r="D39" i="2"/>
  <c r="D44" i="2" s="1"/>
  <c r="D50" i="3"/>
  <c r="D12" i="20"/>
  <c r="D4" i="20" s="1"/>
  <c r="E4" i="20" s="1"/>
  <c r="E56" i="3"/>
  <c r="I9" i="2"/>
  <c r="E39" i="2" l="1"/>
  <c r="E44" i="2" s="1"/>
  <c r="E12" i="20"/>
  <c r="E50" i="20" s="1"/>
  <c r="E12" i="22" s="1"/>
  <c r="E50" i="22" s="1"/>
  <c r="D12" i="22"/>
  <c r="D4" i="22" s="1"/>
  <c r="E4" i="22" s="1"/>
  <c r="D50" i="20"/>
  <c r="D40" i="2"/>
  <c r="D45" i="2" s="1"/>
  <c r="E56" i="20"/>
  <c r="E40" i="2" l="1"/>
  <c r="E45" i="2" s="1"/>
  <c r="D41" i="2"/>
  <c r="D46" i="2" s="1"/>
  <c r="D47" i="2" s="1"/>
  <c r="D15" i="2" s="1"/>
  <c r="D50" i="22"/>
  <c r="D12" i="23"/>
  <c r="D4" i="23" s="1"/>
  <c r="E4" i="23" s="1"/>
  <c r="E56" i="22"/>
  <c r="E41" i="2"/>
  <c r="E46" i="2" s="1"/>
  <c r="E47" i="2" s="1"/>
  <c r="E15" i="2" s="1"/>
  <c r="E12" i="23"/>
  <c r="E50" i="23" s="1"/>
  <c r="E42" i="2" s="1"/>
  <c r="E56" i="23" l="1"/>
  <c r="D42" i="2"/>
  <c r="D50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Silme13</author>
  </authors>
  <commentList>
    <comment ref="F2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Can delete branch number. We don't need sort code. </t>
        </r>
      </text>
    </comment>
    <comment ref="H2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Add expiration date for membership no.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Silme13</author>
    <author>Peter Grooby</author>
  </authors>
  <commentList>
    <comment ref="D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Change Reeve to Exchequer</t>
        </r>
      </text>
    </comment>
    <comment ref="D1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Update this date to update all quarters</t>
        </r>
      </text>
    </comment>
    <comment ref="E12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Copy the closing ledger balance from the previous financial year</t>
        </r>
      </text>
    </comment>
    <comment ref="C6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Can we set up an electronic signature?</t>
        </r>
      </text>
    </comment>
    <comment ref="G6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Change This report should be… to This report should be emailed to your local seneschal and to the Principality Exchequer.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Silme13</author>
    <author>Peter Grooby</author>
  </authors>
  <commentList>
    <comment ref="D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Change Reeve to Exchequer</t>
        </r>
      </text>
    </comment>
    <comment ref="E12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Copy the closing ledger balance from the previous financial year</t>
        </r>
      </text>
    </comment>
    <comment ref="C6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Can we set up an electronic signature?</t>
        </r>
      </text>
    </comment>
    <comment ref="G6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Change This report should be… to This report should be emailed to your local seneschal and to the Principality Exchequer.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Silme13</author>
    <author>Peter Grooby</author>
  </authors>
  <commentList>
    <comment ref="D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Change Reeve to Exchequer</t>
        </r>
      </text>
    </comment>
    <comment ref="D12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Update this date to update all quarters</t>
        </r>
      </text>
    </comment>
    <comment ref="E12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Copy the closing ledger balance from the previous financial year</t>
        </r>
      </text>
    </comment>
    <comment ref="C6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Can we set up an electronic signature?</t>
        </r>
      </text>
    </comment>
    <comment ref="G6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Change This report should be… to This report should be emailed to your local seneschal and to the Principality Exchequer.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Silme13</author>
    <author>Peter Grooby</author>
  </authors>
  <commentList>
    <comment ref="D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Change Reeve to Exchequer</t>
        </r>
      </text>
    </comment>
    <comment ref="D12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Update this date to update all quarters</t>
        </r>
      </text>
    </comment>
    <comment ref="E12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Copy the closing ledger balance from the previous financial year</t>
        </r>
      </text>
    </comment>
    <comment ref="C6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Can we set up an electronic signature?</t>
        </r>
      </text>
    </comment>
    <comment ref="G63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Silme13:</t>
        </r>
        <r>
          <rPr>
            <sz val="9"/>
            <color indexed="81"/>
            <rFont val="Tahoma"/>
            <family val="2"/>
          </rPr>
          <t xml:space="preserve">
Change This report should be… to This report should be emailed to your local seneschal and to the Principality Exchequer. </t>
        </r>
      </text>
    </comment>
  </commentList>
</comments>
</file>

<file path=xl/sharedStrings.xml><?xml version="1.0" encoding="utf-8"?>
<sst xmlns="http://schemas.openxmlformats.org/spreadsheetml/2006/main" count="358" uniqueCount="121">
  <si>
    <t>Instructions</t>
  </si>
  <si>
    <t>Authority</t>
  </si>
  <si>
    <t>If you need to change the template, do so.</t>
  </si>
  <si>
    <t>Please put any additions in a different colour.</t>
  </si>
  <si>
    <t>Time period</t>
  </si>
  <si>
    <t>Using Excel</t>
  </si>
  <si>
    <t>This template assumes that you know how to use Excel.</t>
  </si>
  <si>
    <t>If not, find someone who does to help you the first few</t>
  </si>
  <si>
    <t>times.</t>
  </si>
  <si>
    <t xml:space="preserve">If you don't have Excel, you can go to </t>
  </si>
  <si>
    <t xml:space="preserve">www.openoffice.org </t>
  </si>
  <si>
    <t>(a free open source product)</t>
  </si>
  <si>
    <t>and download OpenOffice.  Anyone who knows Excel</t>
  </si>
  <si>
    <t>will be able to use the OpenOffice spreadsheet,</t>
  </si>
  <si>
    <t>and you are welcome to report in OOo format.</t>
  </si>
  <si>
    <t>* if you don't have one of these packages, I guess you can't read this anyway *</t>
  </si>
  <si>
    <t>Questions and Help</t>
  </si>
  <si>
    <t xml:space="preserve">If you have any troubles or Excel questions, please </t>
  </si>
  <si>
    <t>contact us at:</t>
  </si>
  <si>
    <t>exchequer@sca.org.au</t>
  </si>
  <si>
    <t>Summary report</t>
  </si>
  <si>
    <t>Notes:</t>
  </si>
  <si>
    <t>Opening ledger balance as of</t>
  </si>
  <si>
    <t>Summary of income and expenditure:</t>
  </si>
  <si>
    <t>profit/(loss)</t>
  </si>
  <si>
    <t>Q1</t>
  </si>
  <si>
    <t>Only fill in white fields, blue fields are filled from formulas</t>
  </si>
  <si>
    <t>Q2</t>
  </si>
  <si>
    <t>Please fill in at start of FY, and review each quarter</t>
  </si>
  <si>
    <t>Q3</t>
  </si>
  <si>
    <t>Q4</t>
  </si>
  <si>
    <t>TOTALS</t>
  </si>
  <si>
    <t>Closing ledger balance at</t>
  </si>
  <si>
    <t>Bank account details:</t>
  </si>
  <si>
    <t>Bank Name:</t>
  </si>
  <si>
    <t xml:space="preserve">  Branch Number:</t>
  </si>
  <si>
    <t>Account name:</t>
  </si>
  <si>
    <t xml:space="preserve">  Account no:</t>
  </si>
  <si>
    <t>Signatories:</t>
  </si>
  <si>
    <t>Group Officer</t>
  </si>
  <si>
    <t>Office</t>
  </si>
  <si>
    <t>Mship no.</t>
  </si>
  <si>
    <t>(Add name here)</t>
  </si>
  <si>
    <t>[Y/N]</t>
  </si>
  <si>
    <t>Must have at least 3 signatories, any 2 to sign.</t>
  </si>
  <si>
    <t xml:space="preserve">Financial report : </t>
  </si>
  <si>
    <t>Reporting Period From/To</t>
  </si>
  <si>
    <t>Only fill in white fields, yellow fields are filled from formulas</t>
  </si>
  <si>
    <t>Appointed reeve on</t>
  </si>
  <si>
    <t>chq numbers and notes</t>
  </si>
  <si>
    <t>finalised?</t>
  </si>
  <si>
    <t>&lt;name of event&gt;</t>
  </si>
  <si>
    <t>N</t>
  </si>
  <si>
    <t>Profit/(loss) for quarter</t>
  </si>
  <si>
    <t>Reconciliation of ledger and bank statement</t>
  </si>
  <si>
    <t>Date</t>
  </si>
  <si>
    <t>Amount</t>
  </si>
  <si>
    <t>Last bank statement balance before closing date</t>
  </si>
  <si>
    <t>PLUS Deposits not shown on Statement</t>
  </si>
  <si>
    <t>LESS Cheques not yet presented</t>
  </si>
  <si>
    <t>This total should equal ledger balance above</t>
  </si>
  <si>
    <t>Signed</t>
  </si>
  <si>
    <t>Dated</t>
  </si>
  <si>
    <t>…………………………………</t>
  </si>
  <si>
    <t>please enter your name and the date</t>
  </si>
  <si>
    <t>If sent from your email address, the report</t>
  </si>
  <si>
    <t>This report should be presented to your local group meeting, and made available in your newsletter or email list.</t>
  </si>
  <si>
    <t>will be considered to be signed.</t>
  </si>
  <si>
    <t>Income</t>
  </si>
  <si>
    <t>Notes</t>
  </si>
  <si>
    <t>This is an important check that the current funds held match what the ledger</t>
  </si>
  <si>
    <t>balance predicts should be held.</t>
  </si>
  <si>
    <t>Please make sure that the reconciliation section is filled out.</t>
  </si>
  <si>
    <t>Expenditure</t>
  </si>
  <si>
    <t>Event summary - this Quarter</t>
  </si>
  <si>
    <t>Summary of non-event income:</t>
  </si>
  <si>
    <t>Summary of non-event expenditure:</t>
  </si>
  <si>
    <t>Income for quarter</t>
  </si>
  <si>
    <t>Expenditure for quarter</t>
  </si>
  <si>
    <t>Opening Balance</t>
  </si>
  <si>
    <t>Closing Balance</t>
  </si>
  <si>
    <t>Profit/(Loss)</t>
  </si>
  <si>
    <t>April to June</t>
  </si>
  <si>
    <t>July to September</t>
  </si>
  <si>
    <t>October to December</t>
  </si>
  <si>
    <t>January to March</t>
  </si>
  <si>
    <t>Non-event income includes any income such as donations, fighter practice contributions, sale of equipment, bake sales etc. It also includes income from events such as revels,fighter practice, A&amp;S gatherings etc which were not  listed on the Kingdom Calendar and for which a formal event reports was not submitted</t>
  </si>
  <si>
    <t>Non-event expenditure includes outgoing such as equipment purchase, web fees etc as well as expenditure, such as hall fees, food purchase for events such as revels,fighter practice, A&amp;S gatherings etc which were not  listed on the Kingdom Calendar and for which a formal event reports was not submitted</t>
  </si>
  <si>
    <t>Description</t>
  </si>
  <si>
    <t>Exchequer Details:</t>
  </si>
  <si>
    <t>Details of Exchequer completing report</t>
  </si>
  <si>
    <t>Start date here sets dates for subsequent quarters</t>
  </si>
  <si>
    <t>Opening balance = closing balance from previous quarter</t>
  </si>
  <si>
    <t>Insert lines above here if more needed</t>
  </si>
  <si>
    <t>Insert rows above here if more needed</t>
  </si>
  <si>
    <t>Check that total formula includes new rows</t>
  </si>
  <si>
    <t>Only for events that are on Kingdom Calendar and for which an event report has/will be submitted. Record only income and expenditure that occurs in this quarter, even if the event is in another quarter, such as advance site deposits, post-event deposit refunds etc.  Figures here are for activity this quarter and are separate from event report totals. Mark Y in Finalised if event report has been completed.</t>
  </si>
  <si>
    <t>All Insulae Draconis Exchquers must report using this template</t>
  </si>
  <si>
    <t>This report must be filled at the end of each quarter</t>
  </si>
  <si>
    <t>and submitted by the dates specified in Principality Law</t>
  </si>
  <si>
    <t>The December Report is also the Domesday Report</t>
  </si>
  <si>
    <t>Expiration Date</t>
  </si>
  <si>
    <t>Enter Exchequer details in first quarter</t>
  </si>
  <si>
    <t>Enter new details if officer has changed, else details</t>
  </si>
  <si>
    <t>are copied from previous quarter</t>
  </si>
  <si>
    <t>Completed Y/N</t>
  </si>
  <si>
    <t>Change to Y when this quarter report is completed</t>
  </si>
  <si>
    <t>Intermediate Calculations, DO NOT CHANGE</t>
  </si>
  <si>
    <t>Calculates which end date and total balance to use</t>
  </si>
  <si>
    <t>based on how many quarters completed</t>
  </si>
  <si>
    <t>Isobel Hunter</t>
  </si>
  <si>
    <t>Edel Kearney</t>
  </si>
  <si>
    <t>39 Assumption Road</t>
  </si>
  <si>
    <t>edekk13@hotmail.com</t>
  </si>
  <si>
    <t>Ostara Revel</t>
  </si>
  <si>
    <t>Y</t>
  </si>
  <si>
    <t>Hall Rental</t>
  </si>
  <si>
    <t>Fencing</t>
  </si>
  <si>
    <t>Archery Gear</t>
  </si>
  <si>
    <t>Arrows</t>
  </si>
  <si>
    <t>Target Butt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</si>
</sst>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$#,##0.00"/>
    <numFmt numFmtId="165" formatCode="&quot; $&quot;#,##0.00\ ;&quot; $(&quot;#,##0.00\);&quot; $-&quot;#\ ;@\ "/>
    <numFmt numFmtId="166" formatCode="\$#,##0.00;[Red]&quot;-$&quot;#,##0.00"/>
    <numFmt numFmtId="167" formatCode="[$$-C09]#,##0.00;[Red]\-[$$-C09]#,##0.00"/>
    <numFmt numFmtId="168" formatCode="dddd\,\ mmmm\ dd&quot;, &quot;yyyy"/>
    <numFmt numFmtId="169" formatCode="&quot;£&quot;#,##0.00"/>
    <numFmt numFmtId="170" formatCode="[$-F800]dddd\,\ mmmm\ dd\,\ yyyy"/>
  </numFmts>
  <fonts count="21" x14ac:knownFonts="1">
    <font>
      <sz val="7"/>
      <name val="MS Serif"/>
      <family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7"/>
      <color indexed="12"/>
      <name val="MS Serif"/>
      <family val="1"/>
    </font>
    <font>
      <sz val="8"/>
      <color indexed="48"/>
      <name val="Arial"/>
      <family val="2"/>
    </font>
    <font>
      <sz val="14"/>
      <name val="Arial"/>
      <family val="2"/>
    </font>
    <font>
      <sz val="12"/>
      <name val="Arial"/>
      <family val="2"/>
    </font>
    <font>
      <u/>
      <sz val="14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color indexed="48"/>
      <name val="Arial"/>
      <family val="2"/>
    </font>
    <font>
      <i/>
      <sz val="10"/>
      <name val="Arial"/>
      <family val="2"/>
    </font>
    <font>
      <sz val="7"/>
      <name val="MS Serif"/>
      <family val="1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31"/>
      </patternFill>
    </fill>
    <fill>
      <patternFill patternType="solid">
        <fgColor rgb="FFFFFF99"/>
        <bgColor indexed="31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5" fontId="16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4" fillId="2" borderId="0" xfId="2" applyNumberFormat="1" applyFont="1" applyFill="1" applyBorder="1" applyAlignment="1" applyProtection="1">
      <alignment horizontal="left"/>
    </xf>
    <xf numFmtId="0" fontId="6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/>
    <xf numFmtId="0" fontId="2" fillId="3" borderId="2" xfId="0" applyFont="1" applyFill="1" applyBorder="1"/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3" xfId="0" applyFont="1" applyFill="1" applyBorder="1"/>
    <xf numFmtId="0" fontId="1" fillId="3" borderId="0" xfId="0" applyFont="1" applyFill="1" applyBorder="1"/>
    <xf numFmtId="14" fontId="8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9" fillId="2" borderId="0" xfId="0" applyFont="1" applyFill="1" applyBorder="1"/>
    <xf numFmtId="0" fontId="3" fillId="3" borderId="0" xfId="0" applyFont="1" applyFill="1" applyBorder="1" applyAlignment="1">
      <alignment horizontal="left"/>
    </xf>
    <xf numFmtId="15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1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164" fontId="2" fillId="3" borderId="0" xfId="0" applyNumberFormat="1" applyFont="1" applyFill="1" applyBorder="1"/>
    <xf numFmtId="164" fontId="12" fillId="3" borderId="0" xfId="0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13" fillId="2" borderId="0" xfId="0" applyFont="1" applyFill="1" applyBorder="1"/>
    <xf numFmtId="164" fontId="3" fillId="3" borderId="0" xfId="0" applyNumberFormat="1" applyFont="1" applyFill="1" applyBorder="1"/>
    <xf numFmtId="164" fontId="3" fillId="3" borderId="0" xfId="0" applyNumberFormat="1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0" fillId="3" borderId="0" xfId="0" applyFill="1" applyAlignment="1"/>
    <xf numFmtId="0" fontId="0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2" fillId="3" borderId="4" xfId="0" applyFont="1" applyFill="1" applyBorder="1"/>
    <xf numFmtId="0" fontId="6" fillId="3" borderId="0" xfId="0" applyFont="1" applyFill="1" applyBorder="1"/>
    <xf numFmtId="0" fontId="2" fillId="4" borderId="2" xfId="0" applyFont="1" applyFill="1" applyBorder="1"/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3" xfId="0" applyFont="1" applyFill="1" applyBorder="1"/>
    <xf numFmtId="0" fontId="1" fillId="4" borderId="0" xfId="0" applyFont="1" applyFill="1" applyBorder="1"/>
    <xf numFmtId="14" fontId="8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5" fontId="2" fillId="4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/>
    <xf numFmtId="166" fontId="2" fillId="4" borderId="0" xfId="1" applyNumberFormat="1" applyFont="1" applyFill="1" applyBorder="1" applyAlignment="1" applyProtection="1">
      <alignment horizontal="center"/>
    </xf>
    <xf numFmtId="0" fontId="2" fillId="4" borderId="0" xfId="0" applyFont="1" applyFill="1" applyBorder="1" applyAlignment="1">
      <alignment horizontal="right"/>
    </xf>
    <xf numFmtId="164" fontId="2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6" fontId="3" fillId="4" borderId="0" xfId="0" applyNumberFormat="1" applyFont="1" applyFill="1" applyBorder="1" applyAlignment="1">
      <alignment horizontal="center"/>
    </xf>
    <xf numFmtId="0" fontId="3" fillId="4" borderId="0" xfId="0" applyFont="1" applyFill="1" applyBorder="1"/>
    <xf numFmtId="166" fontId="2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/>
    <xf numFmtId="0" fontId="3" fillId="4" borderId="0" xfId="0" applyFont="1" applyFill="1" applyBorder="1" applyAlignment="1"/>
    <xf numFmtId="0" fontId="15" fillId="4" borderId="0" xfId="0" applyFont="1" applyFill="1" applyBorder="1"/>
    <xf numFmtId="0" fontId="2" fillId="4" borderId="4" xfId="0" applyFont="1" applyFill="1" applyBorder="1"/>
    <xf numFmtId="0" fontId="6" fillId="4" borderId="0" xfId="0" applyFont="1" applyFill="1" applyBorder="1"/>
    <xf numFmtId="15" fontId="3" fillId="5" borderId="0" xfId="0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 applyProtection="1">
      <alignment horizontal="center"/>
    </xf>
    <xf numFmtId="0" fontId="2" fillId="4" borderId="3" xfId="0" applyFont="1" applyFill="1" applyBorder="1" applyAlignment="1">
      <alignment wrapText="1"/>
    </xf>
    <xf numFmtId="164" fontId="3" fillId="4" borderId="0" xfId="0" applyNumberFormat="1" applyFont="1" applyFill="1" applyBorder="1" applyAlignment="1">
      <alignment horizontal="left" wrapText="1"/>
    </xf>
    <xf numFmtId="0" fontId="2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 wrapText="1"/>
    </xf>
    <xf numFmtId="164" fontId="3" fillId="4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164" fontId="3" fillId="4" borderId="0" xfId="0" applyNumberFormat="1" applyFont="1" applyFill="1" applyBorder="1" applyAlignment="1"/>
    <xf numFmtId="0" fontId="2" fillId="2" borderId="5" xfId="0" applyFont="1" applyFill="1" applyBorder="1"/>
    <xf numFmtId="0" fontId="20" fillId="2" borderId="0" xfId="0" applyNumberFormat="1" applyFont="1" applyFill="1" applyBorder="1" applyAlignment="1">
      <alignment horizontal="left" vertical="top" wrapText="1"/>
    </xf>
    <xf numFmtId="0" fontId="20" fillId="2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/>
    <xf numFmtId="15" fontId="3" fillId="6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169" fontId="3" fillId="3" borderId="0" xfId="1" applyNumberFormat="1" applyFont="1" applyFill="1" applyBorder="1" applyAlignment="1" applyProtection="1">
      <alignment horizontal="right"/>
    </xf>
    <xf numFmtId="169" fontId="2" fillId="3" borderId="0" xfId="0" applyNumberFormat="1" applyFont="1" applyFill="1" applyBorder="1" applyAlignment="1">
      <alignment horizontal="right"/>
    </xf>
    <xf numFmtId="169" fontId="3" fillId="3" borderId="0" xfId="0" applyNumberFormat="1" applyFont="1" applyFill="1" applyBorder="1" applyAlignment="1">
      <alignment horizontal="right"/>
    </xf>
    <xf numFmtId="169" fontId="3" fillId="4" borderId="0" xfId="0" applyNumberFormat="1" applyFont="1" applyFill="1" applyBorder="1" applyAlignment="1">
      <alignment horizontal="right"/>
    </xf>
    <xf numFmtId="169" fontId="3" fillId="5" borderId="0" xfId="1" applyNumberFormat="1" applyFont="1" applyFill="1" applyBorder="1" applyAlignment="1" applyProtection="1">
      <alignment horizontal="right"/>
    </xf>
    <xf numFmtId="169" fontId="2" fillId="0" borderId="0" xfId="0" applyNumberFormat="1" applyFont="1" applyBorder="1" applyAlignment="1"/>
    <xf numFmtId="169" fontId="2" fillId="2" borderId="5" xfId="0" applyNumberFormat="1" applyFont="1" applyFill="1" applyBorder="1" applyAlignment="1">
      <alignment horizontal="right"/>
    </xf>
    <xf numFmtId="169" fontId="2" fillId="0" borderId="0" xfId="0" applyNumberFormat="1" applyFont="1" applyBorder="1" applyAlignment="1">
      <alignment horizontal="right"/>
    </xf>
    <xf numFmtId="167" fontId="2" fillId="0" borderId="0" xfId="0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9" fontId="2" fillId="4" borderId="0" xfId="0" applyNumberFormat="1" applyFont="1" applyFill="1" applyBorder="1" applyAlignment="1">
      <alignment horizontal="right"/>
    </xf>
    <xf numFmtId="169" fontId="16" fillId="4" borderId="0" xfId="1" applyNumberFormat="1" applyFill="1" applyBorder="1" applyAlignment="1">
      <alignment horizontal="right"/>
    </xf>
    <xf numFmtId="169" fontId="3" fillId="4" borderId="0" xfId="1" applyNumberFormat="1" applyFont="1" applyFill="1" applyBorder="1" applyAlignment="1" applyProtection="1">
      <alignment horizontal="right"/>
    </xf>
    <xf numFmtId="169" fontId="2" fillId="2" borderId="0" xfId="0" applyNumberFormat="1" applyFont="1" applyFill="1" applyBorder="1" applyAlignment="1">
      <alignment horizontal="right"/>
    </xf>
    <xf numFmtId="169" fontId="2" fillId="2" borderId="6" xfId="0" applyNumberFormat="1" applyFont="1" applyFill="1" applyBorder="1" applyAlignment="1"/>
    <xf numFmtId="169" fontId="2" fillId="4" borderId="0" xfId="0" applyNumberFormat="1" applyFont="1" applyFill="1" applyBorder="1" applyAlignment="1"/>
    <xf numFmtId="169" fontId="3" fillId="4" borderId="0" xfId="0" applyNumberFormat="1" applyFont="1" applyFill="1" applyBorder="1" applyAlignment="1"/>
    <xf numFmtId="169" fontId="2" fillId="2" borderId="6" xfId="0" applyNumberFormat="1" applyFont="1" applyFill="1" applyBorder="1" applyAlignment="1">
      <alignment horizontal="right"/>
    </xf>
    <xf numFmtId="0" fontId="3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5" fontId="2" fillId="2" borderId="0" xfId="0" applyNumberFormat="1" applyFont="1" applyFill="1" applyProtection="1">
      <protection hidden="1"/>
    </xf>
    <xf numFmtId="170" fontId="2" fillId="2" borderId="0" xfId="0" applyNumberFormat="1" applyFont="1" applyFill="1" applyProtection="1">
      <protection hidden="1"/>
    </xf>
    <xf numFmtId="0" fontId="5" fillId="2" borderId="0" xfId="2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0" fontId="20" fillId="2" borderId="0" xfId="0" applyNumberFormat="1" applyFont="1" applyFill="1" applyBorder="1" applyAlignment="1">
      <alignment horizontal="left" vertical="top" wrapText="1"/>
    </xf>
    <xf numFmtId="168" fontId="8" fillId="4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4" borderId="0" xfId="0" applyFont="1" applyFill="1" applyBorder="1" applyAlignment="1">
      <alignment horizontal="right"/>
    </xf>
    <xf numFmtId="0" fontId="10" fillId="2" borderId="0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2" fillId="2" borderId="8" xfId="0" applyFont="1" applyFill="1" applyBorder="1"/>
    <xf numFmtId="164" fontId="3" fillId="4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wrapText="1"/>
    </xf>
    <xf numFmtId="0" fontId="2" fillId="2" borderId="7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y/AppData/Local/Microsoft/Windows/Temporary%20Internet%20Files/Content.Outlook/GJV46IJO/Testing%20as%20Q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ummary"/>
      <sheetName val="Q1"/>
      <sheetName val="Q2"/>
      <sheetName val="Q3"/>
      <sheetName val="Q4"/>
    </sheetNames>
    <sheetDataSet>
      <sheetData sheetId="0"/>
      <sheetData sheetId="1"/>
      <sheetData sheetId="2">
        <row r="4">
          <cell r="G4" t="str">
            <v>Y</v>
          </cell>
        </row>
      </sheetData>
      <sheetData sheetId="3">
        <row r="4">
          <cell r="G4" t="str">
            <v>Y</v>
          </cell>
        </row>
      </sheetData>
      <sheetData sheetId="4">
        <row r="4">
          <cell r="G4" t="str">
            <v>Y</v>
          </cell>
        </row>
      </sheetData>
      <sheetData sheetId="5">
        <row r="4">
          <cell r="G4" t="str">
            <v>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xchequer@sca.org.au" TargetMode="External"/><Relationship Id="rId1" Type="http://schemas.openxmlformats.org/officeDocument/2006/relationships/hyperlink" Target="http://www.openoffice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dekk13@hotmail.com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44"/>
  <sheetViews>
    <sheetView workbookViewId="0">
      <selection activeCell="C22" sqref="C22"/>
    </sheetView>
  </sheetViews>
  <sheetFormatPr defaultRowHeight="9" x14ac:dyDescent="0.15"/>
  <cols>
    <col min="1" max="16384" width="9.59765625" style="1"/>
  </cols>
  <sheetData>
    <row r="1" spans="3:9" ht="18" x14ac:dyDescent="0.25">
      <c r="C1" s="113" t="s">
        <v>0</v>
      </c>
      <c r="D1" s="113"/>
      <c r="E1" s="113"/>
      <c r="F1" s="113"/>
      <c r="G1" s="113"/>
      <c r="H1" s="113"/>
    </row>
    <row r="2" spans="3:9" ht="12.75" x14ac:dyDescent="0.2">
      <c r="C2" s="2"/>
      <c r="D2" s="2"/>
      <c r="E2" s="2"/>
      <c r="F2" s="2"/>
      <c r="G2" s="2"/>
      <c r="H2" s="2"/>
      <c r="I2" s="3"/>
    </row>
    <row r="3" spans="3:9" ht="12.75" x14ac:dyDescent="0.2">
      <c r="C3" s="114" t="s">
        <v>1</v>
      </c>
      <c r="D3" s="114"/>
      <c r="E3" s="114"/>
      <c r="F3" s="114"/>
      <c r="G3" s="5"/>
      <c r="H3" s="6"/>
    </row>
    <row r="4" spans="3:9" s="6" customFormat="1" ht="12.75" x14ac:dyDescent="0.2"/>
    <row r="5" spans="3:9" s="6" customFormat="1" ht="12.75" x14ac:dyDescent="0.2">
      <c r="C5" s="6" t="s">
        <v>97</v>
      </c>
    </row>
    <row r="6" spans="3:9" s="6" customFormat="1" ht="12.75" x14ac:dyDescent="0.2"/>
    <row r="7" spans="3:9" s="6" customFormat="1" ht="12.75" x14ac:dyDescent="0.2"/>
    <row r="8" spans="3:9" s="6" customFormat="1" ht="12.75" x14ac:dyDescent="0.2"/>
    <row r="9" spans="3:9" s="6" customFormat="1" ht="5.25" customHeight="1" x14ac:dyDescent="0.2"/>
    <row r="10" spans="3:9" s="6" customFormat="1" ht="12.75" x14ac:dyDescent="0.2"/>
    <row r="11" spans="3:9" s="6" customFormat="1" ht="12.75" x14ac:dyDescent="0.2"/>
    <row r="12" spans="3:9" s="6" customFormat="1" ht="12.75" x14ac:dyDescent="0.2"/>
    <row r="13" spans="3:9" s="6" customFormat="1" ht="12.75" x14ac:dyDescent="0.2">
      <c r="C13" s="6" t="s">
        <v>2</v>
      </c>
    </row>
    <row r="14" spans="3:9" s="6" customFormat="1" ht="12.75" x14ac:dyDescent="0.2">
      <c r="C14" s="6" t="s">
        <v>3</v>
      </c>
    </row>
    <row r="15" spans="3:9" ht="12.75" x14ac:dyDescent="0.2">
      <c r="C15" s="2"/>
      <c r="D15" s="2"/>
      <c r="E15" s="2"/>
      <c r="F15" s="2"/>
      <c r="G15" s="2"/>
      <c r="H15" s="2"/>
      <c r="I15" s="3"/>
    </row>
    <row r="16" spans="3:9" ht="12.75" x14ac:dyDescent="0.2">
      <c r="C16" s="114" t="s">
        <v>4</v>
      </c>
      <c r="D16" s="114"/>
      <c r="E16" s="114"/>
      <c r="F16" s="114"/>
      <c r="G16" s="5"/>
      <c r="H16" s="6"/>
    </row>
    <row r="17" spans="3:9" ht="12.75" x14ac:dyDescent="0.2">
      <c r="C17" s="4"/>
      <c r="D17" s="4"/>
      <c r="E17" s="4"/>
      <c r="F17" s="4"/>
      <c r="G17" s="5"/>
      <c r="H17" s="6"/>
    </row>
    <row r="18" spans="3:9" s="6" customFormat="1" ht="12.75" x14ac:dyDescent="0.2">
      <c r="C18" s="6" t="s">
        <v>98</v>
      </c>
    </row>
    <row r="19" spans="3:9" s="6" customFormat="1" ht="12.75" x14ac:dyDescent="0.2">
      <c r="C19" s="6" t="s">
        <v>99</v>
      </c>
    </row>
    <row r="20" spans="3:9" ht="6" customHeight="1" x14ac:dyDescent="0.2">
      <c r="C20" s="6"/>
      <c r="D20" s="4"/>
      <c r="E20" s="4"/>
      <c r="F20" s="4"/>
      <c r="G20" s="5"/>
      <c r="H20" s="6"/>
    </row>
    <row r="21" spans="3:9" ht="12.75" x14ac:dyDescent="0.2">
      <c r="C21" s="6" t="s">
        <v>100</v>
      </c>
      <c r="D21" s="4"/>
      <c r="E21" s="4"/>
      <c r="F21" s="4"/>
      <c r="G21" s="5"/>
      <c r="H21" s="6"/>
    </row>
    <row r="22" spans="3:9" ht="12.75" x14ac:dyDescent="0.2">
      <c r="C22" s="6"/>
      <c r="D22" s="4"/>
      <c r="E22" s="4"/>
      <c r="F22" s="4"/>
      <c r="G22" s="5"/>
      <c r="H22" s="6"/>
    </row>
    <row r="23" spans="3:9" ht="12.75" x14ac:dyDescent="0.2">
      <c r="C23" s="6"/>
      <c r="D23" s="4"/>
      <c r="E23" s="4"/>
      <c r="F23" s="4"/>
      <c r="G23" s="5"/>
      <c r="H23" s="6"/>
    </row>
    <row r="24" spans="3:9" ht="12.75" x14ac:dyDescent="0.2">
      <c r="C24" s="2"/>
      <c r="D24" s="2"/>
      <c r="E24" s="2"/>
      <c r="F24" s="2"/>
      <c r="G24" s="2"/>
      <c r="H24" s="2"/>
      <c r="I24" s="2"/>
    </row>
    <row r="25" spans="3:9" ht="12.75" x14ac:dyDescent="0.2">
      <c r="C25" s="4" t="s">
        <v>5</v>
      </c>
      <c r="D25" s="4"/>
      <c r="E25" s="4"/>
    </row>
    <row r="26" spans="3:9" ht="12.75" x14ac:dyDescent="0.2">
      <c r="C26" s="5"/>
      <c r="D26" s="5"/>
      <c r="E26" s="5"/>
      <c r="F26" s="5"/>
      <c r="G26" s="5"/>
      <c r="H26" s="5"/>
    </row>
    <row r="27" spans="3:9" ht="12.75" x14ac:dyDescent="0.2">
      <c r="C27" s="6" t="s">
        <v>6</v>
      </c>
      <c r="D27" s="6"/>
      <c r="E27" s="6"/>
      <c r="F27" s="6"/>
      <c r="G27" s="6"/>
      <c r="H27" s="6"/>
      <c r="I27" s="6"/>
    </row>
    <row r="28" spans="3:9" ht="12.75" x14ac:dyDescent="0.2">
      <c r="C28" s="6" t="s">
        <v>7</v>
      </c>
      <c r="D28" s="6"/>
      <c r="E28" s="6"/>
      <c r="F28" s="6"/>
      <c r="G28" s="6"/>
      <c r="H28" s="6"/>
      <c r="I28" s="6"/>
    </row>
    <row r="29" spans="3:9" ht="12.75" x14ac:dyDescent="0.2">
      <c r="C29" s="6" t="s">
        <v>8</v>
      </c>
      <c r="D29" s="6"/>
      <c r="E29" s="6"/>
      <c r="F29" s="6"/>
      <c r="G29" s="6"/>
      <c r="H29" s="6"/>
      <c r="I29" s="6"/>
    </row>
    <row r="30" spans="3:9" ht="4.5" customHeight="1" x14ac:dyDescent="0.2">
      <c r="C30" s="6"/>
      <c r="D30" s="6"/>
      <c r="E30" s="6"/>
      <c r="F30" s="6"/>
      <c r="G30" s="6"/>
      <c r="H30" s="6"/>
      <c r="I30" s="6"/>
    </row>
    <row r="31" spans="3:9" ht="12.75" x14ac:dyDescent="0.2">
      <c r="C31" s="6" t="s">
        <v>9</v>
      </c>
      <c r="D31" s="6"/>
      <c r="E31" s="6"/>
      <c r="F31" s="6"/>
      <c r="G31" s="6"/>
      <c r="H31" s="6"/>
      <c r="I31" s="6"/>
    </row>
    <row r="32" spans="3:9" ht="12.75" x14ac:dyDescent="0.2">
      <c r="C32" s="7" t="s">
        <v>10</v>
      </c>
      <c r="D32" s="6"/>
      <c r="E32" s="6"/>
      <c r="F32" s="6" t="s">
        <v>11</v>
      </c>
      <c r="G32" s="6"/>
      <c r="H32" s="6"/>
      <c r="I32" s="6"/>
    </row>
    <row r="33" spans="3:9" ht="12.75" x14ac:dyDescent="0.2">
      <c r="C33" s="6" t="s">
        <v>12</v>
      </c>
      <c r="D33" s="6"/>
      <c r="E33" s="6"/>
      <c r="F33" s="6"/>
      <c r="G33" s="6"/>
      <c r="H33" s="6"/>
      <c r="I33" s="6"/>
    </row>
    <row r="34" spans="3:9" ht="12.75" x14ac:dyDescent="0.2">
      <c r="C34" s="6" t="s">
        <v>13</v>
      </c>
      <c r="D34" s="6"/>
      <c r="E34" s="6"/>
      <c r="F34" s="6"/>
      <c r="G34" s="6"/>
      <c r="H34" s="6"/>
      <c r="I34" s="6"/>
    </row>
    <row r="35" spans="3:9" ht="12.75" x14ac:dyDescent="0.2">
      <c r="C35" s="6" t="s">
        <v>14</v>
      </c>
      <c r="D35" s="6"/>
      <c r="E35" s="6"/>
      <c r="F35" s="6"/>
      <c r="G35" s="6"/>
      <c r="H35" s="6"/>
      <c r="I35" s="6"/>
    </row>
    <row r="36" spans="3:9" ht="12.75" x14ac:dyDescent="0.2">
      <c r="C36" s="8" t="s">
        <v>15</v>
      </c>
      <c r="D36" s="6"/>
      <c r="E36" s="6"/>
      <c r="F36" s="6"/>
      <c r="G36" s="6"/>
      <c r="H36" s="6"/>
      <c r="I36" s="6"/>
    </row>
    <row r="37" spans="3:9" ht="12.75" x14ac:dyDescent="0.2">
      <c r="C37" s="9"/>
      <c r="D37" s="9"/>
      <c r="E37" s="9"/>
      <c r="F37" s="9"/>
      <c r="G37" s="2"/>
      <c r="H37" s="10"/>
      <c r="I37" s="3"/>
    </row>
    <row r="38" spans="3:9" ht="12.75" x14ac:dyDescent="0.2">
      <c r="C38" s="4" t="s">
        <v>16</v>
      </c>
      <c r="D38" s="4"/>
      <c r="E38" s="4"/>
    </row>
    <row r="39" spans="3:9" ht="12.75" x14ac:dyDescent="0.2">
      <c r="C39" s="6"/>
      <c r="D39" s="6"/>
      <c r="E39" s="6"/>
      <c r="F39" s="6"/>
      <c r="G39" s="6"/>
      <c r="H39" s="6"/>
      <c r="I39" s="6"/>
    </row>
    <row r="40" spans="3:9" ht="12.75" x14ac:dyDescent="0.2">
      <c r="C40" s="6" t="s">
        <v>17</v>
      </c>
      <c r="D40" s="6"/>
      <c r="E40" s="6"/>
      <c r="F40" s="6"/>
      <c r="G40" s="6"/>
      <c r="H40" s="6"/>
      <c r="I40" s="6"/>
    </row>
    <row r="41" spans="3:9" ht="12.75" x14ac:dyDescent="0.2">
      <c r="C41" s="6" t="s">
        <v>18</v>
      </c>
      <c r="D41" s="6"/>
      <c r="E41" s="6"/>
      <c r="F41" s="7" t="s">
        <v>19</v>
      </c>
      <c r="G41" s="6"/>
      <c r="H41" s="6"/>
      <c r="I41" s="6"/>
    </row>
    <row r="42" spans="3:9" x14ac:dyDescent="0.15">
      <c r="C42" s="3"/>
      <c r="D42" s="3"/>
      <c r="E42" s="3"/>
      <c r="F42" s="3"/>
      <c r="G42" s="3"/>
      <c r="H42" s="3"/>
      <c r="I42" s="3"/>
    </row>
    <row r="44" spans="3:9" ht="11.25" x14ac:dyDescent="0.2">
      <c r="C44" s="8">
        <f>Summary!E32</f>
        <v>0</v>
      </c>
    </row>
  </sheetData>
  <sheetProtection selectLockedCells="1" selectUnlockedCells="1"/>
  <mergeCells count="3">
    <mergeCell ref="C1:H1"/>
    <mergeCell ref="C3:F3"/>
    <mergeCell ref="C16:F16"/>
  </mergeCells>
  <phoneticPr fontId="0" type="noConversion"/>
  <hyperlinks>
    <hyperlink ref="C32" r:id="rId1" xr:uid="{00000000-0004-0000-0000-000000000000}"/>
    <hyperlink ref="F41" r:id="rId2" xr:uid="{00000000-0004-0000-0000-000001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A30" zoomScale="85" zoomScaleNormal="85" workbookViewId="0">
      <selection activeCell="D68" sqref="D68"/>
    </sheetView>
  </sheetViews>
  <sheetFormatPr defaultRowHeight="12.75" x14ac:dyDescent="0.2"/>
  <cols>
    <col min="1" max="1" width="3" style="11" customWidth="1"/>
    <col min="2" max="2" width="20.796875" style="11" customWidth="1"/>
    <col min="3" max="3" width="26.19921875" style="11" customWidth="1"/>
    <col min="4" max="7" width="24.3984375" style="11" customWidth="1"/>
    <col min="8" max="8" width="19.796875" style="11" bestFit="1" customWidth="1"/>
    <col min="9" max="9" width="27.3984375" style="11" customWidth="1"/>
    <col min="10" max="10" width="24.796875" style="11" customWidth="1"/>
    <col min="11" max="11" width="22" style="11" customWidth="1"/>
    <col min="12" max="16384" width="9.59765625" style="11"/>
  </cols>
  <sheetData>
    <row r="1" spans="1:15" s="5" customFormat="1" ht="18" x14ac:dyDescent="0.25">
      <c r="A1" s="12"/>
      <c r="B1" s="13"/>
      <c r="C1" s="13"/>
      <c r="D1" s="13"/>
      <c r="E1" s="13"/>
      <c r="F1" s="13"/>
      <c r="G1" s="13"/>
      <c r="H1" s="14"/>
      <c r="I1" s="14"/>
      <c r="J1" s="14"/>
      <c r="K1" s="14"/>
    </row>
    <row r="2" spans="1:15" s="5" customFormat="1" ht="18" x14ac:dyDescent="0.25">
      <c r="A2" s="15"/>
      <c r="B2" s="16" t="s">
        <v>20</v>
      </c>
      <c r="C2" s="14"/>
      <c r="D2" s="119"/>
      <c r="E2" s="119"/>
      <c r="F2" s="119"/>
      <c r="G2" s="17"/>
      <c r="H2" s="14"/>
      <c r="I2" s="14"/>
      <c r="J2" s="14"/>
      <c r="K2" s="14"/>
    </row>
    <row r="3" spans="1:15" s="5" customFormat="1" ht="18" x14ac:dyDescent="0.25">
      <c r="A3" s="15"/>
      <c r="B3" s="18"/>
      <c r="C3" s="18"/>
      <c r="D3" s="18"/>
      <c r="E3" s="18"/>
      <c r="F3" s="18"/>
      <c r="G3" s="18"/>
      <c r="H3" s="14"/>
      <c r="I3" s="14"/>
      <c r="J3" s="14"/>
      <c r="K3" s="14"/>
      <c r="L3" s="19" t="s">
        <v>21</v>
      </c>
    </row>
    <row r="4" spans="1:15" s="5" customFormat="1" ht="21" customHeight="1" x14ac:dyDescent="0.2">
      <c r="A4" s="15"/>
      <c r="B4" s="14"/>
      <c r="C4" s="14"/>
      <c r="D4" s="14"/>
      <c r="E4" s="14"/>
      <c r="F4" s="14"/>
      <c r="G4" s="14"/>
      <c r="H4" s="14"/>
      <c r="I4" s="14"/>
      <c r="J4" s="14"/>
      <c r="K4" s="14"/>
      <c r="L4" s="23" t="s">
        <v>26</v>
      </c>
    </row>
    <row r="5" spans="1:15" s="5" customFormat="1" ht="21" customHeight="1" x14ac:dyDescent="0.25">
      <c r="A5" s="15"/>
      <c r="B5" s="24" t="s">
        <v>22</v>
      </c>
      <c r="C5" s="20"/>
      <c r="D5" s="74">
        <f>'Q1'!D12</f>
        <v>43466</v>
      </c>
      <c r="E5" s="88">
        <f>'Q1'!E12</f>
        <v>1000</v>
      </c>
      <c r="F5" s="14"/>
      <c r="G5" s="14"/>
      <c r="H5" s="14"/>
      <c r="I5" s="14"/>
      <c r="J5" s="14"/>
      <c r="K5" s="14"/>
      <c r="L5" s="23"/>
    </row>
    <row r="6" spans="1:15" s="5" customFormat="1" ht="21" customHeight="1" x14ac:dyDescent="0.2">
      <c r="A6" s="15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5" s="5" customFormat="1" ht="21" customHeight="1" x14ac:dyDescent="0.25">
      <c r="A7" s="15"/>
      <c r="B7" s="24" t="s">
        <v>23</v>
      </c>
      <c r="C7" s="20"/>
      <c r="D7" s="25"/>
      <c r="E7" s="25"/>
      <c r="F7" s="14"/>
      <c r="G7" s="14"/>
      <c r="H7" s="14"/>
      <c r="I7" s="14"/>
      <c r="J7" s="14"/>
      <c r="K7" s="14"/>
    </row>
    <row r="8" spans="1:15" s="5" customFormat="1" ht="21" customHeight="1" x14ac:dyDescent="0.25">
      <c r="A8" s="15"/>
      <c r="B8" s="26"/>
      <c r="C8" s="27"/>
      <c r="D8" s="14"/>
      <c r="E8" s="28" t="s">
        <v>79</v>
      </c>
      <c r="F8" s="28" t="s">
        <v>68</v>
      </c>
      <c r="G8" s="28" t="s">
        <v>73</v>
      </c>
      <c r="H8" s="28" t="s">
        <v>81</v>
      </c>
      <c r="I8" s="28" t="s">
        <v>80</v>
      </c>
      <c r="J8" s="28"/>
      <c r="K8" s="28"/>
      <c r="L8" s="19"/>
      <c r="O8" s="30"/>
    </row>
    <row r="9" spans="1:15" s="5" customFormat="1" ht="21" customHeight="1" x14ac:dyDescent="0.2">
      <c r="A9" s="15"/>
      <c r="B9" s="14" t="s">
        <v>25</v>
      </c>
      <c r="C9" s="120" t="s">
        <v>85</v>
      </c>
      <c r="D9" s="120"/>
      <c r="E9" s="88">
        <f>IF('Q1'!G4="Y",'Q1'!E12,0)</f>
        <v>1000</v>
      </c>
      <c r="F9" s="89">
        <f>IF('Q1'!$G$4="Y",'Q1'!$E$46,0)</f>
        <v>87</v>
      </c>
      <c r="G9" s="89">
        <f>IF('Q1'!$G$4="Y",'Q1'!$E$47,0)</f>
        <v>305</v>
      </c>
      <c r="H9" s="88">
        <f>IF('Q1'!$G$4="Y",'Q1'!$E$48,0)</f>
        <v>-218</v>
      </c>
      <c r="I9" s="88">
        <f>IF('Q1'!$G$4="Y",'Q1'!$E$50,0)</f>
        <v>782</v>
      </c>
      <c r="J9" s="22"/>
      <c r="K9" s="22"/>
      <c r="L9" s="23" t="s">
        <v>26</v>
      </c>
      <c r="O9" s="30"/>
    </row>
    <row r="10" spans="1:15" s="5" customFormat="1" ht="21" customHeight="1" x14ac:dyDescent="0.2">
      <c r="A10" s="15"/>
      <c r="B10" s="14" t="s">
        <v>27</v>
      </c>
      <c r="C10" s="121" t="s">
        <v>82</v>
      </c>
      <c r="D10" s="121"/>
      <c r="E10" s="88">
        <f>IF('Q2'!G4="Y",'Q2'!E12,0)</f>
        <v>782</v>
      </c>
      <c r="F10" s="89">
        <f>IF('Q2'!$G$4="Y",'Q2'!$E$46,0)</f>
        <v>0</v>
      </c>
      <c r="G10" s="89">
        <f>IF('Q2'!$G$4="Y",'Q2'!$E$47,0)</f>
        <v>671</v>
      </c>
      <c r="H10" s="88">
        <f>IF('Q2'!$G$4="Y",'Q2'!$E$48,0)</f>
        <v>-671</v>
      </c>
      <c r="I10" s="88">
        <f>IF('Q2'!$G$4="Y",'Q2'!$E$50,0)</f>
        <v>111</v>
      </c>
      <c r="J10" s="22"/>
      <c r="K10" s="22"/>
      <c r="L10" s="23" t="s">
        <v>28</v>
      </c>
      <c r="M10" s="30"/>
      <c r="O10" s="30"/>
    </row>
    <row r="11" spans="1:15" s="5" customFormat="1" ht="21" customHeight="1" x14ac:dyDescent="0.2">
      <c r="A11" s="15"/>
      <c r="B11" s="14" t="s">
        <v>29</v>
      </c>
      <c r="C11" s="121" t="s">
        <v>83</v>
      </c>
      <c r="D11" s="121"/>
      <c r="E11" s="88">
        <f>IF('Q3'!G4="Y",'Q3'!E12,0)</f>
        <v>0</v>
      </c>
      <c r="F11" s="89">
        <f>IF('Q3'!$G$4="Y",'Q3'!$E$46,0)</f>
        <v>0</v>
      </c>
      <c r="G11" s="89">
        <f>IF('Q3'!$G$4="Y",'Q3'!$E$47,0)</f>
        <v>0</v>
      </c>
      <c r="H11" s="88">
        <f>IF('Q3'!$G$4="Y",'Q3'!$E$48,0)</f>
        <v>0</v>
      </c>
      <c r="I11" s="88">
        <f>IF('Q3'!$G$4="Y",'Q3'!$E$50,0)</f>
        <v>0</v>
      </c>
      <c r="J11" s="22"/>
      <c r="K11" s="22"/>
      <c r="L11" s="23"/>
      <c r="M11" s="30"/>
      <c r="O11" s="30"/>
    </row>
    <row r="12" spans="1:15" s="5" customFormat="1" ht="21" customHeight="1" x14ac:dyDescent="0.2">
      <c r="A12" s="15"/>
      <c r="B12" s="14" t="s">
        <v>30</v>
      </c>
      <c r="C12" s="121" t="s">
        <v>84</v>
      </c>
      <c r="D12" s="121"/>
      <c r="E12" s="88">
        <f>IF('Q4'!G4="Y",'Q4'!E12,0)</f>
        <v>0</v>
      </c>
      <c r="F12" s="89">
        <f>IF('Q4'!$G$4="Y",'Q4'!$E$46,0)</f>
        <v>0</v>
      </c>
      <c r="G12" s="89">
        <f>IF('Q4'!$G$4="Y",'Q4'!$E$47,0)</f>
        <v>0</v>
      </c>
      <c r="H12" s="88">
        <f>IF('Q4'!$G$4="Y",'Q4'!$E$48,0)</f>
        <v>0</v>
      </c>
      <c r="I12" s="88">
        <f>IF('Q4'!$G$4="Y",'Q4'!$E$50,0)</f>
        <v>0</v>
      </c>
      <c r="J12" s="22"/>
      <c r="K12" s="22"/>
      <c r="L12" s="23"/>
      <c r="M12" s="30"/>
    </row>
    <row r="13" spans="1:15" s="5" customFormat="1" ht="21" customHeight="1" x14ac:dyDescent="0.2">
      <c r="A13" s="15"/>
      <c r="B13" s="14"/>
      <c r="C13" s="31"/>
      <c r="D13" s="32" t="s">
        <v>31</v>
      </c>
      <c r="E13" s="89"/>
      <c r="F13" s="90">
        <f>SUM(F9:F12)</f>
        <v>87</v>
      </c>
      <c r="G13" s="90">
        <f>SUM(G9:G12)</f>
        <v>976</v>
      </c>
      <c r="H13" s="88">
        <f>SUM(H9:H12)</f>
        <v>-889</v>
      </c>
      <c r="I13" s="89"/>
      <c r="J13" s="29"/>
      <c r="K13" s="29"/>
    </row>
    <row r="14" spans="1:15" s="5" customFormat="1" ht="21" customHeight="1" x14ac:dyDescent="0.2">
      <c r="A14" s="15"/>
      <c r="B14" s="14"/>
      <c r="C14" s="31"/>
      <c r="D14" s="32"/>
      <c r="E14" s="90"/>
      <c r="F14" s="32"/>
      <c r="G14" s="32"/>
      <c r="H14" s="25"/>
      <c r="I14" s="25"/>
      <c r="J14" s="14"/>
      <c r="K14" s="14"/>
    </row>
    <row r="15" spans="1:15" s="5" customFormat="1" ht="21" customHeight="1" x14ac:dyDescent="0.25">
      <c r="A15" s="15"/>
      <c r="B15" s="24" t="s">
        <v>32</v>
      </c>
      <c r="C15" s="33"/>
      <c r="D15" s="21">
        <f>D47</f>
        <v>43646</v>
      </c>
      <c r="E15" s="88">
        <f>E47</f>
        <v>111</v>
      </c>
      <c r="F15" s="32"/>
      <c r="G15" s="32"/>
      <c r="H15" s="25"/>
      <c r="I15" s="25"/>
      <c r="J15" s="14"/>
      <c r="K15" s="14"/>
    </row>
    <row r="16" spans="1:15" s="5" customFormat="1" ht="21" customHeight="1" x14ac:dyDescent="0.2">
      <c r="A16" s="15"/>
      <c r="B16" s="14"/>
      <c r="C16" s="31"/>
      <c r="D16" s="32"/>
      <c r="E16" s="29"/>
      <c r="F16" s="29"/>
      <c r="G16" s="29"/>
      <c r="H16" s="14"/>
      <c r="I16" s="14"/>
      <c r="J16" s="14"/>
      <c r="K16" s="14"/>
    </row>
    <row r="17" spans="1:12" s="5" customFormat="1" ht="21" customHeight="1" x14ac:dyDescent="0.2">
      <c r="A17" s="15"/>
      <c r="B17" s="14"/>
      <c r="C17" s="31"/>
      <c r="D17" s="32"/>
      <c r="E17" s="29"/>
      <c r="F17" s="29"/>
      <c r="G17" s="29"/>
      <c r="H17" s="14"/>
      <c r="I17" s="14"/>
      <c r="J17" s="14"/>
      <c r="K17" s="14"/>
    </row>
    <row r="18" spans="1:12" s="5" customFormat="1" ht="21" customHeight="1" x14ac:dyDescent="0.2">
      <c r="A18" s="15"/>
      <c r="B18" s="14"/>
      <c r="C18" s="31"/>
      <c r="D18" s="32"/>
      <c r="E18" s="29"/>
      <c r="F18" s="29"/>
      <c r="G18" s="29"/>
      <c r="H18" s="14"/>
      <c r="I18" s="14"/>
      <c r="J18" s="14"/>
      <c r="K18" s="14"/>
    </row>
    <row r="19" spans="1:12" s="5" customFormat="1" ht="21" customHeight="1" x14ac:dyDescent="0.2">
      <c r="A19" s="15"/>
      <c r="B19" s="117" t="s">
        <v>33</v>
      </c>
      <c r="C19" s="117"/>
      <c r="D19" s="117"/>
      <c r="E19" s="14"/>
      <c r="F19" s="14"/>
      <c r="G19" s="14"/>
      <c r="H19" s="14"/>
      <c r="I19" s="14"/>
      <c r="J19" s="14"/>
      <c r="K19" s="14"/>
    </row>
    <row r="20" spans="1:12" s="5" customFormat="1" ht="21" customHeight="1" x14ac:dyDescent="0.2">
      <c r="A20" s="15"/>
      <c r="B20" s="20"/>
      <c r="C20" s="20"/>
      <c r="D20" s="20"/>
      <c r="E20" s="14"/>
      <c r="F20" s="14"/>
      <c r="G20" s="14"/>
      <c r="H20" s="14"/>
      <c r="I20" s="14"/>
      <c r="J20" s="14"/>
      <c r="K20" s="14"/>
    </row>
    <row r="21" spans="1:12" s="5" customFormat="1" ht="21" customHeight="1" x14ac:dyDescent="0.2">
      <c r="A21" s="15"/>
      <c r="B21" s="34" t="s">
        <v>34</v>
      </c>
      <c r="C21" s="116"/>
      <c r="D21" s="116"/>
      <c r="E21" s="25" t="s">
        <v>35</v>
      </c>
      <c r="F21" s="115"/>
      <c r="G21" s="115"/>
      <c r="H21" s="14"/>
      <c r="I21" s="14"/>
      <c r="J21" s="14"/>
      <c r="K21" s="14"/>
    </row>
    <row r="22" spans="1:12" s="5" customFormat="1" ht="21" customHeight="1" x14ac:dyDescent="0.2">
      <c r="A22" s="15"/>
      <c r="B22" s="34" t="s">
        <v>36</v>
      </c>
      <c r="C22" s="116"/>
      <c r="D22" s="116"/>
      <c r="E22" s="25" t="s">
        <v>37</v>
      </c>
      <c r="F22" s="115"/>
      <c r="G22" s="115"/>
      <c r="H22" s="14"/>
      <c r="I22" s="14"/>
      <c r="J22" s="14"/>
      <c r="K22" s="14"/>
    </row>
    <row r="23" spans="1:12" s="5" customFormat="1" ht="21" customHeight="1" x14ac:dyDescent="0.2">
      <c r="A23" s="15"/>
      <c r="B23" s="34"/>
      <c r="C23" s="34"/>
      <c r="D23" s="34"/>
      <c r="E23" s="25"/>
      <c r="F23" s="36"/>
      <c r="G23" s="37"/>
      <c r="H23" s="14"/>
      <c r="I23" s="14"/>
      <c r="J23" s="14"/>
      <c r="K23" s="14"/>
    </row>
    <row r="24" spans="1:12" s="5" customFormat="1" ht="21" customHeight="1" x14ac:dyDescent="0.2">
      <c r="A24" s="15"/>
      <c r="B24" s="117" t="s">
        <v>38</v>
      </c>
      <c r="C24" s="117"/>
      <c r="D24" s="28"/>
      <c r="E24" s="28"/>
      <c r="F24" s="118"/>
      <c r="G24" s="118"/>
      <c r="H24" s="14"/>
      <c r="I24" s="14"/>
      <c r="J24" s="14"/>
      <c r="K24" s="14"/>
    </row>
    <row r="25" spans="1:12" s="5" customFormat="1" ht="21" customHeight="1" x14ac:dyDescent="0.2">
      <c r="A25" s="15"/>
      <c r="B25" s="20"/>
      <c r="C25" s="38"/>
      <c r="D25" s="28" t="s">
        <v>39</v>
      </c>
      <c r="E25" s="28" t="s">
        <v>40</v>
      </c>
      <c r="F25" s="28"/>
      <c r="G25" s="28" t="s">
        <v>41</v>
      </c>
      <c r="H25" s="87" t="s">
        <v>101</v>
      </c>
      <c r="I25" s="14"/>
      <c r="J25" s="14"/>
      <c r="K25" s="14"/>
    </row>
    <row r="26" spans="1:12" s="5" customFormat="1" ht="21" customHeight="1" x14ac:dyDescent="0.2">
      <c r="A26" s="15"/>
      <c r="B26" s="5" t="s">
        <v>42</v>
      </c>
      <c r="C26" s="39"/>
      <c r="D26" s="39" t="s">
        <v>43</v>
      </c>
      <c r="E26" s="115"/>
      <c r="F26" s="115"/>
      <c r="I26" s="14"/>
      <c r="J26" s="14"/>
      <c r="K26" s="14"/>
      <c r="L26" s="23" t="s">
        <v>44</v>
      </c>
    </row>
    <row r="27" spans="1:12" s="5" customFormat="1" ht="21" customHeight="1" x14ac:dyDescent="0.2">
      <c r="A27" s="15"/>
      <c r="B27" s="5" t="s">
        <v>42</v>
      </c>
      <c r="C27" s="39"/>
      <c r="D27" s="39" t="s">
        <v>43</v>
      </c>
      <c r="E27" s="115"/>
      <c r="F27" s="115"/>
      <c r="I27" s="14"/>
      <c r="J27" s="14"/>
      <c r="K27" s="14"/>
    </row>
    <row r="28" spans="1:12" s="5" customFormat="1" ht="21" customHeight="1" x14ac:dyDescent="0.2">
      <c r="A28" s="15"/>
      <c r="B28" s="5" t="s">
        <v>42</v>
      </c>
      <c r="C28" s="40"/>
      <c r="D28" s="39" t="s">
        <v>43</v>
      </c>
      <c r="E28" s="115"/>
      <c r="F28" s="115"/>
      <c r="I28" s="14"/>
      <c r="J28" s="14"/>
      <c r="K28" s="14"/>
    </row>
    <row r="29" spans="1:12" s="5" customFormat="1" ht="21" customHeight="1" x14ac:dyDescent="0.2">
      <c r="A29" s="15"/>
      <c r="B29" s="5" t="s">
        <v>42</v>
      </c>
      <c r="C29" s="39"/>
      <c r="D29" s="39" t="s">
        <v>43</v>
      </c>
      <c r="E29" s="115"/>
      <c r="F29" s="115"/>
      <c r="I29" s="14"/>
      <c r="J29" s="14"/>
      <c r="K29" s="14"/>
    </row>
    <row r="30" spans="1:12" s="5" customFormat="1" ht="21" customHeight="1" x14ac:dyDescent="0.2">
      <c r="A30" s="15"/>
      <c r="B30" s="14"/>
      <c r="C30" s="31"/>
      <c r="D30" s="32"/>
      <c r="E30" s="29"/>
      <c r="F30" s="29"/>
      <c r="G30" s="29"/>
      <c r="H30" s="14"/>
      <c r="I30" s="14"/>
      <c r="J30" s="14"/>
      <c r="K30" s="14"/>
    </row>
    <row r="31" spans="1:12" ht="21" customHeight="1" x14ac:dyDescent="0.2">
      <c r="A31" s="15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2" ht="21" customHeight="1" x14ac:dyDescent="0.2">
      <c r="A32" s="41"/>
      <c r="B32" s="14"/>
      <c r="C32" s="14"/>
      <c r="D32" s="14"/>
      <c r="E32" s="42"/>
      <c r="F32" s="14"/>
      <c r="G32" s="14"/>
      <c r="H32" s="14"/>
      <c r="I32" s="14"/>
      <c r="J32" s="14"/>
      <c r="K32" s="14"/>
    </row>
    <row r="33" spans="3:6" ht="21" customHeight="1" x14ac:dyDescent="0.2"/>
    <row r="38" spans="3:6" x14ac:dyDescent="0.2">
      <c r="C38" s="106" t="s">
        <v>107</v>
      </c>
      <c r="D38" s="107"/>
      <c r="E38" s="107"/>
    </row>
    <row r="39" spans="3:6" x14ac:dyDescent="0.2">
      <c r="C39" s="107" t="str">
        <f>[1]Q1!G4</f>
        <v>Y</v>
      </c>
      <c r="D39" s="108">
        <f>'Q1'!E4</f>
        <v>43555</v>
      </c>
      <c r="E39" s="107">
        <f>'Q1'!E50</f>
        <v>782</v>
      </c>
      <c r="F39" s="11" t="s">
        <v>108</v>
      </c>
    </row>
    <row r="40" spans="3:6" x14ac:dyDescent="0.2">
      <c r="C40" s="107" t="str">
        <f>[1]Q2!G4</f>
        <v>Y</v>
      </c>
      <c r="D40" s="108">
        <f>'Q2'!E4</f>
        <v>43646</v>
      </c>
      <c r="E40" s="107">
        <f>'Q2'!E50</f>
        <v>111</v>
      </c>
      <c r="F40" s="11" t="s">
        <v>109</v>
      </c>
    </row>
    <row r="41" spans="3:6" x14ac:dyDescent="0.2">
      <c r="C41" s="107" t="s">
        <v>52</v>
      </c>
      <c r="D41" s="108">
        <f>'Q3'!E4</f>
        <v>43738</v>
      </c>
      <c r="E41" s="107">
        <f>'Q3'!E50</f>
        <v>111</v>
      </c>
    </row>
    <row r="42" spans="3:6" x14ac:dyDescent="0.2">
      <c r="C42" s="107" t="str">
        <f>[1]Q4!G4</f>
        <v>N</v>
      </c>
      <c r="D42" s="108">
        <f>'Q4'!E4</f>
        <v>43830</v>
      </c>
      <c r="E42" s="107">
        <f>'Q4'!E50</f>
        <v>111</v>
      </c>
    </row>
    <row r="43" spans="3:6" x14ac:dyDescent="0.2">
      <c r="C43" s="107"/>
      <c r="D43" s="107"/>
      <c r="E43" s="107"/>
    </row>
    <row r="44" spans="3:6" x14ac:dyDescent="0.2">
      <c r="C44" s="107"/>
      <c r="D44" s="109">
        <f>IF(C39="Y",D39,"NONE")</f>
        <v>43555</v>
      </c>
      <c r="E44" s="107">
        <f>IF(C39="Y",E39,0)</f>
        <v>782</v>
      </c>
    </row>
    <row r="45" spans="3:6" x14ac:dyDescent="0.2">
      <c r="C45" s="107"/>
      <c r="D45" s="109">
        <f>IF(C40="Y",D40,D44)</f>
        <v>43646</v>
      </c>
      <c r="E45" s="107">
        <f>IF(C40="Y",E40,E44)</f>
        <v>111</v>
      </c>
    </row>
    <row r="46" spans="3:6" x14ac:dyDescent="0.2">
      <c r="C46" s="107"/>
      <c r="D46" s="109">
        <f>IF(C41="Y",D41,D45)</f>
        <v>43646</v>
      </c>
      <c r="E46" s="107">
        <f>IF(C41="Y",E41,E45)</f>
        <v>111</v>
      </c>
    </row>
    <row r="47" spans="3:6" x14ac:dyDescent="0.2">
      <c r="C47" s="107"/>
      <c r="D47" s="109">
        <f>IF(C42="Y",D42,D46)</f>
        <v>43646</v>
      </c>
      <c r="E47" s="107">
        <f>IF(C42="Y",E42,E46)</f>
        <v>111</v>
      </c>
    </row>
  </sheetData>
  <sheetProtection selectLockedCells="1" selectUnlockedCells="1"/>
  <mergeCells count="16">
    <mergeCell ref="C21:D21"/>
    <mergeCell ref="F21:G21"/>
    <mergeCell ref="D2:F2"/>
    <mergeCell ref="C9:D9"/>
    <mergeCell ref="C10:D10"/>
    <mergeCell ref="C11:D11"/>
    <mergeCell ref="C12:D12"/>
    <mergeCell ref="B19:D19"/>
    <mergeCell ref="E28:F28"/>
    <mergeCell ref="E29:F29"/>
    <mergeCell ref="C22:D22"/>
    <mergeCell ref="F22:G22"/>
    <mergeCell ref="E26:F26"/>
    <mergeCell ref="E27:F27"/>
    <mergeCell ref="B24:C24"/>
    <mergeCell ref="F24:G24"/>
  </mergeCells>
  <phoneticPr fontId="0" type="noConversion"/>
  <pageMargins left="0.39374999999999999" right="0.39374999999999999" top="0.78749999999999998" bottom="1.3597222222222223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"/>
  <sheetViews>
    <sheetView topLeftCell="A31" zoomScale="85" zoomScaleNormal="85" workbookViewId="0">
      <selection activeCell="E21" sqref="E21"/>
    </sheetView>
  </sheetViews>
  <sheetFormatPr defaultRowHeight="12.75" x14ac:dyDescent="0.2"/>
  <cols>
    <col min="1" max="1" width="3" style="11" customWidth="1"/>
    <col min="2" max="2" width="5" style="11" customWidth="1"/>
    <col min="3" max="3" width="48.19921875" style="11" customWidth="1"/>
    <col min="4" max="4" width="15" style="11" customWidth="1"/>
    <col min="5" max="7" width="24.3984375" style="11" customWidth="1"/>
    <col min="8" max="8" width="30.796875" style="11" customWidth="1"/>
    <col min="9" max="9" width="27.796875" style="11" customWidth="1"/>
    <col min="10" max="16384" width="9.59765625" style="11"/>
  </cols>
  <sheetData>
    <row r="1" spans="1:20" s="5" customFormat="1" ht="18" x14ac:dyDescent="0.25">
      <c r="A1" s="43"/>
      <c r="B1" s="44"/>
      <c r="C1" s="44"/>
      <c r="D1" s="44"/>
      <c r="E1" s="44"/>
      <c r="F1" s="44"/>
      <c r="G1" s="44"/>
      <c r="H1" s="45"/>
      <c r="I1" s="45"/>
      <c r="J1" s="45"/>
    </row>
    <row r="2" spans="1:20" s="5" customFormat="1" ht="18" x14ac:dyDescent="0.25">
      <c r="A2" s="46"/>
      <c r="B2" s="47" t="s">
        <v>45</v>
      </c>
      <c r="C2" s="45"/>
      <c r="D2" s="129">
        <f>Summary!D2</f>
        <v>0</v>
      </c>
      <c r="E2" s="129"/>
      <c r="F2" s="129"/>
      <c r="G2" s="48"/>
      <c r="H2" s="45"/>
      <c r="I2" s="45"/>
      <c r="J2" s="45"/>
      <c r="K2" s="23" t="s">
        <v>47</v>
      </c>
    </row>
    <row r="3" spans="1:20" s="5" customFormat="1" ht="18" x14ac:dyDescent="0.25">
      <c r="A3" s="46"/>
      <c r="B3" s="49"/>
      <c r="C3" s="49"/>
      <c r="D3" s="49"/>
      <c r="E3" s="49"/>
      <c r="F3" s="49"/>
      <c r="G3" s="49"/>
      <c r="H3" s="45"/>
      <c r="I3" s="45"/>
      <c r="J3" s="45"/>
    </row>
    <row r="4" spans="1:20" s="5" customFormat="1" ht="21" customHeight="1" x14ac:dyDescent="0.25">
      <c r="A4" s="46"/>
      <c r="B4" s="50" t="s">
        <v>46</v>
      </c>
      <c r="C4" s="51"/>
      <c r="D4" s="52">
        <f>D12</f>
        <v>43466</v>
      </c>
      <c r="E4" s="52">
        <f>DATE(YEAR(D4),MONTH(D4)+3,0)</f>
        <v>43555</v>
      </c>
      <c r="F4" s="65" t="s">
        <v>105</v>
      </c>
      <c r="G4" s="4" t="s">
        <v>115</v>
      </c>
      <c r="H4" s="45"/>
      <c r="I4" s="45"/>
      <c r="J4" s="45"/>
      <c r="K4" s="23" t="s">
        <v>106</v>
      </c>
    </row>
    <row r="5" spans="1:20" s="5" customFormat="1" ht="21" customHeight="1" x14ac:dyDescent="0.25">
      <c r="A5" s="46"/>
      <c r="B5" s="50"/>
      <c r="C5" s="51"/>
      <c r="D5" s="52"/>
      <c r="E5" s="52"/>
      <c r="F5" s="45"/>
      <c r="G5" s="53"/>
      <c r="H5" s="45"/>
      <c r="I5" s="45"/>
      <c r="J5" s="45"/>
    </row>
    <row r="6" spans="1:20" s="5" customFormat="1" ht="21" customHeight="1" x14ac:dyDescent="0.25">
      <c r="A6" s="46"/>
      <c r="B6" s="50" t="s">
        <v>89</v>
      </c>
      <c r="C6" s="50"/>
      <c r="D6" s="50"/>
      <c r="E6" s="50"/>
      <c r="F6" s="45"/>
      <c r="G6" s="51"/>
      <c r="H6" s="45"/>
      <c r="I6" s="45"/>
      <c r="J6" s="45"/>
      <c r="K6" s="19"/>
    </row>
    <row r="7" spans="1:20" s="5" customFormat="1" ht="21" customHeight="1" x14ac:dyDescent="0.2">
      <c r="A7" s="46"/>
      <c r="C7" s="6" t="s">
        <v>110</v>
      </c>
      <c r="D7" s="6"/>
      <c r="E7" s="6" t="s">
        <v>111</v>
      </c>
      <c r="F7" s="6"/>
      <c r="G7" s="6"/>
      <c r="H7" s="45"/>
      <c r="I7" s="45"/>
      <c r="J7" s="45"/>
      <c r="K7" s="23" t="s">
        <v>90</v>
      </c>
    </row>
    <row r="8" spans="1:20" s="5" customFormat="1" ht="21" customHeight="1" x14ac:dyDescent="0.2">
      <c r="A8" s="46"/>
      <c r="C8" s="6" t="s">
        <v>112</v>
      </c>
      <c r="D8" s="6"/>
      <c r="E8" s="6">
        <v>28</v>
      </c>
      <c r="F8" s="6"/>
      <c r="G8" s="6"/>
      <c r="H8" s="45"/>
      <c r="I8" s="45"/>
      <c r="J8" s="45"/>
      <c r="K8" s="23" t="s">
        <v>102</v>
      </c>
    </row>
    <row r="9" spans="1:20" s="5" customFormat="1" ht="21" customHeight="1" x14ac:dyDescent="0.2">
      <c r="A9" s="46"/>
      <c r="C9" s="110" t="s">
        <v>113</v>
      </c>
      <c r="D9" s="6"/>
      <c r="E9" s="111">
        <v>43832</v>
      </c>
      <c r="F9" s="6"/>
      <c r="G9" s="6"/>
      <c r="H9" s="45"/>
      <c r="I9" s="45"/>
      <c r="J9" s="45"/>
    </row>
    <row r="10" spans="1:20" s="5" customFormat="1" ht="21" customHeight="1" x14ac:dyDescent="0.2">
      <c r="A10" s="46"/>
      <c r="C10" s="6" t="s">
        <v>48</v>
      </c>
      <c r="D10" s="6"/>
      <c r="E10" s="111">
        <v>43537</v>
      </c>
      <c r="F10" s="6"/>
      <c r="H10" s="45"/>
      <c r="I10" s="45"/>
      <c r="J10" s="45"/>
    </row>
    <row r="11" spans="1:20" s="5" customFormat="1" ht="21" customHeight="1" x14ac:dyDescent="0.2">
      <c r="A11" s="46"/>
      <c r="B11" s="45"/>
      <c r="C11" s="45"/>
      <c r="D11" s="54"/>
      <c r="E11" s="45"/>
      <c r="F11" s="45"/>
      <c r="G11" s="55"/>
      <c r="H11" s="45"/>
      <c r="I11" s="45"/>
      <c r="J11" s="45"/>
      <c r="K11" s="23"/>
    </row>
    <row r="12" spans="1:20" s="5" customFormat="1" ht="21" customHeight="1" x14ac:dyDescent="0.2">
      <c r="A12" s="46"/>
      <c r="B12" s="53" t="s">
        <v>22</v>
      </c>
      <c r="C12" s="53"/>
      <c r="D12" s="73">
        <v>43466</v>
      </c>
      <c r="E12" s="92">
        <v>1000</v>
      </c>
      <c r="F12" s="56"/>
      <c r="G12" s="55"/>
      <c r="H12" s="45"/>
      <c r="I12" s="45"/>
      <c r="J12" s="45"/>
      <c r="K12" s="23" t="s">
        <v>91</v>
      </c>
    </row>
    <row r="13" spans="1:20" s="5" customFormat="1" ht="21" customHeight="1" x14ac:dyDescent="0.2">
      <c r="A13" s="46"/>
      <c r="B13" s="45"/>
      <c r="C13" s="45"/>
      <c r="D13" s="45"/>
      <c r="E13" s="45"/>
      <c r="F13" s="45"/>
      <c r="G13" s="45"/>
      <c r="H13" s="45"/>
      <c r="I13" s="45"/>
      <c r="J13" s="45"/>
      <c r="K13" s="23" t="s">
        <v>92</v>
      </c>
    </row>
    <row r="14" spans="1:20" s="5" customFormat="1" ht="21" customHeight="1" x14ac:dyDescent="0.25">
      <c r="A14" s="46"/>
      <c r="B14" s="50" t="s">
        <v>75</v>
      </c>
      <c r="C14" s="53"/>
      <c r="D14" s="57"/>
      <c r="E14" s="57"/>
      <c r="F14" s="45"/>
      <c r="G14" s="45"/>
      <c r="H14" s="45"/>
      <c r="I14" s="45"/>
      <c r="J14" s="45"/>
      <c r="K14" s="23"/>
    </row>
    <row r="15" spans="1:20" s="80" customFormat="1" ht="20.25" customHeight="1" x14ac:dyDescent="0.2">
      <c r="A15" s="75"/>
      <c r="B15" s="81" t="s">
        <v>88</v>
      </c>
      <c r="C15" s="76"/>
      <c r="D15" s="77"/>
      <c r="E15" s="78" t="s">
        <v>56</v>
      </c>
      <c r="F15" s="78" t="s">
        <v>69</v>
      </c>
      <c r="G15" s="79"/>
      <c r="H15" s="77"/>
      <c r="I15" s="77"/>
      <c r="J15" s="77"/>
      <c r="K15" s="132"/>
      <c r="L15" s="132"/>
      <c r="M15" s="132"/>
      <c r="N15" s="132"/>
      <c r="O15" s="132"/>
      <c r="P15" s="132"/>
      <c r="Q15" s="132"/>
      <c r="R15" s="132"/>
      <c r="S15" s="132"/>
      <c r="T15" s="132"/>
    </row>
    <row r="16" spans="1:20" s="5" customFormat="1" ht="21" customHeight="1" x14ac:dyDescent="0.2">
      <c r="A16" s="46"/>
      <c r="B16" s="82"/>
      <c r="C16" s="82"/>
      <c r="D16" s="82"/>
      <c r="E16" s="94"/>
      <c r="F16" s="82"/>
      <c r="G16" s="82"/>
      <c r="H16" s="82"/>
      <c r="I16" s="82"/>
      <c r="J16" s="45"/>
      <c r="K16" s="122" t="s">
        <v>86</v>
      </c>
      <c r="L16" s="122"/>
      <c r="M16" s="122"/>
      <c r="N16" s="122"/>
      <c r="O16" s="122"/>
      <c r="P16" s="122"/>
      <c r="Q16" s="122"/>
    </row>
    <row r="17" spans="1:20" s="5" customFormat="1" ht="21" customHeight="1" x14ac:dyDescent="0.2">
      <c r="A17" s="46"/>
      <c r="B17" s="130"/>
      <c r="C17" s="130"/>
      <c r="D17" s="130"/>
      <c r="E17" s="95"/>
      <c r="F17" s="82"/>
      <c r="G17" s="82"/>
      <c r="H17" s="82"/>
      <c r="I17" s="82"/>
      <c r="J17" s="45"/>
      <c r="K17" s="122"/>
      <c r="L17" s="122"/>
      <c r="M17" s="122"/>
      <c r="N17" s="122"/>
      <c r="O17" s="122"/>
      <c r="P17" s="122"/>
      <c r="Q17" s="122"/>
    </row>
    <row r="18" spans="1:20" s="5" customFormat="1" ht="21" customHeight="1" x14ac:dyDescent="0.2">
      <c r="A18" s="46"/>
      <c r="B18" s="130"/>
      <c r="C18" s="130"/>
      <c r="D18" s="130"/>
      <c r="E18" s="95"/>
      <c r="F18" s="82"/>
      <c r="G18" s="82"/>
      <c r="H18" s="82"/>
      <c r="I18" s="82"/>
      <c r="J18" s="45"/>
      <c r="K18" s="122"/>
      <c r="L18" s="122"/>
      <c r="M18" s="122"/>
      <c r="N18" s="122"/>
      <c r="O18" s="122"/>
      <c r="P18" s="122"/>
      <c r="Q18" s="122"/>
    </row>
    <row r="19" spans="1:20" s="5" customFormat="1" ht="21" customHeight="1" x14ac:dyDescent="0.2">
      <c r="A19" s="46"/>
      <c r="B19" s="82"/>
      <c r="C19" s="82"/>
      <c r="D19" s="82"/>
      <c r="E19" s="95"/>
      <c r="F19" s="82"/>
      <c r="G19" s="82"/>
      <c r="H19" s="82"/>
      <c r="I19" s="82"/>
      <c r="J19" s="45"/>
      <c r="K19" s="122"/>
      <c r="L19" s="122"/>
      <c r="M19" s="122"/>
      <c r="N19" s="122"/>
      <c r="O19" s="122"/>
      <c r="P19" s="122"/>
      <c r="Q19" s="122"/>
    </row>
    <row r="20" spans="1:20" s="5" customFormat="1" ht="21" customHeight="1" x14ac:dyDescent="0.2">
      <c r="A20" s="46"/>
      <c r="B20" s="82"/>
      <c r="C20" s="82"/>
      <c r="D20" s="82"/>
      <c r="E20" s="95"/>
      <c r="F20" s="82"/>
      <c r="G20" s="82"/>
      <c r="H20" s="82"/>
      <c r="I20" s="82"/>
      <c r="J20" s="45"/>
      <c r="K20" s="122"/>
      <c r="L20" s="122"/>
      <c r="M20" s="122"/>
      <c r="N20" s="122"/>
      <c r="O20" s="122"/>
      <c r="P20" s="122"/>
      <c r="Q20" s="122"/>
    </row>
    <row r="21" spans="1:20" s="5" customFormat="1" ht="21" customHeight="1" x14ac:dyDescent="0.2">
      <c r="A21" s="46"/>
      <c r="B21" s="133"/>
      <c r="C21" s="133"/>
      <c r="D21" s="133"/>
      <c r="E21" s="95"/>
      <c r="F21" s="127"/>
      <c r="G21" s="127"/>
      <c r="H21" s="127"/>
      <c r="I21" s="127"/>
      <c r="J21" s="45"/>
      <c r="K21" s="122"/>
      <c r="L21" s="122"/>
      <c r="M21" s="122"/>
      <c r="N21" s="122"/>
      <c r="O21" s="122"/>
      <c r="P21" s="122"/>
      <c r="Q21" s="122"/>
    </row>
    <row r="22" spans="1:20" s="5" customFormat="1" ht="21" customHeight="1" x14ac:dyDescent="0.2">
      <c r="A22" s="46"/>
      <c r="B22" s="61"/>
      <c r="C22" s="61"/>
      <c r="D22" s="61"/>
      <c r="E22" s="61"/>
      <c r="F22" s="61"/>
      <c r="G22" s="61"/>
      <c r="H22" s="61"/>
      <c r="I22" s="61"/>
      <c r="J22" s="45"/>
      <c r="K22" s="84" t="s">
        <v>93</v>
      </c>
      <c r="L22" s="83"/>
      <c r="M22" s="83"/>
      <c r="N22" s="83"/>
      <c r="O22" s="83"/>
      <c r="P22" s="83"/>
      <c r="Q22" s="83"/>
    </row>
    <row r="23" spans="1:20" s="5" customFormat="1" ht="21" customHeight="1" x14ac:dyDescent="0.2">
      <c r="A23" s="46"/>
      <c r="B23" s="45"/>
      <c r="C23" s="62"/>
      <c r="D23" s="63" t="s">
        <v>31</v>
      </c>
      <c r="E23" s="91">
        <f>SUM(E16:E22)</f>
        <v>0</v>
      </c>
      <c r="F23" s="61"/>
      <c r="G23" s="61"/>
      <c r="H23" s="45"/>
      <c r="I23" s="45"/>
      <c r="J23" s="45"/>
      <c r="K23" s="84" t="s">
        <v>95</v>
      </c>
      <c r="L23" s="84"/>
    </row>
    <row r="24" spans="1:20" s="5" customFormat="1" ht="21" customHeight="1" x14ac:dyDescent="0.2">
      <c r="A24" s="46"/>
      <c r="B24" s="45"/>
      <c r="C24" s="62"/>
      <c r="D24" s="63"/>
      <c r="E24" s="61"/>
      <c r="F24" s="61"/>
      <c r="G24" s="61"/>
      <c r="H24" s="45"/>
      <c r="I24" s="45"/>
      <c r="J24" s="45"/>
    </row>
    <row r="25" spans="1:20" s="5" customFormat="1" ht="21" customHeight="1" x14ac:dyDescent="0.25">
      <c r="A25" s="46"/>
      <c r="B25" s="128" t="s">
        <v>76</v>
      </c>
      <c r="C25" s="128"/>
      <c r="D25" s="128"/>
      <c r="E25" s="61"/>
      <c r="F25" s="131"/>
      <c r="G25" s="131"/>
      <c r="H25" s="45"/>
      <c r="I25" s="45"/>
      <c r="J25" s="45"/>
      <c r="K25" s="19"/>
    </row>
    <row r="26" spans="1:20" s="5" customFormat="1" ht="15" x14ac:dyDescent="0.25">
      <c r="A26" s="46"/>
      <c r="B26" s="50" t="s">
        <v>88</v>
      </c>
      <c r="C26" s="50"/>
      <c r="D26" s="50"/>
      <c r="E26" s="61" t="s">
        <v>56</v>
      </c>
      <c r="F26" s="131" t="s">
        <v>49</v>
      </c>
      <c r="G26" s="131"/>
      <c r="H26" s="45"/>
      <c r="I26" s="45"/>
      <c r="J26" s="45"/>
      <c r="K26" s="132"/>
      <c r="L26" s="132"/>
      <c r="M26" s="132"/>
      <c r="N26" s="132"/>
      <c r="O26" s="132"/>
      <c r="P26" s="132"/>
      <c r="Q26" s="132"/>
      <c r="R26" s="132"/>
      <c r="S26" s="132"/>
      <c r="T26" s="132"/>
    </row>
    <row r="27" spans="1:20" s="5" customFormat="1" ht="21" customHeight="1" x14ac:dyDescent="0.2">
      <c r="A27" s="46"/>
      <c r="B27" s="82"/>
      <c r="C27" s="82" t="s">
        <v>116</v>
      </c>
      <c r="D27" s="82"/>
      <c r="E27" s="96">
        <v>90</v>
      </c>
      <c r="F27" s="82"/>
      <c r="G27" s="82"/>
      <c r="H27" s="82"/>
      <c r="I27" s="82"/>
      <c r="J27" s="45"/>
      <c r="K27" s="122" t="s">
        <v>87</v>
      </c>
      <c r="L27" s="122"/>
      <c r="M27" s="122"/>
      <c r="N27" s="122"/>
      <c r="O27" s="122"/>
      <c r="P27" s="122"/>
      <c r="Q27" s="122"/>
    </row>
    <row r="28" spans="1:20" s="5" customFormat="1" ht="21" customHeight="1" x14ac:dyDescent="0.2">
      <c r="A28" s="46"/>
      <c r="B28" s="82"/>
      <c r="C28" s="82"/>
      <c r="D28" s="82"/>
      <c r="E28" s="96"/>
      <c r="F28" s="82"/>
      <c r="G28" s="82"/>
      <c r="H28" s="82"/>
      <c r="I28" s="82"/>
      <c r="J28" s="45"/>
      <c r="K28" s="122"/>
      <c r="L28" s="122"/>
      <c r="M28" s="122"/>
      <c r="N28" s="122"/>
      <c r="O28" s="122"/>
      <c r="P28" s="122"/>
      <c r="Q28" s="122"/>
    </row>
    <row r="29" spans="1:20" s="5" customFormat="1" ht="21" customHeight="1" x14ac:dyDescent="0.2">
      <c r="A29" s="46"/>
      <c r="B29" s="82"/>
      <c r="C29" s="82"/>
      <c r="D29" s="82"/>
      <c r="E29" s="96"/>
      <c r="F29" s="82"/>
      <c r="G29" s="82"/>
      <c r="H29" s="82"/>
      <c r="I29" s="82"/>
      <c r="J29" s="45"/>
      <c r="K29" s="122"/>
      <c r="L29" s="122"/>
      <c r="M29" s="122"/>
      <c r="N29" s="122"/>
      <c r="O29" s="122"/>
      <c r="P29" s="122"/>
      <c r="Q29" s="122"/>
    </row>
    <row r="30" spans="1:20" s="5" customFormat="1" ht="21" customHeight="1" x14ac:dyDescent="0.2">
      <c r="A30" s="46"/>
      <c r="B30" s="82"/>
      <c r="C30" s="82"/>
      <c r="D30" s="82"/>
      <c r="E30" s="96"/>
      <c r="F30" s="82"/>
      <c r="G30" s="82"/>
      <c r="H30" s="82"/>
      <c r="I30" s="82"/>
      <c r="J30" s="45"/>
      <c r="K30" s="122"/>
      <c r="L30" s="122"/>
      <c r="M30" s="122"/>
      <c r="N30" s="122"/>
      <c r="O30" s="122"/>
      <c r="P30" s="122"/>
      <c r="Q30" s="122"/>
    </row>
    <row r="31" spans="1:20" s="5" customFormat="1" ht="21" customHeight="1" x14ac:dyDescent="0.2">
      <c r="A31" s="46"/>
      <c r="B31" s="82"/>
      <c r="C31" s="82"/>
      <c r="D31" s="82"/>
      <c r="E31" s="96"/>
      <c r="F31" s="82"/>
      <c r="G31" s="82"/>
      <c r="H31" s="82"/>
      <c r="I31" s="82"/>
      <c r="J31" s="45"/>
      <c r="K31" s="122"/>
      <c r="L31" s="122"/>
      <c r="M31" s="122"/>
      <c r="N31" s="122"/>
      <c r="O31" s="122"/>
      <c r="P31" s="122"/>
      <c r="Q31" s="122"/>
    </row>
    <row r="32" spans="1:20" s="5" customFormat="1" ht="21" customHeight="1" x14ac:dyDescent="0.2">
      <c r="A32" s="46"/>
      <c r="B32" s="82"/>
      <c r="C32" s="82"/>
      <c r="D32" s="82"/>
      <c r="E32" s="97"/>
      <c r="F32" s="82"/>
      <c r="G32" s="82"/>
      <c r="H32" s="82"/>
      <c r="I32" s="82"/>
      <c r="J32" s="45"/>
      <c r="K32" s="122"/>
      <c r="L32" s="122"/>
      <c r="M32" s="122"/>
      <c r="N32" s="122"/>
      <c r="O32" s="122"/>
      <c r="P32" s="122"/>
      <c r="Q32" s="122"/>
    </row>
    <row r="33" spans="1:20" s="5" customFormat="1" ht="21" customHeight="1" x14ac:dyDescent="0.2">
      <c r="A33" s="46"/>
      <c r="B33" s="45"/>
      <c r="C33" s="45"/>
      <c r="D33" s="45"/>
      <c r="E33" s="45"/>
      <c r="F33" s="45"/>
      <c r="G33" s="45"/>
      <c r="H33" s="45"/>
      <c r="I33" s="45"/>
      <c r="J33" s="45"/>
      <c r="K33" s="122" t="s">
        <v>94</v>
      </c>
      <c r="L33" s="122"/>
      <c r="M33" s="122"/>
      <c r="N33" s="122"/>
      <c r="O33" s="122"/>
      <c r="P33" s="122"/>
      <c r="Q33" s="122"/>
    </row>
    <row r="34" spans="1:20" s="5" customFormat="1" ht="21" customHeight="1" x14ac:dyDescent="0.2">
      <c r="A34" s="46"/>
      <c r="B34" s="45"/>
      <c r="C34" s="45"/>
      <c r="D34" s="63" t="s">
        <v>31</v>
      </c>
      <c r="E34" s="91">
        <f>SUM(E27:E33)</f>
        <v>90</v>
      </c>
      <c r="F34" s="45"/>
      <c r="G34" s="45"/>
      <c r="H34" s="45"/>
      <c r="I34" s="45"/>
      <c r="J34" s="45"/>
      <c r="K34" s="84" t="s">
        <v>95</v>
      </c>
    </row>
    <row r="35" spans="1:20" s="5" customFormat="1" ht="21" customHeight="1" x14ac:dyDescent="0.2">
      <c r="A35" s="46"/>
      <c r="B35" s="45"/>
      <c r="C35" s="45"/>
      <c r="D35" s="63"/>
      <c r="E35" s="64"/>
      <c r="F35" s="45"/>
      <c r="G35" s="45"/>
      <c r="H35" s="45"/>
      <c r="I35" s="45"/>
      <c r="J35" s="45"/>
    </row>
    <row r="36" spans="1:20" s="5" customFormat="1" ht="21" customHeight="1" x14ac:dyDescent="0.25">
      <c r="A36" s="46"/>
      <c r="B36" s="128" t="s">
        <v>74</v>
      </c>
      <c r="C36" s="128"/>
      <c r="D36" s="63"/>
      <c r="E36" s="64"/>
      <c r="F36" s="45"/>
      <c r="G36" s="45"/>
      <c r="H36" s="45"/>
      <c r="I36" s="45"/>
      <c r="J36" s="45"/>
    </row>
    <row r="37" spans="1:20" s="5" customFormat="1" x14ac:dyDescent="0.2">
      <c r="A37" s="46"/>
      <c r="B37" s="58"/>
      <c r="C37" s="59"/>
      <c r="D37" s="65" t="s">
        <v>50</v>
      </c>
      <c r="E37" s="60" t="s">
        <v>68</v>
      </c>
      <c r="F37" s="60" t="s">
        <v>73</v>
      </c>
      <c r="G37" s="60" t="s">
        <v>24</v>
      </c>
      <c r="H37" s="60"/>
      <c r="I37" s="61"/>
      <c r="J37" s="45"/>
      <c r="K37" s="132"/>
      <c r="L37" s="132"/>
      <c r="M37" s="132"/>
      <c r="N37" s="132"/>
      <c r="O37" s="132"/>
      <c r="P37" s="132"/>
      <c r="Q37" s="132"/>
      <c r="R37" s="132"/>
      <c r="S37" s="132"/>
      <c r="T37" s="132"/>
    </row>
    <row r="38" spans="1:20" s="5" customFormat="1" ht="21" customHeight="1" x14ac:dyDescent="0.2">
      <c r="A38" s="46"/>
      <c r="B38" s="124" t="s">
        <v>114</v>
      </c>
      <c r="C38" s="124"/>
      <c r="D38" s="35" t="s">
        <v>115</v>
      </c>
      <c r="E38" s="95">
        <v>87</v>
      </c>
      <c r="F38" s="95">
        <v>215</v>
      </c>
      <c r="G38" s="98">
        <f>E38-F38</f>
        <v>-128</v>
      </c>
      <c r="H38" s="45"/>
      <c r="I38" s="45"/>
      <c r="J38" s="45"/>
      <c r="K38" s="126" t="s">
        <v>96</v>
      </c>
      <c r="L38" s="126"/>
      <c r="M38" s="126"/>
      <c r="N38" s="126"/>
      <c r="O38" s="126"/>
      <c r="P38" s="126"/>
      <c r="Q38" s="126"/>
    </row>
    <row r="39" spans="1:20" s="5" customFormat="1" ht="21" customHeight="1" x14ac:dyDescent="0.2">
      <c r="A39" s="46"/>
      <c r="B39" s="124" t="s">
        <v>51</v>
      </c>
      <c r="C39" s="124"/>
      <c r="D39" s="35" t="s">
        <v>52</v>
      </c>
      <c r="E39" s="95"/>
      <c r="F39" s="95"/>
      <c r="G39" s="98">
        <f>E39-F39</f>
        <v>0</v>
      </c>
      <c r="H39" s="45"/>
      <c r="I39" s="45"/>
      <c r="J39" s="45"/>
      <c r="K39" s="126"/>
      <c r="L39" s="126"/>
      <c r="M39" s="126"/>
      <c r="N39" s="126"/>
      <c r="O39" s="126"/>
      <c r="P39" s="126"/>
      <c r="Q39" s="126"/>
    </row>
    <row r="40" spans="1:20" s="5" customFormat="1" ht="21" customHeight="1" x14ac:dyDescent="0.2">
      <c r="A40" s="46"/>
      <c r="B40" s="124" t="s">
        <v>51</v>
      </c>
      <c r="C40" s="124"/>
      <c r="D40" s="35" t="s">
        <v>52</v>
      </c>
      <c r="E40" s="95"/>
      <c r="F40" s="95"/>
      <c r="G40" s="98">
        <f>E40-F40</f>
        <v>0</v>
      </c>
      <c r="H40" s="45"/>
      <c r="I40" s="45"/>
      <c r="J40" s="45"/>
      <c r="K40" s="126"/>
      <c r="L40" s="126"/>
      <c r="M40" s="126"/>
      <c r="N40" s="126"/>
      <c r="O40" s="126"/>
      <c r="P40" s="126"/>
      <c r="Q40" s="126"/>
    </row>
    <row r="41" spans="1:20" s="5" customFormat="1" ht="21" customHeight="1" x14ac:dyDescent="0.2">
      <c r="A41" s="46"/>
      <c r="B41" s="124" t="s">
        <v>51</v>
      </c>
      <c r="C41" s="124"/>
      <c r="D41" s="35" t="s">
        <v>52</v>
      </c>
      <c r="E41" s="95"/>
      <c r="F41" s="95"/>
      <c r="G41" s="98">
        <f>E41-F41</f>
        <v>0</v>
      </c>
      <c r="H41" s="45"/>
      <c r="I41" s="45"/>
      <c r="J41" s="45"/>
      <c r="K41" s="126"/>
      <c r="L41" s="126"/>
      <c r="M41" s="126"/>
      <c r="N41" s="126"/>
      <c r="O41" s="126"/>
      <c r="P41" s="126"/>
      <c r="Q41" s="126"/>
    </row>
    <row r="42" spans="1:20" s="5" customFormat="1" ht="21" customHeight="1" x14ac:dyDescent="0.2">
      <c r="A42" s="46"/>
      <c r="B42" s="124" t="s">
        <v>51</v>
      </c>
      <c r="C42" s="124"/>
      <c r="D42" s="35" t="s">
        <v>52</v>
      </c>
      <c r="E42" s="95"/>
      <c r="F42" s="95"/>
      <c r="G42" s="98">
        <f>E42-F42</f>
        <v>0</v>
      </c>
      <c r="H42" s="45"/>
      <c r="I42" s="45"/>
      <c r="J42" s="45"/>
      <c r="K42" s="126"/>
      <c r="L42" s="126"/>
      <c r="M42" s="126"/>
      <c r="N42" s="126"/>
      <c r="O42" s="126"/>
      <c r="P42" s="126"/>
      <c r="Q42" s="126"/>
    </row>
    <row r="43" spans="1:20" s="5" customFormat="1" ht="21" customHeight="1" x14ac:dyDescent="0.2">
      <c r="A43" s="46"/>
      <c r="B43" s="45"/>
      <c r="C43" s="45"/>
      <c r="D43" s="45"/>
      <c r="E43" s="98"/>
      <c r="F43" s="98"/>
      <c r="G43" s="98"/>
      <c r="H43" s="45"/>
      <c r="I43" s="45"/>
      <c r="J43" s="45"/>
      <c r="K43" s="122" t="s">
        <v>94</v>
      </c>
      <c r="L43" s="122"/>
      <c r="M43" s="122"/>
      <c r="N43" s="122"/>
      <c r="O43" s="122"/>
      <c r="P43" s="122"/>
      <c r="Q43" s="122"/>
    </row>
    <row r="44" spans="1:20" s="5" customFormat="1" ht="21" customHeight="1" x14ac:dyDescent="0.2">
      <c r="A44" s="46"/>
      <c r="B44" s="45"/>
      <c r="C44" s="63"/>
      <c r="D44" s="63" t="s">
        <v>31</v>
      </c>
      <c r="E44" s="98">
        <f>SUM(E38:E43)</f>
        <v>87</v>
      </c>
      <c r="F44" s="98">
        <f>SUM(F38:F42)</f>
        <v>215</v>
      </c>
      <c r="G44" s="98">
        <f>SUM(G38:G42)</f>
        <v>-128</v>
      </c>
      <c r="H44" s="61"/>
      <c r="I44" s="61"/>
      <c r="J44" s="45"/>
      <c r="K44" s="84" t="s">
        <v>95</v>
      </c>
    </row>
    <row r="45" spans="1:20" s="5" customFormat="1" ht="21" customHeight="1" x14ac:dyDescent="0.2">
      <c r="A45" s="46"/>
      <c r="B45" s="45"/>
      <c r="C45" s="63"/>
      <c r="D45" s="63"/>
      <c r="E45" s="99"/>
      <c r="F45" s="99"/>
      <c r="G45" s="99"/>
      <c r="H45" s="45"/>
      <c r="I45" s="45"/>
      <c r="J45" s="45"/>
    </row>
    <row r="46" spans="1:20" s="5" customFormat="1" ht="21" customHeight="1" x14ac:dyDescent="0.25">
      <c r="A46" s="46"/>
      <c r="B46" s="50" t="s">
        <v>77</v>
      </c>
      <c r="C46" s="50"/>
      <c r="D46" s="63"/>
      <c r="E46" s="91">
        <f>E44+E23</f>
        <v>87</v>
      </c>
      <c r="F46" s="91"/>
      <c r="G46" s="91"/>
      <c r="H46" s="45"/>
      <c r="I46" s="45"/>
      <c r="J46" s="45"/>
    </row>
    <row r="47" spans="1:20" s="5" customFormat="1" ht="21" customHeight="1" x14ac:dyDescent="0.25">
      <c r="A47" s="46"/>
      <c r="B47" s="50" t="s">
        <v>78</v>
      </c>
      <c r="C47" s="50"/>
      <c r="D47" s="63"/>
      <c r="E47" s="91">
        <f>F44+E34</f>
        <v>305</v>
      </c>
      <c r="F47" s="91"/>
      <c r="G47" s="91"/>
      <c r="H47" s="45"/>
      <c r="I47" s="45"/>
      <c r="J47" s="45"/>
    </row>
    <row r="48" spans="1:20" s="5" customFormat="1" ht="21" customHeight="1" x14ac:dyDescent="0.25">
      <c r="A48" s="46"/>
      <c r="B48" s="50" t="s">
        <v>53</v>
      </c>
      <c r="C48" s="63"/>
      <c r="D48" s="66"/>
      <c r="E48" s="100">
        <f>E46-E47</f>
        <v>-218</v>
      </c>
      <c r="F48" s="98"/>
      <c r="G48" s="98"/>
      <c r="H48" s="45"/>
      <c r="I48" s="45"/>
      <c r="J48" s="45"/>
    </row>
    <row r="49" spans="1:11" s="5" customFormat="1" ht="21" customHeight="1" x14ac:dyDescent="0.2">
      <c r="A49" s="46"/>
      <c r="B49" s="45"/>
      <c r="C49" s="63"/>
      <c r="D49" s="66"/>
      <c r="E49" s="98"/>
      <c r="F49" s="98"/>
      <c r="G49" s="98"/>
      <c r="H49" s="45"/>
      <c r="I49" s="45"/>
      <c r="J49" s="45"/>
    </row>
    <row r="50" spans="1:11" s="5" customFormat="1" ht="21" customHeight="1" x14ac:dyDescent="0.25">
      <c r="A50" s="46"/>
      <c r="B50" s="50" t="s">
        <v>32</v>
      </c>
      <c r="C50" s="59"/>
      <c r="D50" s="52">
        <f>E4</f>
        <v>43555</v>
      </c>
      <c r="E50" s="100">
        <f>E12+E48</f>
        <v>782</v>
      </c>
      <c r="F50" s="98"/>
      <c r="G50" s="98"/>
      <c r="H50" s="45"/>
      <c r="I50" s="45"/>
      <c r="J50" s="45"/>
    </row>
    <row r="51" spans="1:11" s="5" customFormat="1" ht="21" customHeight="1" x14ac:dyDescent="0.2">
      <c r="A51" s="46"/>
      <c r="B51" s="59"/>
      <c r="C51" s="59"/>
      <c r="D51" s="61"/>
      <c r="E51" s="52"/>
      <c r="F51" s="52"/>
      <c r="G51" s="45"/>
      <c r="H51" s="45"/>
      <c r="I51" s="45"/>
      <c r="J51" s="45"/>
    </row>
    <row r="52" spans="1:11" s="5" customFormat="1" ht="21" customHeight="1" x14ac:dyDescent="0.25">
      <c r="A52" s="46"/>
      <c r="B52" s="50" t="s">
        <v>54</v>
      </c>
      <c r="C52" s="53"/>
      <c r="D52" s="53"/>
      <c r="E52" s="60" t="s">
        <v>55</v>
      </c>
      <c r="F52" s="60" t="s">
        <v>56</v>
      </c>
      <c r="G52" s="45"/>
      <c r="H52" s="45"/>
      <c r="I52" s="45"/>
      <c r="J52" s="45"/>
    </row>
    <row r="53" spans="1:11" s="5" customFormat="1" ht="21" customHeight="1" x14ac:dyDescent="0.2">
      <c r="A53" s="46"/>
      <c r="B53" s="125" t="s">
        <v>57</v>
      </c>
      <c r="C53" s="125"/>
      <c r="D53" s="125"/>
      <c r="E53" s="67"/>
      <c r="F53" s="101">
        <v>1000</v>
      </c>
      <c r="G53" s="45"/>
      <c r="H53" s="45"/>
      <c r="I53" s="45"/>
      <c r="J53" s="45"/>
      <c r="K53" s="23" t="s">
        <v>72</v>
      </c>
    </row>
    <row r="54" spans="1:11" s="5" customFormat="1" ht="21" customHeight="1" x14ac:dyDescent="0.2">
      <c r="A54" s="46"/>
      <c r="B54" s="125" t="s">
        <v>58</v>
      </c>
      <c r="C54" s="125"/>
      <c r="D54" s="125"/>
      <c r="E54" s="45"/>
      <c r="F54" s="101">
        <v>87</v>
      </c>
      <c r="G54" s="45"/>
      <c r="H54" s="45"/>
      <c r="I54" s="45"/>
      <c r="J54" s="45"/>
      <c r="K54" s="23" t="s">
        <v>70</v>
      </c>
    </row>
    <row r="55" spans="1:11" s="5" customFormat="1" ht="21" customHeight="1" x14ac:dyDescent="0.2">
      <c r="A55" s="46"/>
      <c r="B55" s="125" t="s">
        <v>59</v>
      </c>
      <c r="C55" s="125"/>
      <c r="D55" s="125"/>
      <c r="E55" s="45"/>
      <c r="F55" s="101">
        <v>305</v>
      </c>
      <c r="G55" s="45"/>
      <c r="H55" s="45"/>
      <c r="I55" s="45"/>
      <c r="J55" s="45"/>
      <c r="K55" s="23" t="s">
        <v>71</v>
      </c>
    </row>
    <row r="56" spans="1:11" s="5" customFormat="1" ht="21" customHeight="1" x14ac:dyDescent="0.2">
      <c r="A56" s="46"/>
      <c r="B56" s="125" t="s">
        <v>60</v>
      </c>
      <c r="C56" s="125"/>
      <c r="D56" s="125"/>
      <c r="E56" s="52">
        <f>E4</f>
        <v>43555</v>
      </c>
      <c r="F56" s="91">
        <f>F53+F54-F55</f>
        <v>782</v>
      </c>
      <c r="G56" s="45"/>
      <c r="H56" s="45"/>
      <c r="I56" s="45"/>
      <c r="J56" s="45"/>
    </row>
    <row r="57" spans="1:11" s="5" customFormat="1" ht="21" customHeight="1" x14ac:dyDescent="0.2">
      <c r="A57" s="46"/>
      <c r="B57" s="65"/>
      <c r="C57" s="65"/>
      <c r="D57" s="45"/>
      <c r="E57" s="45"/>
      <c r="F57" s="45"/>
      <c r="G57" s="45"/>
      <c r="H57" s="45"/>
      <c r="I57" s="45"/>
      <c r="J57" s="45"/>
    </row>
    <row r="58" spans="1:11" s="5" customFormat="1" ht="21" customHeight="1" x14ac:dyDescent="0.2">
      <c r="A58" s="46"/>
      <c r="B58" s="68"/>
      <c r="C58" s="68"/>
      <c r="D58" s="68"/>
      <c r="E58" s="68"/>
      <c r="F58" s="68"/>
      <c r="G58" s="68"/>
      <c r="H58" s="45"/>
      <c r="I58" s="45"/>
      <c r="J58" s="45"/>
    </row>
    <row r="59" spans="1:11" s="5" customFormat="1" ht="21" customHeight="1" x14ac:dyDescent="0.2">
      <c r="A59" s="46"/>
      <c r="B59" s="69" t="s">
        <v>61</v>
      </c>
      <c r="C59" s="69"/>
      <c r="D59" s="69" t="s">
        <v>62</v>
      </c>
      <c r="E59" s="123"/>
      <c r="F59" s="123"/>
      <c r="G59" s="68"/>
      <c r="H59" s="45"/>
      <c r="I59" s="45"/>
      <c r="J59" s="45"/>
    </row>
    <row r="60" spans="1:11" s="5" customFormat="1" ht="21" customHeight="1" x14ac:dyDescent="0.2">
      <c r="A60" s="46"/>
      <c r="B60" s="45"/>
      <c r="C60" s="45"/>
      <c r="D60" s="45"/>
      <c r="E60" s="45"/>
      <c r="F60" s="45"/>
      <c r="G60" s="45"/>
      <c r="H60" s="45"/>
      <c r="I60" s="45"/>
      <c r="J60" s="45"/>
    </row>
    <row r="61" spans="1:11" s="5" customFormat="1" ht="21" customHeight="1" x14ac:dyDescent="0.2">
      <c r="A61" s="46"/>
      <c r="B61" s="85" t="s">
        <v>63</v>
      </c>
      <c r="C61" s="85" t="s">
        <v>111</v>
      </c>
      <c r="D61" s="112">
        <v>43604</v>
      </c>
      <c r="E61" s="85"/>
      <c r="F61" s="45"/>
      <c r="G61" s="45"/>
      <c r="H61" s="45"/>
      <c r="I61" s="45"/>
      <c r="J61" s="45"/>
      <c r="K61" s="23" t="s">
        <v>64</v>
      </c>
    </row>
    <row r="62" spans="1:11" ht="21" customHeight="1" x14ac:dyDescent="0.2">
      <c r="A62" s="46"/>
      <c r="B62" s="45"/>
      <c r="C62" s="45"/>
      <c r="D62" s="45"/>
      <c r="E62" s="45"/>
      <c r="F62" s="45"/>
      <c r="G62" s="45"/>
      <c r="H62" s="45"/>
      <c r="I62" s="45"/>
      <c r="J62" s="45"/>
      <c r="K62" s="23" t="s">
        <v>65</v>
      </c>
    </row>
    <row r="63" spans="1:11" ht="21" customHeight="1" x14ac:dyDescent="0.2">
      <c r="A63" s="46"/>
      <c r="B63" s="70" t="s">
        <v>66</v>
      </c>
      <c r="C63" s="45"/>
      <c r="D63" s="45"/>
      <c r="E63" s="45"/>
      <c r="F63" s="45"/>
      <c r="G63" s="45"/>
      <c r="H63" s="45"/>
      <c r="I63" s="45"/>
      <c r="J63" s="45"/>
      <c r="K63" s="23" t="s">
        <v>67</v>
      </c>
    </row>
    <row r="64" spans="1:11" ht="21" customHeight="1" x14ac:dyDescent="0.2">
      <c r="A64" s="71"/>
      <c r="B64" s="45"/>
      <c r="C64" s="45"/>
      <c r="D64" s="45"/>
      <c r="E64" s="72"/>
      <c r="F64" s="45"/>
      <c r="G64" s="45"/>
      <c r="H64" s="45"/>
      <c r="I64" s="45"/>
      <c r="J64" s="45"/>
      <c r="K64" s="23"/>
    </row>
    <row r="65" ht="21" customHeight="1" x14ac:dyDescent="0.2"/>
  </sheetData>
  <sheetProtection selectLockedCells="1" selectUnlockedCells="1"/>
  <mergeCells count="27">
    <mergeCell ref="K15:T15"/>
    <mergeCell ref="K26:T26"/>
    <mergeCell ref="K37:T37"/>
    <mergeCell ref="B21:D21"/>
    <mergeCell ref="F26:G26"/>
    <mergeCell ref="K16:Q21"/>
    <mergeCell ref="K27:Q32"/>
    <mergeCell ref="K33:Q33"/>
    <mergeCell ref="D2:F2"/>
    <mergeCell ref="B17:D17"/>
    <mergeCell ref="B18:D18"/>
    <mergeCell ref="B25:D25"/>
    <mergeCell ref="F25:G25"/>
    <mergeCell ref="F21:I21"/>
    <mergeCell ref="B39:C39"/>
    <mergeCell ref="B40:C40"/>
    <mergeCell ref="B36:C36"/>
    <mergeCell ref="B38:C38"/>
    <mergeCell ref="K43:Q43"/>
    <mergeCell ref="E59:F59"/>
    <mergeCell ref="B41:C41"/>
    <mergeCell ref="B42:C42"/>
    <mergeCell ref="B53:D53"/>
    <mergeCell ref="B54:D54"/>
    <mergeCell ref="B55:D55"/>
    <mergeCell ref="B56:D56"/>
    <mergeCell ref="K38:Q42"/>
  </mergeCells>
  <phoneticPr fontId="0" type="noConversion"/>
  <hyperlinks>
    <hyperlink ref="C9" r:id="rId1" xr:uid="{DBC29E6B-6AC8-4092-BBA0-EEBCB01D94CF}"/>
  </hyperlinks>
  <pageMargins left="0.39374999999999999" right="0.39374999999999999" top="0.78749999999999998" bottom="1.3777777777777778" header="0.51180555555555551" footer="0.51180555555555551"/>
  <pageSetup paperSize="9" firstPageNumber="0" orientation="portrait" horizontalDpi="300" verticalDpi="300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5"/>
  <sheetViews>
    <sheetView zoomScale="85" zoomScaleNormal="85" workbookViewId="0">
      <selection activeCell="I9" sqref="I9"/>
    </sheetView>
  </sheetViews>
  <sheetFormatPr defaultRowHeight="12.75" x14ac:dyDescent="0.2"/>
  <cols>
    <col min="1" max="1" width="3" style="11" customWidth="1"/>
    <col min="2" max="2" width="5" style="11" customWidth="1"/>
    <col min="3" max="3" width="48.19921875" style="11" customWidth="1"/>
    <col min="4" max="4" width="15" style="11" customWidth="1"/>
    <col min="5" max="7" width="24.3984375" style="11" customWidth="1"/>
    <col min="8" max="8" width="30.796875" style="11" customWidth="1"/>
    <col min="9" max="9" width="27.796875" style="11" customWidth="1"/>
    <col min="10" max="16384" width="9.59765625" style="11"/>
  </cols>
  <sheetData>
    <row r="1" spans="1:20" s="5" customFormat="1" ht="18" x14ac:dyDescent="0.25">
      <c r="A1" s="43"/>
      <c r="B1" s="44"/>
      <c r="C1" s="44"/>
      <c r="D1" s="44"/>
      <c r="E1" s="44"/>
      <c r="F1" s="44"/>
      <c r="G1" s="44"/>
      <c r="H1" s="45"/>
      <c r="I1" s="45"/>
      <c r="J1" s="45"/>
    </row>
    <row r="2" spans="1:20" s="5" customFormat="1" ht="18" x14ac:dyDescent="0.25">
      <c r="A2" s="46"/>
      <c r="B2" s="47" t="s">
        <v>45</v>
      </c>
      <c r="C2" s="45"/>
      <c r="D2" s="129">
        <f>Summary!D2</f>
        <v>0</v>
      </c>
      <c r="E2" s="129"/>
      <c r="F2" s="129"/>
      <c r="G2" s="48"/>
      <c r="H2" s="45"/>
      <c r="I2" s="45"/>
      <c r="J2" s="45"/>
      <c r="K2" s="23" t="s">
        <v>47</v>
      </c>
    </row>
    <row r="3" spans="1:20" s="5" customFormat="1" ht="18" x14ac:dyDescent="0.25">
      <c r="A3" s="46"/>
      <c r="B3" s="49"/>
      <c r="C3" s="49"/>
      <c r="D3" s="49"/>
      <c r="E3" s="49"/>
      <c r="F3" s="49"/>
      <c r="G3" s="49"/>
      <c r="H3" s="45"/>
      <c r="I3" s="45"/>
      <c r="J3" s="45"/>
    </row>
    <row r="4" spans="1:20" s="5" customFormat="1" ht="21" customHeight="1" x14ac:dyDescent="0.25">
      <c r="A4" s="46"/>
      <c r="B4" s="50" t="s">
        <v>46</v>
      </c>
      <c r="C4" s="51"/>
      <c r="D4" s="52">
        <f>D12</f>
        <v>43556</v>
      </c>
      <c r="E4" s="52">
        <f>DATE(YEAR(D4),MONTH(D4)+3,0)</f>
        <v>43646</v>
      </c>
      <c r="F4" s="65" t="s">
        <v>105</v>
      </c>
      <c r="G4" s="4" t="s">
        <v>115</v>
      </c>
      <c r="H4" s="45"/>
      <c r="I4" s="45"/>
      <c r="J4" s="45"/>
      <c r="K4" s="23" t="s">
        <v>106</v>
      </c>
    </row>
    <row r="5" spans="1:20" s="5" customFormat="1" ht="21" customHeight="1" x14ac:dyDescent="0.25">
      <c r="A5" s="46"/>
      <c r="B5" s="50"/>
      <c r="C5" s="51"/>
      <c r="D5" s="52"/>
      <c r="E5" s="52"/>
      <c r="F5" s="45"/>
      <c r="G5" s="53"/>
      <c r="H5" s="45"/>
      <c r="I5" s="45"/>
      <c r="J5" s="45"/>
    </row>
    <row r="6" spans="1:20" s="5" customFormat="1" ht="21" customHeight="1" x14ac:dyDescent="0.25">
      <c r="A6" s="46"/>
      <c r="B6" s="50" t="s">
        <v>89</v>
      </c>
      <c r="C6" s="50"/>
      <c r="D6" s="50"/>
      <c r="E6" s="50"/>
      <c r="F6" s="45"/>
      <c r="G6" s="51"/>
      <c r="H6" s="45"/>
      <c r="I6" s="45"/>
      <c r="J6" s="45"/>
      <c r="K6" s="19"/>
    </row>
    <row r="7" spans="1:20" s="5" customFormat="1" ht="21" customHeight="1" x14ac:dyDescent="0.2">
      <c r="A7" s="46"/>
      <c r="C7" s="6" t="str">
        <f>'Q1'!C7</f>
        <v>Isobel Hunter</v>
      </c>
      <c r="D7" s="6"/>
      <c r="E7" s="6" t="str">
        <f>'Q1'!E7</f>
        <v>Edel Kearney</v>
      </c>
      <c r="F7" s="6"/>
      <c r="G7" s="6"/>
      <c r="H7" s="45"/>
      <c r="I7" s="45"/>
      <c r="J7" s="45"/>
      <c r="K7" s="23" t="s">
        <v>90</v>
      </c>
    </row>
    <row r="8" spans="1:20" s="5" customFormat="1" ht="21" customHeight="1" x14ac:dyDescent="0.2">
      <c r="A8" s="46"/>
      <c r="C8" s="6" t="str">
        <f>'Q1'!C8</f>
        <v>39 Assumption Road</v>
      </c>
      <c r="D8" s="6"/>
      <c r="E8" s="6">
        <f>'Q1'!E8</f>
        <v>28</v>
      </c>
      <c r="F8" s="6"/>
      <c r="G8" s="6"/>
      <c r="H8" s="45"/>
      <c r="I8" s="45"/>
      <c r="J8" s="45"/>
      <c r="K8" s="23" t="s">
        <v>103</v>
      </c>
    </row>
    <row r="9" spans="1:20" s="5" customFormat="1" ht="21" customHeight="1" x14ac:dyDescent="0.2">
      <c r="A9" s="46"/>
      <c r="C9" s="6" t="str">
        <f>'Q1'!C9</f>
        <v>edekk13@hotmail.com</v>
      </c>
      <c r="D9" s="6"/>
      <c r="E9" s="111">
        <v>43832</v>
      </c>
      <c r="F9" s="6"/>
      <c r="G9" s="6"/>
      <c r="H9" s="45"/>
      <c r="I9" s="45"/>
      <c r="J9" s="45"/>
      <c r="K9" s="23" t="s">
        <v>104</v>
      </c>
    </row>
    <row r="10" spans="1:20" s="5" customFormat="1" ht="21" customHeight="1" x14ac:dyDescent="0.2">
      <c r="A10" s="46"/>
      <c r="C10" s="6" t="str">
        <f>'Q1'!C10</f>
        <v>Appointed reeve on</v>
      </c>
      <c r="D10" s="6"/>
      <c r="E10" s="111">
        <f>'Q1'!E10</f>
        <v>43537</v>
      </c>
      <c r="F10" s="6"/>
      <c r="H10" s="45"/>
      <c r="I10" s="45"/>
      <c r="J10" s="45"/>
    </row>
    <row r="11" spans="1:20" s="5" customFormat="1" ht="21" customHeight="1" x14ac:dyDescent="0.2">
      <c r="A11" s="46"/>
      <c r="B11" s="45"/>
      <c r="C11" s="45"/>
      <c r="D11" s="54"/>
      <c r="E11" s="45"/>
      <c r="F11" s="45"/>
      <c r="G11" s="55"/>
      <c r="H11" s="45"/>
      <c r="I11" s="45"/>
      <c r="J11" s="45"/>
      <c r="K11" s="23"/>
    </row>
    <row r="12" spans="1:20" s="5" customFormat="1" ht="21" customHeight="1" x14ac:dyDescent="0.2">
      <c r="A12" s="46"/>
      <c r="B12" s="53" t="s">
        <v>22</v>
      </c>
      <c r="C12" s="53"/>
      <c r="D12" s="86">
        <f>'Q1'!E4+1</f>
        <v>43556</v>
      </c>
      <c r="E12" s="92">
        <f>'Q1'!E50</f>
        <v>782</v>
      </c>
      <c r="F12" s="56"/>
      <c r="G12" s="55"/>
      <c r="H12" s="45"/>
      <c r="I12" s="45"/>
      <c r="J12" s="45"/>
      <c r="K12" s="23" t="s">
        <v>91</v>
      </c>
    </row>
    <row r="13" spans="1:20" s="5" customFormat="1" ht="21" customHeight="1" x14ac:dyDescent="0.2">
      <c r="A13" s="46"/>
      <c r="B13" s="45"/>
      <c r="C13" s="45"/>
      <c r="D13" s="45"/>
      <c r="E13" s="45"/>
      <c r="F13" s="45"/>
      <c r="G13" s="45"/>
      <c r="H13" s="45"/>
      <c r="I13" s="45"/>
      <c r="J13" s="45"/>
      <c r="K13" s="23" t="s">
        <v>92</v>
      </c>
    </row>
    <row r="14" spans="1:20" s="5" customFormat="1" ht="21" customHeight="1" x14ac:dyDescent="0.25">
      <c r="A14" s="46"/>
      <c r="B14" s="50" t="s">
        <v>75</v>
      </c>
      <c r="C14" s="53"/>
      <c r="D14" s="57"/>
      <c r="E14" s="57"/>
      <c r="F14" s="45"/>
      <c r="G14" s="45"/>
      <c r="H14" s="45"/>
      <c r="I14" s="45"/>
      <c r="J14" s="45"/>
      <c r="K14" s="23"/>
    </row>
    <row r="15" spans="1:20" s="80" customFormat="1" ht="20.25" customHeight="1" x14ac:dyDescent="0.2">
      <c r="A15" s="75"/>
      <c r="B15" s="81" t="s">
        <v>88</v>
      </c>
      <c r="C15" s="76"/>
      <c r="D15" s="77"/>
      <c r="E15" s="78" t="s">
        <v>56</v>
      </c>
      <c r="F15" s="78" t="s">
        <v>69</v>
      </c>
      <c r="G15" s="79"/>
      <c r="H15" s="77"/>
      <c r="I15" s="77"/>
      <c r="J15" s="77"/>
      <c r="K15" s="132"/>
      <c r="L15" s="132"/>
      <c r="M15" s="132"/>
      <c r="N15" s="132"/>
      <c r="O15" s="132"/>
      <c r="P15" s="132"/>
      <c r="Q15" s="132"/>
      <c r="R15" s="132"/>
      <c r="S15" s="132"/>
      <c r="T15" s="132"/>
    </row>
    <row r="16" spans="1:20" s="5" customFormat="1" ht="21" customHeight="1" x14ac:dyDescent="0.2">
      <c r="A16" s="46"/>
      <c r="B16" s="82"/>
      <c r="C16" s="82"/>
      <c r="D16" s="82"/>
      <c r="E16" s="94"/>
      <c r="F16" s="82"/>
      <c r="G16" s="82"/>
      <c r="H16" s="82"/>
      <c r="I16" s="82"/>
      <c r="J16" s="45"/>
      <c r="K16" s="122" t="s">
        <v>86</v>
      </c>
      <c r="L16" s="122"/>
      <c r="M16" s="122"/>
      <c r="N16" s="122"/>
      <c r="O16" s="122"/>
      <c r="P16" s="122"/>
      <c r="Q16" s="122"/>
    </row>
    <row r="17" spans="1:20" s="5" customFormat="1" ht="21" customHeight="1" x14ac:dyDescent="0.2">
      <c r="A17" s="46"/>
      <c r="B17" s="130"/>
      <c r="C17" s="130"/>
      <c r="D17" s="130"/>
      <c r="E17" s="95"/>
      <c r="F17" s="82"/>
      <c r="G17" s="82"/>
      <c r="H17" s="82"/>
      <c r="I17" s="82"/>
      <c r="J17" s="45"/>
      <c r="K17" s="122"/>
      <c r="L17" s="122"/>
      <c r="M17" s="122"/>
      <c r="N17" s="122"/>
      <c r="O17" s="122"/>
      <c r="P17" s="122"/>
      <c r="Q17" s="122"/>
    </row>
    <row r="18" spans="1:20" s="5" customFormat="1" ht="21" customHeight="1" x14ac:dyDescent="0.2">
      <c r="A18" s="46"/>
      <c r="B18" s="130"/>
      <c r="C18" s="130"/>
      <c r="D18" s="130"/>
      <c r="E18" s="95"/>
      <c r="F18" s="82"/>
      <c r="G18" s="82"/>
      <c r="H18" s="82"/>
      <c r="I18" s="82"/>
      <c r="J18" s="45"/>
      <c r="K18" s="122"/>
      <c r="L18" s="122"/>
      <c r="M18" s="122"/>
      <c r="N18" s="122"/>
      <c r="O18" s="122"/>
      <c r="P18" s="122"/>
      <c r="Q18" s="122"/>
    </row>
    <row r="19" spans="1:20" s="5" customFormat="1" ht="21" customHeight="1" x14ac:dyDescent="0.2">
      <c r="A19" s="46"/>
      <c r="B19" s="82"/>
      <c r="C19" s="82"/>
      <c r="D19" s="82"/>
      <c r="E19" s="95"/>
      <c r="F19" s="82"/>
      <c r="G19" s="82"/>
      <c r="H19" s="82"/>
      <c r="I19" s="82"/>
      <c r="J19" s="45"/>
      <c r="K19" s="122"/>
      <c r="L19" s="122"/>
      <c r="M19" s="122"/>
      <c r="N19" s="122"/>
      <c r="O19" s="122"/>
      <c r="P19" s="122"/>
      <c r="Q19" s="122"/>
    </row>
    <row r="20" spans="1:20" s="5" customFormat="1" ht="21" customHeight="1" x14ac:dyDescent="0.2">
      <c r="A20" s="46"/>
      <c r="B20" s="82"/>
      <c r="C20" s="82"/>
      <c r="D20" s="82"/>
      <c r="E20" s="95"/>
      <c r="F20" s="82"/>
      <c r="G20" s="82"/>
      <c r="H20" s="82"/>
      <c r="I20" s="82"/>
      <c r="J20" s="45"/>
      <c r="K20" s="122"/>
      <c r="L20" s="122"/>
      <c r="M20" s="122"/>
      <c r="N20" s="122"/>
      <c r="O20" s="122"/>
      <c r="P20" s="122"/>
      <c r="Q20" s="122"/>
    </row>
    <row r="21" spans="1:20" s="5" customFormat="1" ht="21" customHeight="1" x14ac:dyDescent="0.2">
      <c r="A21" s="46"/>
      <c r="B21" s="133"/>
      <c r="C21" s="133"/>
      <c r="D21" s="133"/>
      <c r="E21" s="95"/>
      <c r="F21" s="127"/>
      <c r="G21" s="127"/>
      <c r="H21" s="127"/>
      <c r="I21" s="127"/>
      <c r="J21" s="45"/>
      <c r="K21" s="122"/>
      <c r="L21" s="122"/>
      <c r="M21" s="122"/>
      <c r="N21" s="122"/>
      <c r="O21" s="122"/>
      <c r="P21" s="122"/>
      <c r="Q21" s="122"/>
    </row>
    <row r="22" spans="1:20" s="5" customFormat="1" ht="21" customHeight="1" x14ac:dyDescent="0.2">
      <c r="A22" s="46"/>
      <c r="B22" s="61"/>
      <c r="C22" s="61"/>
      <c r="D22" s="61"/>
      <c r="E22" s="91"/>
      <c r="F22" s="61"/>
      <c r="G22" s="61"/>
      <c r="H22" s="61"/>
      <c r="I22" s="61"/>
      <c r="J22" s="45"/>
      <c r="K22" s="84" t="s">
        <v>93</v>
      </c>
      <c r="L22" s="83"/>
      <c r="M22" s="83"/>
      <c r="N22" s="83"/>
      <c r="O22" s="83"/>
      <c r="P22" s="83"/>
      <c r="Q22" s="83"/>
    </row>
    <row r="23" spans="1:20" s="5" customFormat="1" ht="21" customHeight="1" x14ac:dyDescent="0.2">
      <c r="A23" s="46"/>
      <c r="B23" s="45"/>
      <c r="C23" s="62"/>
      <c r="D23" s="63" t="s">
        <v>31</v>
      </c>
      <c r="E23" s="91">
        <f>SUM(E16:E22)</f>
        <v>0</v>
      </c>
      <c r="F23" s="61"/>
      <c r="G23" s="61"/>
      <c r="H23" s="45"/>
      <c r="I23" s="45"/>
      <c r="J23" s="45"/>
      <c r="K23" s="84" t="s">
        <v>95</v>
      </c>
      <c r="L23" s="84"/>
    </row>
    <row r="24" spans="1:20" s="5" customFormat="1" ht="21" customHeight="1" x14ac:dyDescent="0.2">
      <c r="A24" s="46"/>
      <c r="B24" s="45"/>
      <c r="C24" s="62"/>
      <c r="D24" s="63"/>
      <c r="E24" s="61"/>
      <c r="F24" s="61"/>
      <c r="G24" s="61"/>
      <c r="H24" s="45"/>
      <c r="I24" s="45"/>
      <c r="J24" s="45"/>
    </row>
    <row r="25" spans="1:20" s="5" customFormat="1" ht="21" customHeight="1" x14ac:dyDescent="0.25">
      <c r="A25" s="46"/>
      <c r="B25" s="128" t="s">
        <v>76</v>
      </c>
      <c r="C25" s="128"/>
      <c r="D25" s="128"/>
      <c r="E25" s="61"/>
      <c r="F25" s="131"/>
      <c r="G25" s="131"/>
      <c r="H25" s="45"/>
      <c r="I25" s="45"/>
      <c r="J25" s="45"/>
      <c r="K25" s="19"/>
    </row>
    <row r="26" spans="1:20" s="5" customFormat="1" ht="15" x14ac:dyDescent="0.25">
      <c r="A26" s="46"/>
      <c r="B26" s="50" t="s">
        <v>88</v>
      </c>
      <c r="C26" s="50"/>
      <c r="D26" s="50"/>
      <c r="E26" s="61" t="s">
        <v>56</v>
      </c>
      <c r="F26" s="131" t="s">
        <v>49</v>
      </c>
      <c r="G26" s="131"/>
      <c r="H26" s="45"/>
      <c r="I26" s="45"/>
      <c r="J26" s="45"/>
      <c r="K26" s="132"/>
      <c r="L26" s="132"/>
      <c r="M26" s="132"/>
      <c r="N26" s="132"/>
      <c r="O26" s="132"/>
      <c r="P26" s="132"/>
      <c r="Q26" s="132"/>
      <c r="R26" s="132"/>
      <c r="S26" s="132"/>
      <c r="T26" s="132"/>
    </row>
    <row r="27" spans="1:20" s="5" customFormat="1" ht="21" customHeight="1" x14ac:dyDescent="0.2">
      <c r="A27" s="46"/>
      <c r="B27" s="82"/>
      <c r="C27" s="82" t="s">
        <v>117</v>
      </c>
      <c r="D27" s="82"/>
      <c r="E27" s="93">
        <v>170</v>
      </c>
      <c r="F27" s="82"/>
      <c r="G27" s="82"/>
      <c r="H27" s="82"/>
      <c r="I27" s="82"/>
      <c r="J27" s="45"/>
      <c r="K27" s="122" t="s">
        <v>87</v>
      </c>
      <c r="L27" s="122"/>
      <c r="M27" s="122"/>
      <c r="N27" s="122"/>
      <c r="O27" s="122"/>
      <c r="P27" s="122"/>
      <c r="Q27" s="122"/>
    </row>
    <row r="28" spans="1:20" s="5" customFormat="1" ht="21" customHeight="1" x14ac:dyDescent="0.2">
      <c r="A28" s="46"/>
      <c r="B28" s="82"/>
      <c r="C28" s="82" t="s">
        <v>118</v>
      </c>
      <c r="D28" s="82"/>
      <c r="E28" s="93">
        <v>220</v>
      </c>
      <c r="F28" s="82"/>
      <c r="G28" s="82"/>
      <c r="H28" s="82"/>
      <c r="I28" s="82"/>
      <c r="J28" s="45"/>
      <c r="K28" s="122"/>
      <c r="L28" s="122"/>
      <c r="M28" s="122"/>
      <c r="N28" s="122"/>
      <c r="O28" s="122"/>
      <c r="P28" s="122"/>
      <c r="Q28" s="122"/>
    </row>
    <row r="29" spans="1:20" s="5" customFormat="1" ht="21" customHeight="1" x14ac:dyDescent="0.2">
      <c r="A29" s="46"/>
      <c r="B29" s="82"/>
      <c r="C29" s="82" t="s">
        <v>119</v>
      </c>
      <c r="D29" s="82"/>
      <c r="E29" s="93">
        <v>156</v>
      </c>
      <c r="F29" s="82"/>
      <c r="G29" s="82"/>
      <c r="H29" s="82"/>
      <c r="I29" s="82"/>
      <c r="J29" s="45"/>
      <c r="K29" s="122"/>
      <c r="L29" s="122"/>
      <c r="M29" s="122"/>
      <c r="N29" s="122"/>
      <c r="O29" s="122"/>
      <c r="P29" s="122"/>
      <c r="Q29" s="122"/>
    </row>
    <row r="30" spans="1:20" s="5" customFormat="1" ht="21" customHeight="1" x14ac:dyDescent="0.2">
      <c r="A30" s="46"/>
      <c r="B30" s="82"/>
      <c r="C30" s="82" t="s">
        <v>120</v>
      </c>
      <c r="D30" s="82"/>
      <c r="E30" s="93">
        <v>125</v>
      </c>
      <c r="F30" s="82"/>
      <c r="G30" s="82"/>
      <c r="H30" s="82"/>
      <c r="I30" s="82"/>
      <c r="J30" s="45"/>
      <c r="K30" s="122"/>
      <c r="L30" s="122"/>
      <c r="M30" s="122"/>
      <c r="N30" s="122"/>
      <c r="O30" s="122"/>
      <c r="P30" s="122"/>
      <c r="Q30" s="122"/>
    </row>
    <row r="31" spans="1:20" s="5" customFormat="1" ht="21" customHeight="1" x14ac:dyDescent="0.2">
      <c r="A31" s="46"/>
      <c r="B31" s="82"/>
      <c r="C31" s="82"/>
      <c r="D31" s="82"/>
      <c r="E31" s="93"/>
      <c r="F31" s="82"/>
      <c r="G31" s="82"/>
      <c r="H31" s="82"/>
      <c r="I31" s="82"/>
      <c r="J31" s="45"/>
      <c r="K31" s="122"/>
      <c r="L31" s="122"/>
      <c r="M31" s="122"/>
      <c r="N31" s="122"/>
      <c r="O31" s="122"/>
      <c r="P31" s="122"/>
      <c r="Q31" s="122"/>
    </row>
    <row r="32" spans="1:20" s="5" customFormat="1" ht="21" customHeight="1" x14ac:dyDescent="0.2">
      <c r="A32" s="46"/>
      <c r="B32" s="82"/>
      <c r="C32" s="82"/>
      <c r="D32" s="82"/>
      <c r="E32" s="102"/>
      <c r="F32" s="82"/>
      <c r="G32" s="82"/>
      <c r="H32" s="82"/>
      <c r="I32" s="82"/>
      <c r="J32" s="45"/>
      <c r="K32" s="122"/>
      <c r="L32" s="122"/>
      <c r="M32" s="122"/>
      <c r="N32" s="122"/>
      <c r="O32" s="122"/>
      <c r="P32" s="122"/>
      <c r="Q32" s="122"/>
    </row>
    <row r="33" spans="1:20" s="5" customFormat="1" ht="21" customHeight="1" x14ac:dyDescent="0.2">
      <c r="A33" s="46"/>
      <c r="B33" s="45"/>
      <c r="C33" s="45"/>
      <c r="D33" s="45"/>
      <c r="E33" s="103"/>
      <c r="F33" s="45"/>
      <c r="G33" s="45"/>
      <c r="H33" s="45"/>
      <c r="I33" s="45"/>
      <c r="J33" s="45"/>
      <c r="K33" s="122" t="s">
        <v>94</v>
      </c>
      <c r="L33" s="122"/>
      <c r="M33" s="122"/>
      <c r="N33" s="122"/>
      <c r="O33" s="122"/>
      <c r="P33" s="122"/>
      <c r="Q33" s="122"/>
    </row>
    <row r="34" spans="1:20" s="5" customFormat="1" ht="21" customHeight="1" x14ac:dyDescent="0.2">
      <c r="A34" s="46"/>
      <c r="B34" s="45"/>
      <c r="C34" s="45"/>
      <c r="D34" s="63" t="s">
        <v>31</v>
      </c>
      <c r="E34" s="104">
        <f>SUM(E27:E33)</f>
        <v>671</v>
      </c>
      <c r="F34" s="45"/>
      <c r="G34" s="45"/>
      <c r="H34" s="45"/>
      <c r="I34" s="45"/>
      <c r="J34" s="45"/>
      <c r="K34" s="84" t="s">
        <v>95</v>
      </c>
    </row>
    <row r="35" spans="1:20" s="5" customFormat="1" ht="21" customHeight="1" x14ac:dyDescent="0.2">
      <c r="A35" s="46"/>
      <c r="B35" s="45"/>
      <c r="C35" s="45"/>
      <c r="D35" s="63"/>
      <c r="E35" s="64"/>
      <c r="F35" s="45"/>
      <c r="G35" s="45"/>
      <c r="H35" s="45"/>
      <c r="I35" s="45"/>
      <c r="J35" s="45"/>
    </row>
    <row r="36" spans="1:20" s="5" customFormat="1" ht="21" customHeight="1" x14ac:dyDescent="0.25">
      <c r="A36" s="46"/>
      <c r="B36" s="128" t="s">
        <v>74</v>
      </c>
      <c r="C36" s="128"/>
      <c r="D36" s="63"/>
      <c r="E36" s="64"/>
      <c r="F36" s="45"/>
      <c r="G36" s="45"/>
      <c r="H36" s="45"/>
      <c r="I36" s="45"/>
      <c r="J36" s="45"/>
    </row>
    <row r="37" spans="1:20" s="5" customFormat="1" x14ac:dyDescent="0.2">
      <c r="A37" s="46"/>
      <c r="B37" s="58"/>
      <c r="C37" s="59"/>
      <c r="D37" s="65" t="s">
        <v>50</v>
      </c>
      <c r="E37" s="60" t="s">
        <v>68</v>
      </c>
      <c r="F37" s="60" t="s">
        <v>73</v>
      </c>
      <c r="G37" s="60" t="s">
        <v>24</v>
      </c>
      <c r="H37" s="60"/>
      <c r="I37" s="61"/>
      <c r="J37" s="45"/>
      <c r="K37" s="132"/>
      <c r="L37" s="132"/>
      <c r="M37" s="132"/>
      <c r="N37" s="132"/>
      <c r="O37" s="132"/>
      <c r="P37" s="132"/>
      <c r="Q37" s="132"/>
      <c r="R37" s="132"/>
      <c r="S37" s="132"/>
      <c r="T37" s="132"/>
    </row>
    <row r="38" spans="1:20" s="5" customFormat="1" ht="21" customHeight="1" x14ac:dyDescent="0.2">
      <c r="A38" s="46"/>
      <c r="B38" s="124" t="s">
        <v>51</v>
      </c>
      <c r="C38" s="124"/>
      <c r="D38" s="35" t="s">
        <v>52</v>
      </c>
      <c r="E38" s="95"/>
      <c r="F38" s="95"/>
      <c r="G38" s="98">
        <f>E38-F38</f>
        <v>0</v>
      </c>
      <c r="H38" s="45"/>
      <c r="I38" s="45"/>
      <c r="J38" s="45"/>
      <c r="K38" s="126" t="s">
        <v>96</v>
      </c>
      <c r="L38" s="126"/>
      <c r="M38" s="126"/>
      <c r="N38" s="126"/>
      <c r="O38" s="126"/>
      <c r="P38" s="126"/>
      <c r="Q38" s="126"/>
    </row>
    <row r="39" spans="1:20" s="5" customFormat="1" ht="21" customHeight="1" x14ac:dyDescent="0.2">
      <c r="A39" s="46"/>
      <c r="B39" s="124" t="s">
        <v>51</v>
      </c>
      <c r="C39" s="124"/>
      <c r="D39" s="35" t="s">
        <v>52</v>
      </c>
      <c r="E39" s="95"/>
      <c r="F39" s="95"/>
      <c r="G39" s="98">
        <f>E39-F39</f>
        <v>0</v>
      </c>
      <c r="H39" s="45"/>
      <c r="I39" s="45"/>
      <c r="J39" s="45"/>
      <c r="K39" s="126"/>
      <c r="L39" s="126"/>
      <c r="M39" s="126"/>
      <c r="N39" s="126"/>
      <c r="O39" s="126"/>
      <c r="P39" s="126"/>
      <c r="Q39" s="126"/>
    </row>
    <row r="40" spans="1:20" s="5" customFormat="1" ht="21" customHeight="1" x14ac:dyDescent="0.2">
      <c r="A40" s="46"/>
      <c r="B40" s="124" t="s">
        <v>51</v>
      </c>
      <c r="C40" s="124"/>
      <c r="D40" s="35" t="s">
        <v>52</v>
      </c>
      <c r="E40" s="95"/>
      <c r="F40" s="95"/>
      <c r="G40" s="98">
        <f>E40-F40</f>
        <v>0</v>
      </c>
      <c r="H40" s="45"/>
      <c r="I40" s="45"/>
      <c r="J40" s="45"/>
      <c r="K40" s="126"/>
      <c r="L40" s="126"/>
      <c r="M40" s="126"/>
      <c r="N40" s="126"/>
      <c r="O40" s="126"/>
      <c r="P40" s="126"/>
      <c r="Q40" s="126"/>
    </row>
    <row r="41" spans="1:20" s="5" customFormat="1" ht="21" customHeight="1" x14ac:dyDescent="0.2">
      <c r="A41" s="46"/>
      <c r="B41" s="124" t="s">
        <v>51</v>
      </c>
      <c r="C41" s="124"/>
      <c r="D41" s="35" t="s">
        <v>52</v>
      </c>
      <c r="E41" s="95"/>
      <c r="F41" s="95"/>
      <c r="G41" s="98">
        <f>E41-F41</f>
        <v>0</v>
      </c>
      <c r="H41" s="45"/>
      <c r="I41" s="45"/>
      <c r="J41" s="45"/>
      <c r="K41" s="126"/>
      <c r="L41" s="126"/>
      <c r="M41" s="126"/>
      <c r="N41" s="126"/>
      <c r="O41" s="126"/>
      <c r="P41" s="126"/>
      <c r="Q41" s="126"/>
    </row>
    <row r="42" spans="1:20" s="5" customFormat="1" ht="21" customHeight="1" x14ac:dyDescent="0.2">
      <c r="A42" s="46"/>
      <c r="B42" s="124" t="s">
        <v>51</v>
      </c>
      <c r="C42" s="124"/>
      <c r="D42" s="35" t="s">
        <v>52</v>
      </c>
      <c r="E42" s="95"/>
      <c r="F42" s="95"/>
      <c r="G42" s="98">
        <f>E42-F42</f>
        <v>0</v>
      </c>
      <c r="H42" s="45"/>
      <c r="I42" s="45"/>
      <c r="J42" s="45"/>
      <c r="K42" s="126"/>
      <c r="L42" s="126"/>
      <c r="M42" s="126"/>
      <c r="N42" s="126"/>
      <c r="O42" s="126"/>
      <c r="P42" s="126"/>
      <c r="Q42" s="126"/>
    </row>
    <row r="43" spans="1:20" s="5" customFormat="1" ht="21" customHeight="1" x14ac:dyDescent="0.2">
      <c r="A43" s="46"/>
      <c r="B43" s="45"/>
      <c r="C43" s="45"/>
      <c r="D43" s="45"/>
      <c r="E43" s="98"/>
      <c r="F43" s="98"/>
      <c r="G43" s="98"/>
      <c r="H43" s="45"/>
      <c r="I43" s="45"/>
      <c r="J43" s="45"/>
      <c r="K43" s="122" t="s">
        <v>94</v>
      </c>
      <c r="L43" s="122"/>
      <c r="M43" s="122"/>
      <c r="N43" s="122"/>
      <c r="O43" s="122"/>
      <c r="P43" s="122"/>
      <c r="Q43" s="122"/>
    </row>
    <row r="44" spans="1:20" s="5" customFormat="1" ht="21" customHeight="1" x14ac:dyDescent="0.2">
      <c r="A44" s="46"/>
      <c r="B44" s="45"/>
      <c r="C44" s="63"/>
      <c r="D44" s="63" t="s">
        <v>31</v>
      </c>
      <c r="E44" s="98">
        <f>SUM(E38:E43)</f>
        <v>0</v>
      </c>
      <c r="F44" s="98">
        <f>SUM(F38:F42)</f>
        <v>0</v>
      </c>
      <c r="G44" s="98">
        <f>SUM(G38:G42)</f>
        <v>0</v>
      </c>
      <c r="H44" s="61"/>
      <c r="I44" s="61"/>
      <c r="J44" s="45"/>
      <c r="K44" s="84" t="s">
        <v>95</v>
      </c>
    </row>
    <row r="45" spans="1:20" s="5" customFormat="1" ht="21" customHeight="1" x14ac:dyDescent="0.2">
      <c r="A45" s="46"/>
      <c r="B45" s="45"/>
      <c r="C45" s="63"/>
      <c r="D45" s="63"/>
      <c r="E45" s="99"/>
      <c r="F45" s="99"/>
      <c r="G45" s="99"/>
      <c r="H45" s="45"/>
      <c r="I45" s="45"/>
      <c r="J45" s="45"/>
    </row>
    <row r="46" spans="1:20" s="5" customFormat="1" ht="21" customHeight="1" x14ac:dyDescent="0.25">
      <c r="A46" s="46"/>
      <c r="B46" s="50" t="s">
        <v>77</v>
      </c>
      <c r="C46" s="50"/>
      <c r="D46" s="63"/>
      <c r="E46" s="91">
        <f>E44+E23</f>
        <v>0</v>
      </c>
      <c r="F46" s="91"/>
      <c r="G46" s="91"/>
      <c r="H46" s="45"/>
      <c r="I46" s="45"/>
      <c r="J46" s="45"/>
    </row>
    <row r="47" spans="1:20" s="5" customFormat="1" ht="21" customHeight="1" x14ac:dyDescent="0.25">
      <c r="A47" s="46"/>
      <c r="B47" s="50" t="s">
        <v>78</v>
      </c>
      <c r="C47" s="50"/>
      <c r="D47" s="63"/>
      <c r="E47" s="91">
        <f>F44+E34</f>
        <v>671</v>
      </c>
      <c r="F47" s="91"/>
      <c r="G47" s="91"/>
      <c r="H47" s="45"/>
      <c r="I47" s="45"/>
      <c r="J47" s="45"/>
    </row>
    <row r="48" spans="1:20" s="5" customFormat="1" ht="21" customHeight="1" x14ac:dyDescent="0.25">
      <c r="A48" s="46"/>
      <c r="B48" s="50" t="s">
        <v>53</v>
      </c>
      <c r="C48" s="63"/>
      <c r="D48" s="66"/>
      <c r="E48" s="100">
        <f>E46-E47</f>
        <v>-671</v>
      </c>
      <c r="F48" s="98"/>
      <c r="G48" s="98"/>
      <c r="H48" s="45"/>
      <c r="I48" s="45"/>
      <c r="J48" s="45"/>
    </row>
    <row r="49" spans="1:11" s="5" customFormat="1" ht="21" customHeight="1" x14ac:dyDescent="0.2">
      <c r="A49" s="46"/>
      <c r="B49" s="45"/>
      <c r="C49" s="63"/>
      <c r="D49" s="66"/>
      <c r="E49" s="98"/>
      <c r="F49" s="98"/>
      <c r="G49" s="98"/>
      <c r="H49" s="45"/>
      <c r="I49" s="45"/>
      <c r="J49" s="45"/>
    </row>
    <row r="50" spans="1:11" s="5" customFormat="1" ht="21" customHeight="1" x14ac:dyDescent="0.25">
      <c r="A50" s="46"/>
      <c r="B50" s="50" t="s">
        <v>32</v>
      </c>
      <c r="C50" s="59"/>
      <c r="D50" s="52">
        <f>E4</f>
        <v>43646</v>
      </c>
      <c r="E50" s="100">
        <f>E12+E48</f>
        <v>111</v>
      </c>
      <c r="F50" s="98"/>
      <c r="G50" s="98"/>
      <c r="H50" s="45"/>
      <c r="I50" s="45"/>
      <c r="J50" s="45"/>
    </row>
    <row r="51" spans="1:11" s="5" customFormat="1" ht="21" customHeight="1" x14ac:dyDescent="0.2">
      <c r="A51" s="46"/>
      <c r="B51" s="59"/>
      <c r="C51" s="59"/>
      <c r="D51" s="61"/>
      <c r="E51" s="52"/>
      <c r="F51" s="52"/>
      <c r="G51" s="45"/>
      <c r="H51" s="45"/>
      <c r="I51" s="45"/>
      <c r="J51" s="45"/>
    </row>
    <row r="52" spans="1:11" s="5" customFormat="1" ht="21" customHeight="1" x14ac:dyDescent="0.25">
      <c r="A52" s="46"/>
      <c r="B52" s="50" t="s">
        <v>54</v>
      </c>
      <c r="C52" s="53"/>
      <c r="D52" s="53"/>
      <c r="E52" s="60" t="s">
        <v>55</v>
      </c>
      <c r="F52" s="60" t="s">
        <v>56</v>
      </c>
      <c r="G52" s="45"/>
      <c r="H52" s="45"/>
      <c r="I52" s="45"/>
      <c r="J52" s="45"/>
    </row>
    <row r="53" spans="1:11" s="5" customFormat="1" ht="21" customHeight="1" x14ac:dyDescent="0.2">
      <c r="A53" s="46"/>
      <c r="B53" s="125" t="s">
        <v>57</v>
      </c>
      <c r="C53" s="125"/>
      <c r="D53" s="125"/>
      <c r="E53" s="67"/>
      <c r="F53" s="101">
        <v>0</v>
      </c>
      <c r="G53" s="45"/>
      <c r="H53" s="45"/>
      <c r="I53" s="45"/>
      <c r="J53" s="45"/>
      <c r="K53" s="23" t="s">
        <v>72</v>
      </c>
    </row>
    <row r="54" spans="1:11" s="5" customFormat="1" ht="21" customHeight="1" x14ac:dyDescent="0.2">
      <c r="A54" s="46"/>
      <c r="B54" s="125" t="s">
        <v>58</v>
      </c>
      <c r="C54" s="125"/>
      <c r="D54" s="125"/>
      <c r="E54" s="45"/>
      <c r="F54" s="101">
        <v>0</v>
      </c>
      <c r="G54" s="45"/>
      <c r="H54" s="45"/>
      <c r="I54" s="45"/>
      <c r="J54" s="45"/>
      <c r="K54" s="23" t="s">
        <v>70</v>
      </c>
    </row>
    <row r="55" spans="1:11" s="5" customFormat="1" ht="21" customHeight="1" x14ac:dyDescent="0.2">
      <c r="A55" s="46"/>
      <c r="B55" s="125" t="s">
        <v>59</v>
      </c>
      <c r="C55" s="125"/>
      <c r="D55" s="125"/>
      <c r="E55" s="45"/>
      <c r="F55" s="101">
        <v>0</v>
      </c>
      <c r="G55" s="45"/>
      <c r="H55" s="45"/>
      <c r="I55" s="45"/>
      <c r="J55" s="45"/>
      <c r="K55" s="23" t="s">
        <v>71</v>
      </c>
    </row>
    <row r="56" spans="1:11" s="5" customFormat="1" ht="21" customHeight="1" x14ac:dyDescent="0.2">
      <c r="A56" s="46"/>
      <c r="B56" s="125" t="s">
        <v>60</v>
      </c>
      <c r="C56" s="125"/>
      <c r="D56" s="125"/>
      <c r="E56" s="52">
        <f>E4</f>
        <v>43646</v>
      </c>
      <c r="F56" s="91">
        <f>F53+F54-F55</f>
        <v>0</v>
      </c>
      <c r="G56" s="45"/>
      <c r="H56" s="45"/>
      <c r="I56" s="45"/>
      <c r="J56" s="45"/>
    </row>
    <row r="57" spans="1:11" s="5" customFormat="1" ht="21" customHeight="1" x14ac:dyDescent="0.2">
      <c r="A57" s="46"/>
      <c r="B57" s="65"/>
      <c r="C57" s="65"/>
      <c r="D57" s="45"/>
      <c r="E57" s="45"/>
      <c r="F57" s="45"/>
      <c r="G57" s="45"/>
      <c r="H57" s="45"/>
      <c r="I57" s="45"/>
      <c r="J57" s="45"/>
    </row>
    <row r="58" spans="1:11" s="5" customFormat="1" ht="21" customHeight="1" x14ac:dyDescent="0.2">
      <c r="A58" s="46"/>
      <c r="B58" s="68"/>
      <c r="C58" s="68"/>
      <c r="D58" s="68"/>
      <c r="E58" s="68"/>
      <c r="F58" s="68"/>
      <c r="G58" s="68"/>
      <c r="H58" s="45"/>
      <c r="I58" s="45"/>
      <c r="J58" s="45"/>
    </row>
    <row r="59" spans="1:11" s="5" customFormat="1" ht="21" customHeight="1" x14ac:dyDescent="0.2">
      <c r="A59" s="46"/>
      <c r="B59" s="69" t="s">
        <v>61</v>
      </c>
      <c r="C59" s="69"/>
      <c r="D59" s="69" t="s">
        <v>62</v>
      </c>
      <c r="E59" s="123"/>
      <c r="F59" s="123"/>
      <c r="G59" s="68"/>
      <c r="H59" s="45"/>
      <c r="I59" s="45"/>
      <c r="J59" s="45"/>
    </row>
    <row r="60" spans="1:11" s="5" customFormat="1" ht="21" customHeight="1" x14ac:dyDescent="0.2">
      <c r="A60" s="46"/>
      <c r="B60" s="45"/>
      <c r="C60" s="45"/>
      <c r="D60" s="45"/>
      <c r="E60" s="45"/>
      <c r="F60" s="45"/>
      <c r="G60" s="45"/>
      <c r="H60" s="45"/>
      <c r="I60" s="45"/>
      <c r="J60" s="45"/>
    </row>
    <row r="61" spans="1:11" s="5" customFormat="1" ht="21" customHeight="1" x14ac:dyDescent="0.2">
      <c r="A61" s="46"/>
      <c r="B61" s="85" t="s">
        <v>63</v>
      </c>
      <c r="C61" s="85" t="s">
        <v>111</v>
      </c>
      <c r="D61" s="112">
        <v>43646</v>
      </c>
      <c r="E61" s="85"/>
      <c r="F61" s="45"/>
      <c r="G61" s="45"/>
      <c r="H61" s="45"/>
      <c r="I61" s="45"/>
      <c r="J61" s="45"/>
      <c r="K61" s="23" t="s">
        <v>64</v>
      </c>
    </row>
    <row r="62" spans="1:11" ht="21" customHeight="1" x14ac:dyDescent="0.2">
      <c r="A62" s="46"/>
      <c r="B62" s="45"/>
      <c r="C62" s="45"/>
      <c r="D62" s="45"/>
      <c r="E62" s="45"/>
      <c r="F62" s="45"/>
      <c r="G62" s="45"/>
      <c r="H62" s="45"/>
      <c r="I62" s="45"/>
      <c r="J62" s="45"/>
      <c r="K62" s="23" t="s">
        <v>65</v>
      </c>
    </row>
    <row r="63" spans="1:11" ht="21" customHeight="1" x14ac:dyDescent="0.2">
      <c r="A63" s="46"/>
      <c r="B63" s="70" t="s">
        <v>66</v>
      </c>
      <c r="C63" s="45"/>
      <c r="D63" s="45"/>
      <c r="E63" s="45"/>
      <c r="F63" s="45"/>
      <c r="G63" s="45"/>
      <c r="H63" s="45"/>
      <c r="I63" s="45"/>
      <c r="J63" s="45"/>
      <c r="K63" s="23" t="s">
        <v>67</v>
      </c>
    </row>
    <row r="64" spans="1:11" ht="21" customHeight="1" thickBot="1" x14ac:dyDescent="0.25">
      <c r="A64" s="71"/>
      <c r="B64" s="45"/>
      <c r="C64" s="45"/>
      <c r="D64" s="45"/>
      <c r="E64" s="72"/>
      <c r="F64" s="45"/>
      <c r="G64" s="45"/>
      <c r="H64" s="45"/>
      <c r="I64" s="45"/>
      <c r="J64" s="45"/>
      <c r="K64" s="23"/>
    </row>
    <row r="65" ht="21" customHeight="1" x14ac:dyDescent="0.2"/>
  </sheetData>
  <sheetProtection selectLockedCells="1" selectUnlockedCells="1"/>
  <mergeCells count="27">
    <mergeCell ref="D2:F2"/>
    <mergeCell ref="K15:T15"/>
    <mergeCell ref="K16:Q21"/>
    <mergeCell ref="B17:D17"/>
    <mergeCell ref="B18:D18"/>
    <mergeCell ref="B21:D21"/>
    <mergeCell ref="F21:I21"/>
    <mergeCell ref="B25:D25"/>
    <mergeCell ref="F25:G25"/>
    <mergeCell ref="F26:G26"/>
    <mergeCell ref="K26:T26"/>
    <mergeCell ref="K27:Q32"/>
    <mergeCell ref="K33:Q33"/>
    <mergeCell ref="B36:C36"/>
    <mergeCell ref="K37:T37"/>
    <mergeCell ref="B38:C38"/>
    <mergeCell ref="K38:Q42"/>
    <mergeCell ref="B39:C39"/>
    <mergeCell ref="B40:C40"/>
    <mergeCell ref="B41:C41"/>
    <mergeCell ref="B42:C42"/>
    <mergeCell ref="E59:F59"/>
    <mergeCell ref="K43:Q43"/>
    <mergeCell ref="B53:D53"/>
    <mergeCell ref="B54:D54"/>
    <mergeCell ref="B55:D55"/>
    <mergeCell ref="B56:D56"/>
  </mergeCells>
  <pageMargins left="0.39374999999999999" right="0.39374999999999999" top="0.78749999999999998" bottom="1.377777777777777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5"/>
  <sheetViews>
    <sheetView zoomScale="85" zoomScaleNormal="85" workbookViewId="0">
      <selection activeCell="K4" sqref="K4"/>
    </sheetView>
  </sheetViews>
  <sheetFormatPr defaultRowHeight="12.75" x14ac:dyDescent="0.2"/>
  <cols>
    <col min="1" max="1" width="3" style="11" customWidth="1"/>
    <col min="2" max="2" width="5" style="11" customWidth="1"/>
    <col min="3" max="3" width="48.19921875" style="11" customWidth="1"/>
    <col min="4" max="4" width="15" style="11" customWidth="1"/>
    <col min="5" max="7" width="24.3984375" style="11" customWidth="1"/>
    <col min="8" max="8" width="30.796875" style="11" customWidth="1"/>
    <col min="9" max="9" width="27.796875" style="11" customWidth="1"/>
    <col min="10" max="16384" width="9.59765625" style="11"/>
  </cols>
  <sheetData>
    <row r="1" spans="1:20" s="5" customFormat="1" ht="18" x14ac:dyDescent="0.25">
      <c r="A1" s="43"/>
      <c r="B1" s="44"/>
      <c r="C1" s="44"/>
      <c r="D1" s="44"/>
      <c r="E1" s="44"/>
      <c r="F1" s="44"/>
      <c r="G1" s="44"/>
      <c r="H1" s="45"/>
      <c r="I1" s="45"/>
      <c r="J1" s="45"/>
    </row>
    <row r="2" spans="1:20" s="5" customFormat="1" ht="18" x14ac:dyDescent="0.25">
      <c r="A2" s="46"/>
      <c r="B2" s="47" t="s">
        <v>45</v>
      </c>
      <c r="C2" s="45"/>
      <c r="D2" s="129">
        <f>Summary!D2</f>
        <v>0</v>
      </c>
      <c r="E2" s="129"/>
      <c r="F2" s="129"/>
      <c r="G2" s="48"/>
      <c r="H2" s="45"/>
      <c r="I2" s="45"/>
      <c r="J2" s="45"/>
      <c r="K2" s="23" t="s">
        <v>47</v>
      </c>
    </row>
    <row r="3" spans="1:20" s="5" customFormat="1" ht="18" x14ac:dyDescent="0.25">
      <c r="A3" s="46"/>
      <c r="B3" s="49"/>
      <c r="C3" s="49"/>
      <c r="D3" s="49"/>
      <c r="E3" s="49"/>
      <c r="F3" s="49"/>
      <c r="G3" s="49"/>
      <c r="H3" s="45"/>
      <c r="I3" s="45"/>
      <c r="J3" s="45"/>
    </row>
    <row r="4" spans="1:20" s="5" customFormat="1" ht="21" customHeight="1" x14ac:dyDescent="0.25">
      <c r="A4" s="46"/>
      <c r="B4" s="50" t="s">
        <v>46</v>
      </c>
      <c r="C4" s="51"/>
      <c r="D4" s="52">
        <f>D12</f>
        <v>43647</v>
      </c>
      <c r="E4" s="52">
        <f>DATE(YEAR(D4),MONTH(D4)+3,0)</f>
        <v>43738</v>
      </c>
      <c r="F4" s="65" t="s">
        <v>105</v>
      </c>
      <c r="G4" s="4" t="s">
        <v>52</v>
      </c>
      <c r="H4" s="45"/>
      <c r="I4" s="45"/>
      <c r="J4" s="45"/>
      <c r="K4" s="23" t="s">
        <v>106</v>
      </c>
    </row>
    <row r="5" spans="1:20" s="5" customFormat="1" ht="21" customHeight="1" x14ac:dyDescent="0.25">
      <c r="A5" s="46"/>
      <c r="B5" s="50"/>
      <c r="C5" s="51"/>
      <c r="D5" s="52"/>
      <c r="E5" s="52"/>
      <c r="F5" s="45"/>
      <c r="G5" s="53"/>
      <c r="H5" s="45"/>
      <c r="I5" s="45"/>
      <c r="J5" s="45"/>
    </row>
    <row r="6" spans="1:20" s="5" customFormat="1" ht="21" customHeight="1" x14ac:dyDescent="0.25">
      <c r="A6" s="46"/>
      <c r="B6" s="50" t="s">
        <v>89</v>
      </c>
      <c r="C6" s="50"/>
      <c r="D6" s="50"/>
      <c r="E6" s="50"/>
      <c r="F6" s="45"/>
      <c r="G6" s="51"/>
      <c r="H6" s="45"/>
      <c r="I6" s="45"/>
      <c r="J6" s="45"/>
      <c r="K6" s="19"/>
    </row>
    <row r="7" spans="1:20" s="5" customFormat="1" ht="21" customHeight="1" x14ac:dyDescent="0.2">
      <c r="A7" s="46"/>
      <c r="C7" s="6" t="str">
        <f>'Q2'!C7</f>
        <v>Isobel Hunter</v>
      </c>
      <c r="D7" s="6"/>
      <c r="E7" s="6" t="str">
        <f>'Q2'!E7</f>
        <v>Edel Kearney</v>
      </c>
      <c r="F7" s="6"/>
      <c r="G7" s="6"/>
      <c r="H7" s="45"/>
      <c r="I7" s="45"/>
      <c r="J7" s="45"/>
      <c r="K7" s="23" t="s">
        <v>90</v>
      </c>
    </row>
    <row r="8" spans="1:20" s="5" customFormat="1" ht="21" customHeight="1" x14ac:dyDescent="0.2">
      <c r="A8" s="46"/>
      <c r="C8" s="6" t="str">
        <f>'Q2'!C8</f>
        <v>39 Assumption Road</v>
      </c>
      <c r="D8" s="6"/>
      <c r="E8" s="6">
        <f>'Q2'!E8</f>
        <v>28</v>
      </c>
      <c r="F8" s="6"/>
      <c r="G8" s="6"/>
      <c r="H8" s="45"/>
      <c r="I8" s="45"/>
      <c r="J8" s="45"/>
      <c r="K8" s="23" t="s">
        <v>103</v>
      </c>
    </row>
    <row r="9" spans="1:20" s="5" customFormat="1" ht="21" customHeight="1" x14ac:dyDescent="0.2">
      <c r="A9" s="46"/>
      <c r="C9" s="6" t="str">
        <f>'Q2'!C9</f>
        <v>edekk13@hotmail.com</v>
      </c>
      <c r="D9" s="6"/>
      <c r="E9" s="6">
        <f>'Q2'!E9</f>
        <v>43832</v>
      </c>
      <c r="F9" s="6"/>
      <c r="G9" s="6"/>
      <c r="H9" s="45"/>
      <c r="I9" s="45"/>
      <c r="J9" s="45"/>
      <c r="K9" s="23" t="s">
        <v>104</v>
      </c>
    </row>
    <row r="10" spans="1:20" s="5" customFormat="1" ht="21" customHeight="1" x14ac:dyDescent="0.2">
      <c r="A10" s="46"/>
      <c r="C10" s="6" t="str">
        <f>'Q2'!C10</f>
        <v>Appointed reeve on</v>
      </c>
      <c r="D10" s="6"/>
      <c r="E10" s="6">
        <f>'Q2'!E10</f>
        <v>43537</v>
      </c>
      <c r="F10" s="6"/>
      <c r="H10" s="45"/>
      <c r="I10" s="45"/>
      <c r="J10" s="45"/>
    </row>
    <row r="11" spans="1:20" s="5" customFormat="1" ht="21" customHeight="1" x14ac:dyDescent="0.2">
      <c r="A11" s="46"/>
      <c r="B11" s="45"/>
      <c r="C11" s="45"/>
      <c r="D11" s="54"/>
      <c r="E11" s="45"/>
      <c r="F11" s="45"/>
      <c r="G11" s="55"/>
      <c r="H11" s="45"/>
      <c r="I11" s="45"/>
      <c r="J11" s="45"/>
      <c r="K11" s="23"/>
    </row>
    <row r="12" spans="1:20" s="5" customFormat="1" ht="21" customHeight="1" x14ac:dyDescent="0.2">
      <c r="A12" s="46"/>
      <c r="B12" s="53" t="s">
        <v>22</v>
      </c>
      <c r="C12" s="53"/>
      <c r="D12" s="73">
        <f>'Q2'!E4+1</f>
        <v>43647</v>
      </c>
      <c r="E12" s="92">
        <f>'Q2'!E50</f>
        <v>111</v>
      </c>
      <c r="F12" s="56"/>
      <c r="G12" s="55"/>
      <c r="H12" s="45"/>
      <c r="I12" s="45"/>
      <c r="J12" s="45"/>
      <c r="K12" s="23" t="s">
        <v>91</v>
      </c>
    </row>
    <row r="13" spans="1:20" s="5" customFormat="1" ht="21" customHeight="1" x14ac:dyDescent="0.2">
      <c r="A13" s="46"/>
      <c r="B13" s="45"/>
      <c r="C13" s="45"/>
      <c r="D13" s="45"/>
      <c r="E13" s="45"/>
      <c r="F13" s="45"/>
      <c r="G13" s="45"/>
      <c r="H13" s="45"/>
      <c r="I13" s="45"/>
      <c r="J13" s="45"/>
      <c r="K13" s="23" t="s">
        <v>92</v>
      </c>
    </row>
    <row r="14" spans="1:20" s="5" customFormat="1" ht="21" customHeight="1" x14ac:dyDescent="0.25">
      <c r="A14" s="46"/>
      <c r="B14" s="50" t="s">
        <v>75</v>
      </c>
      <c r="C14" s="53"/>
      <c r="D14" s="57"/>
      <c r="E14" s="57"/>
      <c r="F14" s="45"/>
      <c r="G14" s="45"/>
      <c r="H14" s="45"/>
      <c r="I14" s="45"/>
      <c r="J14" s="45"/>
      <c r="K14" s="23"/>
    </row>
    <row r="15" spans="1:20" s="80" customFormat="1" ht="20.25" customHeight="1" x14ac:dyDescent="0.2">
      <c r="A15" s="75"/>
      <c r="B15" s="81" t="s">
        <v>88</v>
      </c>
      <c r="C15" s="76"/>
      <c r="D15" s="77"/>
      <c r="E15" s="78" t="s">
        <v>56</v>
      </c>
      <c r="F15" s="78" t="s">
        <v>69</v>
      </c>
      <c r="G15" s="79"/>
      <c r="H15" s="77"/>
      <c r="I15" s="77"/>
      <c r="J15" s="77"/>
      <c r="K15" s="132"/>
      <c r="L15" s="132"/>
      <c r="M15" s="132"/>
      <c r="N15" s="132"/>
      <c r="O15" s="132"/>
      <c r="P15" s="132"/>
      <c r="Q15" s="132"/>
      <c r="R15" s="132"/>
      <c r="S15" s="132"/>
      <c r="T15" s="132"/>
    </row>
    <row r="16" spans="1:20" s="5" customFormat="1" ht="21" customHeight="1" x14ac:dyDescent="0.2">
      <c r="A16" s="46"/>
      <c r="B16" s="82"/>
      <c r="C16" s="82"/>
      <c r="D16" s="82"/>
      <c r="E16" s="94"/>
      <c r="F16" s="82"/>
      <c r="G16" s="82"/>
      <c r="H16" s="82"/>
      <c r="I16" s="82"/>
      <c r="J16" s="45"/>
      <c r="K16" s="122" t="s">
        <v>86</v>
      </c>
      <c r="L16" s="122"/>
      <c r="M16" s="122"/>
      <c r="N16" s="122"/>
      <c r="O16" s="122"/>
      <c r="P16" s="122"/>
      <c r="Q16" s="122"/>
    </row>
    <row r="17" spans="1:20" s="5" customFormat="1" ht="21" customHeight="1" x14ac:dyDescent="0.2">
      <c r="A17" s="46"/>
      <c r="B17" s="130"/>
      <c r="C17" s="130"/>
      <c r="D17" s="130"/>
      <c r="E17" s="95"/>
      <c r="F17" s="82"/>
      <c r="G17" s="82"/>
      <c r="H17" s="82"/>
      <c r="I17" s="82"/>
      <c r="J17" s="45"/>
      <c r="K17" s="122"/>
      <c r="L17" s="122"/>
      <c r="M17" s="122"/>
      <c r="N17" s="122"/>
      <c r="O17" s="122"/>
      <c r="P17" s="122"/>
      <c r="Q17" s="122"/>
    </row>
    <row r="18" spans="1:20" s="5" customFormat="1" ht="21" customHeight="1" x14ac:dyDescent="0.2">
      <c r="A18" s="46"/>
      <c r="B18" s="130"/>
      <c r="C18" s="130"/>
      <c r="D18" s="130"/>
      <c r="E18" s="95"/>
      <c r="F18" s="82"/>
      <c r="G18" s="82"/>
      <c r="H18" s="82"/>
      <c r="I18" s="82"/>
      <c r="J18" s="45"/>
      <c r="K18" s="122"/>
      <c r="L18" s="122"/>
      <c r="M18" s="122"/>
      <c r="N18" s="122"/>
      <c r="O18" s="122"/>
      <c r="P18" s="122"/>
      <c r="Q18" s="122"/>
    </row>
    <row r="19" spans="1:20" s="5" customFormat="1" ht="21" customHeight="1" x14ac:dyDescent="0.2">
      <c r="A19" s="46"/>
      <c r="B19" s="82"/>
      <c r="C19" s="82"/>
      <c r="D19" s="82"/>
      <c r="E19" s="95"/>
      <c r="F19" s="82"/>
      <c r="G19" s="82"/>
      <c r="H19" s="82"/>
      <c r="I19" s="82"/>
      <c r="J19" s="45"/>
      <c r="K19" s="122"/>
      <c r="L19" s="122"/>
      <c r="M19" s="122"/>
      <c r="N19" s="122"/>
      <c r="O19" s="122"/>
      <c r="P19" s="122"/>
      <c r="Q19" s="122"/>
    </row>
    <row r="20" spans="1:20" s="5" customFormat="1" ht="21" customHeight="1" x14ac:dyDescent="0.2">
      <c r="A20" s="46"/>
      <c r="B20" s="82"/>
      <c r="C20" s="82"/>
      <c r="D20" s="82"/>
      <c r="E20" s="95"/>
      <c r="F20" s="82"/>
      <c r="G20" s="82"/>
      <c r="H20" s="82"/>
      <c r="I20" s="82"/>
      <c r="J20" s="45"/>
      <c r="K20" s="122"/>
      <c r="L20" s="122"/>
      <c r="M20" s="122"/>
      <c r="N20" s="122"/>
      <c r="O20" s="122"/>
      <c r="P20" s="122"/>
      <c r="Q20" s="122"/>
    </row>
    <row r="21" spans="1:20" s="5" customFormat="1" ht="21" customHeight="1" x14ac:dyDescent="0.2">
      <c r="A21" s="46"/>
      <c r="B21" s="133"/>
      <c r="C21" s="133"/>
      <c r="D21" s="133"/>
      <c r="E21" s="95"/>
      <c r="F21" s="127"/>
      <c r="G21" s="127"/>
      <c r="H21" s="127"/>
      <c r="I21" s="127"/>
      <c r="J21" s="45"/>
      <c r="K21" s="122"/>
      <c r="L21" s="122"/>
      <c r="M21" s="122"/>
      <c r="N21" s="122"/>
      <c r="O21" s="122"/>
      <c r="P21" s="122"/>
      <c r="Q21" s="122"/>
    </row>
    <row r="22" spans="1:20" s="5" customFormat="1" ht="21" customHeight="1" x14ac:dyDescent="0.2">
      <c r="A22" s="46"/>
      <c r="B22" s="61"/>
      <c r="C22" s="61"/>
      <c r="D22" s="61"/>
      <c r="E22" s="91"/>
      <c r="F22" s="61"/>
      <c r="G22" s="61"/>
      <c r="H22" s="61"/>
      <c r="I22" s="61"/>
      <c r="J22" s="45"/>
      <c r="K22" s="84" t="s">
        <v>93</v>
      </c>
      <c r="L22" s="83"/>
      <c r="M22" s="83"/>
      <c r="N22" s="83"/>
      <c r="O22" s="83"/>
      <c r="P22" s="83"/>
      <c r="Q22" s="83"/>
    </row>
    <row r="23" spans="1:20" s="5" customFormat="1" ht="21" customHeight="1" x14ac:dyDescent="0.2">
      <c r="A23" s="46"/>
      <c r="B23" s="45"/>
      <c r="C23" s="62"/>
      <c r="D23" s="63" t="s">
        <v>31</v>
      </c>
      <c r="E23" s="91">
        <f>SUM(E16:E22)</f>
        <v>0</v>
      </c>
      <c r="F23" s="61"/>
      <c r="G23" s="61"/>
      <c r="H23" s="45"/>
      <c r="I23" s="45"/>
      <c r="J23" s="45"/>
      <c r="K23" s="84" t="s">
        <v>95</v>
      </c>
      <c r="L23" s="84"/>
    </row>
    <row r="24" spans="1:20" s="5" customFormat="1" ht="21" customHeight="1" x14ac:dyDescent="0.2">
      <c r="A24" s="46"/>
      <c r="B24" s="45"/>
      <c r="C24" s="62"/>
      <c r="D24" s="63"/>
      <c r="E24" s="61"/>
      <c r="F24" s="61"/>
      <c r="G24" s="61"/>
      <c r="H24" s="45"/>
      <c r="I24" s="45"/>
      <c r="J24" s="45"/>
    </row>
    <row r="25" spans="1:20" s="5" customFormat="1" ht="21" customHeight="1" x14ac:dyDescent="0.25">
      <c r="A25" s="46"/>
      <c r="B25" s="128" t="s">
        <v>76</v>
      </c>
      <c r="C25" s="128"/>
      <c r="D25" s="128"/>
      <c r="E25" s="61"/>
      <c r="F25" s="131"/>
      <c r="G25" s="131"/>
      <c r="H25" s="45"/>
      <c r="I25" s="45"/>
      <c r="J25" s="45"/>
      <c r="K25" s="19"/>
    </row>
    <row r="26" spans="1:20" s="5" customFormat="1" ht="15" x14ac:dyDescent="0.25">
      <c r="A26" s="46"/>
      <c r="B26" s="50" t="s">
        <v>88</v>
      </c>
      <c r="C26" s="50"/>
      <c r="D26" s="50"/>
      <c r="E26" s="61" t="s">
        <v>56</v>
      </c>
      <c r="F26" s="131" t="s">
        <v>49</v>
      </c>
      <c r="G26" s="131"/>
      <c r="H26" s="45"/>
      <c r="I26" s="45"/>
      <c r="J26" s="45"/>
      <c r="K26" s="132"/>
      <c r="L26" s="132"/>
      <c r="M26" s="132"/>
      <c r="N26" s="132"/>
      <c r="O26" s="132"/>
      <c r="P26" s="132"/>
      <c r="Q26" s="132"/>
      <c r="R26" s="132"/>
      <c r="S26" s="132"/>
      <c r="T26" s="132"/>
    </row>
    <row r="27" spans="1:20" s="5" customFormat="1" ht="21" customHeight="1" x14ac:dyDescent="0.2">
      <c r="A27" s="46"/>
      <c r="B27" s="82"/>
      <c r="C27" s="82"/>
      <c r="D27" s="82"/>
      <c r="E27" s="95"/>
      <c r="F27" s="82"/>
      <c r="G27" s="82"/>
      <c r="H27" s="82"/>
      <c r="I27" s="82"/>
      <c r="J27" s="45"/>
      <c r="K27" s="122" t="s">
        <v>87</v>
      </c>
      <c r="L27" s="122"/>
      <c r="M27" s="122"/>
      <c r="N27" s="122"/>
      <c r="O27" s="122"/>
      <c r="P27" s="122"/>
      <c r="Q27" s="122"/>
    </row>
    <row r="28" spans="1:20" s="5" customFormat="1" ht="21" customHeight="1" x14ac:dyDescent="0.2">
      <c r="A28" s="46"/>
      <c r="B28" s="82"/>
      <c r="C28" s="82"/>
      <c r="D28" s="82"/>
      <c r="E28" s="95"/>
      <c r="F28" s="82"/>
      <c r="G28" s="82"/>
      <c r="H28" s="82"/>
      <c r="I28" s="82"/>
      <c r="J28" s="45"/>
      <c r="K28" s="122"/>
      <c r="L28" s="122"/>
      <c r="M28" s="122"/>
      <c r="N28" s="122"/>
      <c r="O28" s="122"/>
      <c r="P28" s="122"/>
      <c r="Q28" s="122"/>
    </row>
    <row r="29" spans="1:20" s="5" customFormat="1" ht="21" customHeight="1" x14ac:dyDescent="0.2">
      <c r="A29" s="46"/>
      <c r="B29" s="82"/>
      <c r="C29" s="82"/>
      <c r="D29" s="82"/>
      <c r="E29" s="95"/>
      <c r="F29" s="82"/>
      <c r="G29" s="82"/>
      <c r="H29" s="82"/>
      <c r="I29" s="82"/>
      <c r="J29" s="45"/>
      <c r="K29" s="122"/>
      <c r="L29" s="122"/>
      <c r="M29" s="122"/>
      <c r="N29" s="122"/>
      <c r="O29" s="122"/>
      <c r="P29" s="122"/>
      <c r="Q29" s="122"/>
    </row>
    <row r="30" spans="1:20" s="5" customFormat="1" ht="21" customHeight="1" x14ac:dyDescent="0.2">
      <c r="A30" s="46"/>
      <c r="B30" s="82"/>
      <c r="C30" s="82"/>
      <c r="D30" s="82"/>
      <c r="E30" s="95"/>
      <c r="F30" s="82"/>
      <c r="G30" s="82"/>
      <c r="H30" s="82"/>
      <c r="I30" s="82"/>
      <c r="J30" s="45"/>
      <c r="K30" s="122"/>
      <c r="L30" s="122"/>
      <c r="M30" s="122"/>
      <c r="N30" s="122"/>
      <c r="O30" s="122"/>
      <c r="P30" s="122"/>
      <c r="Q30" s="122"/>
    </row>
    <row r="31" spans="1:20" s="5" customFormat="1" ht="21" customHeight="1" x14ac:dyDescent="0.2">
      <c r="A31" s="46"/>
      <c r="B31" s="82"/>
      <c r="C31" s="82"/>
      <c r="D31" s="82"/>
      <c r="E31" s="95"/>
      <c r="F31" s="82"/>
      <c r="G31" s="82"/>
      <c r="H31" s="82"/>
      <c r="I31" s="82"/>
      <c r="J31" s="45"/>
      <c r="K31" s="122"/>
      <c r="L31" s="122"/>
      <c r="M31" s="122"/>
      <c r="N31" s="122"/>
      <c r="O31" s="122"/>
      <c r="P31" s="122"/>
      <c r="Q31" s="122"/>
    </row>
    <row r="32" spans="1:20" s="5" customFormat="1" ht="21" customHeight="1" x14ac:dyDescent="0.2">
      <c r="A32" s="46"/>
      <c r="B32" s="82"/>
      <c r="C32" s="82"/>
      <c r="D32" s="82"/>
      <c r="E32" s="105"/>
      <c r="F32" s="82"/>
      <c r="G32" s="82"/>
      <c r="H32" s="82"/>
      <c r="I32" s="82"/>
      <c r="J32" s="45"/>
      <c r="K32" s="122"/>
      <c r="L32" s="122"/>
      <c r="M32" s="122"/>
      <c r="N32" s="122"/>
      <c r="O32" s="122"/>
      <c r="P32" s="122"/>
      <c r="Q32" s="122"/>
    </row>
    <row r="33" spans="1:20" s="5" customFormat="1" ht="21" customHeight="1" x14ac:dyDescent="0.2">
      <c r="A33" s="46"/>
      <c r="B33" s="45"/>
      <c r="C33" s="45"/>
      <c r="D33" s="45"/>
      <c r="E33" s="98"/>
      <c r="F33" s="45"/>
      <c r="G33" s="45"/>
      <c r="H33" s="45"/>
      <c r="I33" s="45"/>
      <c r="J33" s="45"/>
      <c r="K33" s="122" t="s">
        <v>94</v>
      </c>
      <c r="L33" s="122"/>
      <c r="M33" s="122"/>
      <c r="N33" s="122"/>
      <c r="O33" s="122"/>
      <c r="P33" s="122"/>
      <c r="Q33" s="122"/>
    </row>
    <row r="34" spans="1:20" s="5" customFormat="1" ht="21" customHeight="1" x14ac:dyDescent="0.2">
      <c r="A34" s="46"/>
      <c r="B34" s="45"/>
      <c r="C34" s="45"/>
      <c r="D34" s="63" t="s">
        <v>31</v>
      </c>
      <c r="E34" s="91">
        <f>SUM(E27:E33)</f>
        <v>0</v>
      </c>
      <c r="F34" s="45"/>
      <c r="G34" s="45"/>
      <c r="H34" s="45"/>
      <c r="I34" s="45"/>
      <c r="J34" s="45"/>
      <c r="K34" s="84" t="s">
        <v>95</v>
      </c>
    </row>
    <row r="35" spans="1:20" s="5" customFormat="1" ht="21" customHeight="1" x14ac:dyDescent="0.2">
      <c r="A35" s="46"/>
      <c r="B35" s="45"/>
      <c r="C35" s="45"/>
      <c r="D35" s="63"/>
      <c r="E35" s="64"/>
      <c r="F35" s="45"/>
      <c r="G35" s="45"/>
      <c r="H35" s="45"/>
      <c r="I35" s="45"/>
      <c r="J35" s="45"/>
    </row>
    <row r="36" spans="1:20" s="5" customFormat="1" ht="21" customHeight="1" x14ac:dyDescent="0.25">
      <c r="A36" s="46"/>
      <c r="B36" s="128" t="s">
        <v>74</v>
      </c>
      <c r="C36" s="128"/>
      <c r="D36" s="63"/>
      <c r="E36" s="64"/>
      <c r="F36" s="45"/>
      <c r="G36" s="45"/>
      <c r="H36" s="45"/>
      <c r="I36" s="45"/>
      <c r="J36" s="45"/>
    </row>
    <row r="37" spans="1:20" s="5" customFormat="1" x14ac:dyDescent="0.2">
      <c r="A37" s="46"/>
      <c r="B37" s="58"/>
      <c r="C37" s="59"/>
      <c r="D37" s="65" t="s">
        <v>50</v>
      </c>
      <c r="E37" s="60" t="s">
        <v>68</v>
      </c>
      <c r="F37" s="60" t="s">
        <v>73</v>
      </c>
      <c r="G37" s="60" t="s">
        <v>24</v>
      </c>
      <c r="H37" s="60"/>
      <c r="I37" s="61"/>
      <c r="J37" s="45"/>
      <c r="K37" s="132"/>
      <c r="L37" s="132"/>
      <c r="M37" s="132"/>
      <c r="N37" s="132"/>
      <c r="O37" s="132"/>
      <c r="P37" s="132"/>
      <c r="Q37" s="132"/>
      <c r="R37" s="132"/>
      <c r="S37" s="132"/>
      <c r="T37" s="132"/>
    </row>
    <row r="38" spans="1:20" s="5" customFormat="1" ht="21" customHeight="1" x14ac:dyDescent="0.2">
      <c r="A38" s="46"/>
      <c r="B38" s="124" t="s">
        <v>51</v>
      </c>
      <c r="C38" s="124"/>
      <c r="D38" s="35" t="s">
        <v>52</v>
      </c>
      <c r="E38" s="95"/>
      <c r="F38" s="95"/>
      <c r="G38" s="98">
        <f>E38-F38</f>
        <v>0</v>
      </c>
      <c r="H38" s="45"/>
      <c r="I38" s="45"/>
      <c r="J38" s="45"/>
      <c r="K38" s="126" t="s">
        <v>96</v>
      </c>
      <c r="L38" s="126"/>
      <c r="M38" s="126"/>
      <c r="N38" s="126"/>
      <c r="O38" s="126"/>
      <c r="P38" s="126"/>
      <c r="Q38" s="126"/>
    </row>
    <row r="39" spans="1:20" s="5" customFormat="1" ht="21" customHeight="1" x14ac:dyDescent="0.2">
      <c r="A39" s="46"/>
      <c r="B39" s="124" t="s">
        <v>51</v>
      </c>
      <c r="C39" s="124"/>
      <c r="D39" s="35" t="s">
        <v>52</v>
      </c>
      <c r="E39" s="95"/>
      <c r="F39" s="95"/>
      <c r="G39" s="98">
        <f>E39-F39</f>
        <v>0</v>
      </c>
      <c r="H39" s="45"/>
      <c r="I39" s="45"/>
      <c r="J39" s="45"/>
      <c r="K39" s="126"/>
      <c r="L39" s="126"/>
      <c r="M39" s="126"/>
      <c r="N39" s="126"/>
      <c r="O39" s="126"/>
      <c r="P39" s="126"/>
      <c r="Q39" s="126"/>
    </row>
    <row r="40" spans="1:20" s="5" customFormat="1" ht="21" customHeight="1" x14ac:dyDescent="0.2">
      <c r="A40" s="46"/>
      <c r="B40" s="124" t="s">
        <v>51</v>
      </c>
      <c r="C40" s="124"/>
      <c r="D40" s="35" t="s">
        <v>52</v>
      </c>
      <c r="E40" s="95"/>
      <c r="F40" s="95"/>
      <c r="G40" s="98">
        <f>E40-F40</f>
        <v>0</v>
      </c>
      <c r="H40" s="45"/>
      <c r="I40" s="45"/>
      <c r="J40" s="45"/>
      <c r="K40" s="126"/>
      <c r="L40" s="126"/>
      <c r="M40" s="126"/>
      <c r="N40" s="126"/>
      <c r="O40" s="126"/>
      <c r="P40" s="126"/>
      <c r="Q40" s="126"/>
    </row>
    <row r="41" spans="1:20" s="5" customFormat="1" ht="21" customHeight="1" x14ac:dyDescent="0.2">
      <c r="A41" s="46"/>
      <c r="B41" s="124" t="s">
        <v>51</v>
      </c>
      <c r="C41" s="124"/>
      <c r="D41" s="35" t="s">
        <v>52</v>
      </c>
      <c r="E41" s="95"/>
      <c r="F41" s="95"/>
      <c r="G41" s="98">
        <f>E41-F41</f>
        <v>0</v>
      </c>
      <c r="H41" s="45"/>
      <c r="I41" s="45"/>
      <c r="J41" s="45"/>
      <c r="K41" s="126"/>
      <c r="L41" s="126"/>
      <c r="M41" s="126"/>
      <c r="N41" s="126"/>
      <c r="O41" s="126"/>
      <c r="P41" s="126"/>
      <c r="Q41" s="126"/>
    </row>
    <row r="42" spans="1:20" s="5" customFormat="1" ht="21" customHeight="1" x14ac:dyDescent="0.2">
      <c r="A42" s="46"/>
      <c r="B42" s="124" t="s">
        <v>51</v>
      </c>
      <c r="C42" s="124"/>
      <c r="D42" s="35" t="s">
        <v>52</v>
      </c>
      <c r="E42" s="95"/>
      <c r="F42" s="95"/>
      <c r="G42" s="98">
        <f>E42-F42</f>
        <v>0</v>
      </c>
      <c r="H42" s="45"/>
      <c r="I42" s="45"/>
      <c r="J42" s="45"/>
      <c r="K42" s="126"/>
      <c r="L42" s="126"/>
      <c r="M42" s="126"/>
      <c r="N42" s="126"/>
      <c r="O42" s="126"/>
      <c r="P42" s="126"/>
      <c r="Q42" s="126"/>
    </row>
    <row r="43" spans="1:20" s="5" customFormat="1" ht="21" customHeight="1" x14ac:dyDescent="0.2">
      <c r="A43" s="46"/>
      <c r="B43" s="45"/>
      <c r="C43" s="45"/>
      <c r="D43" s="45"/>
      <c r="E43" s="98"/>
      <c r="F43" s="98"/>
      <c r="G43" s="98"/>
      <c r="H43" s="45"/>
      <c r="I43" s="45"/>
      <c r="J43" s="45"/>
      <c r="K43" s="122" t="s">
        <v>94</v>
      </c>
      <c r="L43" s="122"/>
      <c r="M43" s="122"/>
      <c r="N43" s="122"/>
      <c r="O43" s="122"/>
      <c r="P43" s="122"/>
      <c r="Q43" s="122"/>
    </row>
    <row r="44" spans="1:20" s="5" customFormat="1" ht="21" customHeight="1" x14ac:dyDescent="0.2">
      <c r="A44" s="46"/>
      <c r="B44" s="45"/>
      <c r="C44" s="63"/>
      <c r="D44" s="63" t="s">
        <v>31</v>
      </c>
      <c r="E44" s="98">
        <f>SUM(E38:E43)</f>
        <v>0</v>
      </c>
      <c r="F44" s="98">
        <f>SUM(F38:F42)</f>
        <v>0</v>
      </c>
      <c r="G44" s="98">
        <f>SUM(G38:G42)</f>
        <v>0</v>
      </c>
      <c r="H44" s="61"/>
      <c r="I44" s="61"/>
      <c r="J44" s="45"/>
      <c r="K44" s="84" t="s">
        <v>95</v>
      </c>
    </row>
    <row r="45" spans="1:20" s="5" customFormat="1" ht="21" customHeight="1" x14ac:dyDescent="0.2">
      <c r="A45" s="46"/>
      <c r="B45" s="45"/>
      <c r="C45" s="63"/>
      <c r="D45" s="63"/>
      <c r="E45" s="99"/>
      <c r="F45" s="99"/>
      <c r="G45" s="99"/>
      <c r="H45" s="45"/>
      <c r="I45" s="45"/>
      <c r="J45" s="45"/>
    </row>
    <row r="46" spans="1:20" s="5" customFormat="1" ht="21" customHeight="1" x14ac:dyDescent="0.25">
      <c r="A46" s="46"/>
      <c r="B46" s="50" t="s">
        <v>77</v>
      </c>
      <c r="C46" s="50"/>
      <c r="D46" s="63"/>
      <c r="E46" s="91">
        <f>E44+E23</f>
        <v>0</v>
      </c>
      <c r="F46" s="91"/>
      <c r="G46" s="91"/>
      <c r="H46" s="45"/>
      <c r="I46" s="45"/>
      <c r="J46" s="45"/>
    </row>
    <row r="47" spans="1:20" s="5" customFormat="1" ht="21" customHeight="1" x14ac:dyDescent="0.25">
      <c r="A47" s="46"/>
      <c r="B47" s="50" t="s">
        <v>78</v>
      </c>
      <c r="C47" s="50"/>
      <c r="D47" s="63"/>
      <c r="E47" s="91">
        <f>F44+E34</f>
        <v>0</v>
      </c>
      <c r="F47" s="91"/>
      <c r="G47" s="91"/>
      <c r="H47" s="45"/>
      <c r="I47" s="45"/>
      <c r="J47" s="45"/>
    </row>
    <row r="48" spans="1:20" s="5" customFormat="1" ht="21" customHeight="1" x14ac:dyDescent="0.25">
      <c r="A48" s="46"/>
      <c r="B48" s="50" t="s">
        <v>53</v>
      </c>
      <c r="C48" s="63"/>
      <c r="D48" s="66"/>
      <c r="E48" s="100">
        <f>E46-E47</f>
        <v>0</v>
      </c>
      <c r="F48" s="98"/>
      <c r="G48" s="98"/>
      <c r="H48" s="45"/>
      <c r="I48" s="45"/>
      <c r="J48" s="45"/>
    </row>
    <row r="49" spans="1:11" s="5" customFormat="1" ht="21" customHeight="1" x14ac:dyDescent="0.2">
      <c r="A49" s="46"/>
      <c r="B49" s="45"/>
      <c r="C49" s="63"/>
      <c r="D49" s="66"/>
      <c r="E49" s="98"/>
      <c r="F49" s="98"/>
      <c r="G49" s="98"/>
      <c r="H49" s="45"/>
      <c r="I49" s="45"/>
      <c r="J49" s="45"/>
    </row>
    <row r="50" spans="1:11" s="5" customFormat="1" ht="21" customHeight="1" x14ac:dyDescent="0.25">
      <c r="A50" s="46"/>
      <c r="B50" s="50" t="s">
        <v>32</v>
      </c>
      <c r="C50" s="59"/>
      <c r="D50" s="52">
        <f>E4</f>
        <v>43738</v>
      </c>
      <c r="E50" s="100">
        <f>E12+E48</f>
        <v>111</v>
      </c>
      <c r="F50" s="98"/>
      <c r="G50" s="98"/>
      <c r="H50" s="45"/>
      <c r="I50" s="45"/>
      <c r="J50" s="45"/>
    </row>
    <row r="51" spans="1:11" s="5" customFormat="1" ht="21" customHeight="1" x14ac:dyDescent="0.2">
      <c r="A51" s="46"/>
      <c r="B51" s="59"/>
      <c r="C51" s="59"/>
      <c r="D51" s="61"/>
      <c r="E51" s="52"/>
      <c r="F51" s="52"/>
      <c r="G51" s="45"/>
      <c r="H51" s="45"/>
      <c r="I51" s="45"/>
      <c r="J51" s="45"/>
    </row>
    <row r="52" spans="1:11" s="5" customFormat="1" ht="21" customHeight="1" x14ac:dyDescent="0.25">
      <c r="A52" s="46"/>
      <c r="B52" s="50" t="s">
        <v>54</v>
      </c>
      <c r="C52" s="53"/>
      <c r="D52" s="53"/>
      <c r="E52" s="60" t="s">
        <v>55</v>
      </c>
      <c r="F52" s="60" t="s">
        <v>56</v>
      </c>
      <c r="G52" s="45"/>
      <c r="H52" s="45"/>
      <c r="I52" s="45"/>
      <c r="J52" s="45"/>
    </row>
    <row r="53" spans="1:11" s="5" customFormat="1" ht="21" customHeight="1" x14ac:dyDescent="0.2">
      <c r="A53" s="46"/>
      <c r="B53" s="125" t="s">
        <v>57</v>
      </c>
      <c r="C53" s="125"/>
      <c r="D53" s="125"/>
      <c r="E53" s="67"/>
      <c r="F53" s="101">
        <v>0</v>
      </c>
      <c r="G53" s="45"/>
      <c r="H53" s="45"/>
      <c r="I53" s="45"/>
      <c r="J53" s="45"/>
      <c r="K53" s="23" t="s">
        <v>72</v>
      </c>
    </row>
    <row r="54" spans="1:11" s="5" customFormat="1" ht="21" customHeight="1" x14ac:dyDescent="0.2">
      <c r="A54" s="46"/>
      <c r="B54" s="125" t="s">
        <v>58</v>
      </c>
      <c r="C54" s="125"/>
      <c r="D54" s="125"/>
      <c r="E54" s="45"/>
      <c r="F54" s="101">
        <v>0</v>
      </c>
      <c r="G54" s="45"/>
      <c r="H54" s="45"/>
      <c r="I54" s="45"/>
      <c r="J54" s="45"/>
      <c r="K54" s="23" t="s">
        <v>70</v>
      </c>
    </row>
    <row r="55" spans="1:11" s="5" customFormat="1" ht="21" customHeight="1" x14ac:dyDescent="0.2">
      <c r="A55" s="46"/>
      <c r="B55" s="125" t="s">
        <v>59</v>
      </c>
      <c r="C55" s="125"/>
      <c r="D55" s="125"/>
      <c r="E55" s="45"/>
      <c r="F55" s="101">
        <v>0</v>
      </c>
      <c r="G55" s="45"/>
      <c r="H55" s="45"/>
      <c r="I55" s="45"/>
      <c r="J55" s="45"/>
      <c r="K55" s="23" t="s">
        <v>71</v>
      </c>
    </row>
    <row r="56" spans="1:11" s="5" customFormat="1" ht="21" customHeight="1" x14ac:dyDescent="0.2">
      <c r="A56" s="46"/>
      <c r="B56" s="125" t="s">
        <v>60</v>
      </c>
      <c r="C56" s="125"/>
      <c r="D56" s="125"/>
      <c r="E56" s="52">
        <f>E4</f>
        <v>43738</v>
      </c>
      <c r="F56" s="91">
        <f>F53+F54-F55</f>
        <v>0</v>
      </c>
      <c r="G56" s="45"/>
      <c r="H56" s="45"/>
      <c r="I56" s="45"/>
      <c r="J56" s="45"/>
    </row>
    <row r="57" spans="1:11" s="5" customFormat="1" ht="21" customHeight="1" x14ac:dyDescent="0.2">
      <c r="A57" s="46"/>
      <c r="B57" s="65"/>
      <c r="C57" s="65"/>
      <c r="D57" s="45"/>
      <c r="E57" s="45"/>
      <c r="F57" s="45"/>
      <c r="G57" s="45"/>
      <c r="H57" s="45"/>
      <c r="I57" s="45"/>
      <c r="J57" s="45"/>
    </row>
    <row r="58" spans="1:11" s="5" customFormat="1" ht="21" customHeight="1" x14ac:dyDescent="0.2">
      <c r="A58" s="46"/>
      <c r="B58" s="68"/>
      <c r="C58" s="68"/>
      <c r="D58" s="68"/>
      <c r="E58" s="68"/>
      <c r="F58" s="68"/>
      <c r="G58" s="68"/>
      <c r="H58" s="45"/>
      <c r="I58" s="45"/>
      <c r="J58" s="45"/>
    </row>
    <row r="59" spans="1:11" s="5" customFormat="1" ht="21" customHeight="1" x14ac:dyDescent="0.2">
      <c r="A59" s="46"/>
      <c r="B59" s="69" t="s">
        <v>61</v>
      </c>
      <c r="C59" s="69"/>
      <c r="D59" s="69" t="s">
        <v>62</v>
      </c>
      <c r="E59" s="123"/>
      <c r="F59" s="123"/>
      <c r="G59" s="68"/>
      <c r="H59" s="45"/>
      <c r="I59" s="45"/>
      <c r="J59" s="45"/>
    </row>
    <row r="60" spans="1:11" s="5" customFormat="1" ht="21" customHeight="1" x14ac:dyDescent="0.2">
      <c r="A60" s="46"/>
      <c r="B60" s="45"/>
      <c r="C60" s="45"/>
      <c r="D60" s="45"/>
      <c r="E60" s="45"/>
      <c r="F60" s="45"/>
      <c r="G60" s="45"/>
      <c r="H60" s="45"/>
      <c r="I60" s="45"/>
      <c r="J60" s="45"/>
    </row>
    <row r="61" spans="1:11" s="5" customFormat="1" ht="21" customHeight="1" x14ac:dyDescent="0.2">
      <c r="A61" s="46"/>
      <c r="B61" s="85" t="s">
        <v>63</v>
      </c>
      <c r="C61" s="85"/>
      <c r="D61" s="85" t="s">
        <v>63</v>
      </c>
      <c r="E61" s="85"/>
      <c r="F61" s="45"/>
      <c r="G61" s="45"/>
      <c r="H61" s="45"/>
      <c r="I61" s="45"/>
      <c r="J61" s="45"/>
      <c r="K61" s="23" t="s">
        <v>64</v>
      </c>
    </row>
    <row r="62" spans="1:11" ht="21" customHeight="1" x14ac:dyDescent="0.2">
      <c r="A62" s="46"/>
      <c r="B62" s="45"/>
      <c r="C62" s="45"/>
      <c r="D62" s="45"/>
      <c r="E62" s="45"/>
      <c r="F62" s="45"/>
      <c r="G62" s="45"/>
      <c r="H62" s="45"/>
      <c r="I62" s="45"/>
      <c r="J62" s="45"/>
      <c r="K62" s="23" t="s">
        <v>65</v>
      </c>
    </row>
    <row r="63" spans="1:11" ht="21" customHeight="1" x14ac:dyDescent="0.2">
      <c r="A63" s="46"/>
      <c r="B63" s="70" t="s">
        <v>66</v>
      </c>
      <c r="C63" s="45"/>
      <c r="D63" s="45"/>
      <c r="E63" s="45"/>
      <c r="F63" s="45"/>
      <c r="G63" s="45"/>
      <c r="H63" s="45"/>
      <c r="I63" s="45"/>
      <c r="J63" s="45"/>
      <c r="K63" s="23" t="s">
        <v>67</v>
      </c>
    </row>
    <row r="64" spans="1:11" ht="21" customHeight="1" thickBot="1" x14ac:dyDescent="0.25">
      <c r="A64" s="71"/>
      <c r="B64" s="45"/>
      <c r="C64" s="45"/>
      <c r="D64" s="45"/>
      <c r="E64" s="72"/>
      <c r="F64" s="45"/>
      <c r="G64" s="45"/>
      <c r="H64" s="45"/>
      <c r="I64" s="45"/>
      <c r="J64" s="45"/>
      <c r="K64" s="23"/>
    </row>
    <row r="65" ht="21" customHeight="1" x14ac:dyDescent="0.2"/>
  </sheetData>
  <sheetProtection selectLockedCells="1" selectUnlockedCells="1"/>
  <mergeCells count="27">
    <mergeCell ref="D2:F2"/>
    <mergeCell ref="K15:T15"/>
    <mergeCell ref="K16:Q21"/>
    <mergeCell ref="B17:D17"/>
    <mergeCell ref="B18:D18"/>
    <mergeCell ref="B21:D21"/>
    <mergeCell ref="F21:I21"/>
    <mergeCell ref="B25:D25"/>
    <mergeCell ref="F25:G25"/>
    <mergeCell ref="F26:G26"/>
    <mergeCell ref="K26:T26"/>
    <mergeCell ref="K27:Q32"/>
    <mergeCell ref="K33:Q33"/>
    <mergeCell ref="B36:C36"/>
    <mergeCell ref="K37:T37"/>
    <mergeCell ref="B38:C38"/>
    <mergeCell ref="K38:Q42"/>
    <mergeCell ref="B39:C39"/>
    <mergeCell ref="B40:C40"/>
    <mergeCell ref="B41:C41"/>
    <mergeCell ref="B42:C42"/>
    <mergeCell ref="E59:F59"/>
    <mergeCell ref="K43:Q43"/>
    <mergeCell ref="B53:D53"/>
    <mergeCell ref="B54:D54"/>
    <mergeCell ref="B55:D55"/>
    <mergeCell ref="B56:D56"/>
  </mergeCells>
  <pageMargins left="0.39374999999999999" right="0.39374999999999999" top="0.78749999999999998" bottom="1.377777777777777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5"/>
  <sheetViews>
    <sheetView topLeftCell="A16" zoomScale="85" zoomScaleNormal="85" workbookViewId="0">
      <selection activeCell="K4" sqref="K4"/>
    </sheetView>
  </sheetViews>
  <sheetFormatPr defaultRowHeight="12.75" x14ac:dyDescent="0.2"/>
  <cols>
    <col min="1" max="1" width="3" style="11" customWidth="1"/>
    <col min="2" max="2" width="5" style="11" customWidth="1"/>
    <col min="3" max="3" width="48.19921875" style="11" customWidth="1"/>
    <col min="4" max="4" width="15" style="11" customWidth="1"/>
    <col min="5" max="7" width="24.3984375" style="11" customWidth="1"/>
    <col min="8" max="8" width="30.796875" style="11" customWidth="1"/>
    <col min="9" max="9" width="27.796875" style="11" customWidth="1"/>
    <col min="10" max="16384" width="9.59765625" style="11"/>
  </cols>
  <sheetData>
    <row r="1" spans="1:20" s="5" customFormat="1" ht="18" x14ac:dyDescent="0.25">
      <c r="A1" s="43"/>
      <c r="B1" s="44"/>
      <c r="C1" s="44"/>
      <c r="D1" s="44"/>
      <c r="E1" s="44"/>
      <c r="F1" s="44"/>
      <c r="G1" s="44"/>
      <c r="H1" s="45"/>
      <c r="I1" s="45"/>
      <c r="J1" s="45"/>
    </row>
    <row r="2" spans="1:20" s="5" customFormat="1" ht="18" x14ac:dyDescent="0.25">
      <c r="A2" s="46"/>
      <c r="B2" s="47" t="s">
        <v>45</v>
      </c>
      <c r="C2" s="45"/>
      <c r="D2" s="129">
        <f>Summary!D2</f>
        <v>0</v>
      </c>
      <c r="E2" s="129"/>
      <c r="F2" s="129"/>
      <c r="G2" s="48"/>
      <c r="H2" s="45"/>
      <c r="I2" s="45"/>
      <c r="J2" s="45"/>
      <c r="K2" s="23" t="s">
        <v>47</v>
      </c>
    </row>
    <row r="3" spans="1:20" s="5" customFormat="1" ht="18" x14ac:dyDescent="0.25">
      <c r="A3" s="46"/>
      <c r="B3" s="49"/>
      <c r="C3" s="49"/>
      <c r="D3" s="49"/>
      <c r="E3" s="49"/>
      <c r="F3" s="49"/>
      <c r="G3" s="49"/>
      <c r="H3" s="45"/>
      <c r="I3" s="45"/>
      <c r="J3" s="45"/>
    </row>
    <row r="4" spans="1:20" s="5" customFormat="1" ht="21" customHeight="1" x14ac:dyDescent="0.25">
      <c r="A4" s="46"/>
      <c r="B4" s="50" t="s">
        <v>46</v>
      </c>
      <c r="C4" s="51"/>
      <c r="D4" s="52">
        <f>D12</f>
        <v>43739</v>
      </c>
      <c r="E4" s="52">
        <f>DATE(YEAR(D4),MONTH(D4)+3,0)</f>
        <v>43830</v>
      </c>
      <c r="F4" s="65" t="s">
        <v>105</v>
      </c>
      <c r="G4" s="4" t="s">
        <v>52</v>
      </c>
      <c r="H4" s="45"/>
      <c r="I4" s="45"/>
      <c r="J4" s="45"/>
      <c r="K4" s="23" t="s">
        <v>106</v>
      </c>
    </row>
    <row r="5" spans="1:20" s="5" customFormat="1" ht="21" customHeight="1" x14ac:dyDescent="0.25">
      <c r="A5" s="46"/>
      <c r="B5" s="50"/>
      <c r="C5" s="51"/>
      <c r="D5" s="52"/>
      <c r="E5" s="52"/>
      <c r="F5" s="45"/>
      <c r="G5" s="53"/>
      <c r="H5" s="45"/>
      <c r="I5" s="45"/>
      <c r="J5" s="45"/>
    </row>
    <row r="6" spans="1:20" s="5" customFormat="1" ht="21" customHeight="1" x14ac:dyDescent="0.25">
      <c r="A6" s="46"/>
      <c r="B6" s="50" t="s">
        <v>89</v>
      </c>
      <c r="C6" s="50"/>
      <c r="D6" s="50"/>
      <c r="E6" s="50"/>
      <c r="F6" s="45"/>
      <c r="G6" s="51"/>
      <c r="H6" s="45"/>
      <c r="I6" s="45"/>
      <c r="J6" s="45"/>
      <c r="K6" s="19"/>
    </row>
    <row r="7" spans="1:20" s="5" customFormat="1" ht="21" customHeight="1" x14ac:dyDescent="0.2">
      <c r="A7" s="46"/>
      <c r="C7" s="6" t="str">
        <f>'Q3'!C7</f>
        <v>Isobel Hunter</v>
      </c>
      <c r="D7" s="6"/>
      <c r="E7" s="6" t="str">
        <f>'Q3'!E7</f>
        <v>Edel Kearney</v>
      </c>
      <c r="F7" s="6"/>
      <c r="G7" s="6"/>
      <c r="H7" s="45"/>
      <c r="I7" s="45"/>
      <c r="J7" s="45"/>
      <c r="K7" s="23" t="s">
        <v>90</v>
      </c>
    </row>
    <row r="8" spans="1:20" s="5" customFormat="1" ht="21" customHeight="1" x14ac:dyDescent="0.2">
      <c r="A8" s="46"/>
      <c r="C8" s="6" t="str">
        <f>'Q3'!C8</f>
        <v>39 Assumption Road</v>
      </c>
      <c r="D8" s="6"/>
      <c r="E8" s="6">
        <f>'Q3'!E8</f>
        <v>28</v>
      </c>
      <c r="F8" s="6"/>
      <c r="G8" s="6"/>
      <c r="H8" s="45"/>
      <c r="I8" s="45"/>
      <c r="J8" s="45"/>
      <c r="K8" s="23" t="s">
        <v>103</v>
      </c>
    </row>
    <row r="9" spans="1:20" s="5" customFormat="1" ht="21" customHeight="1" x14ac:dyDescent="0.2">
      <c r="A9" s="46"/>
      <c r="C9" s="6" t="str">
        <f>'Q3'!C9</f>
        <v>edekk13@hotmail.com</v>
      </c>
      <c r="D9" s="6"/>
      <c r="E9" s="6">
        <f>'Q3'!E9</f>
        <v>43832</v>
      </c>
      <c r="F9" s="6"/>
      <c r="G9" s="6"/>
      <c r="H9" s="45"/>
      <c r="I9" s="45"/>
      <c r="J9" s="45"/>
      <c r="K9" s="23" t="s">
        <v>104</v>
      </c>
    </row>
    <row r="10" spans="1:20" s="5" customFormat="1" ht="21" customHeight="1" x14ac:dyDescent="0.2">
      <c r="A10" s="46"/>
      <c r="C10" s="6" t="str">
        <f>'Q3'!C10</f>
        <v>Appointed reeve on</v>
      </c>
      <c r="D10" s="6"/>
      <c r="E10" s="6">
        <f>'Q3'!E10</f>
        <v>43537</v>
      </c>
      <c r="F10" s="6"/>
      <c r="H10" s="45"/>
      <c r="I10" s="45"/>
      <c r="J10" s="45"/>
    </row>
    <row r="11" spans="1:20" s="5" customFormat="1" ht="21" customHeight="1" x14ac:dyDescent="0.2">
      <c r="A11" s="46"/>
      <c r="B11" s="45"/>
      <c r="C11" s="45"/>
      <c r="D11" s="54"/>
      <c r="E11" s="45"/>
      <c r="F11" s="45"/>
      <c r="G11" s="55"/>
      <c r="H11" s="45"/>
      <c r="I11" s="45"/>
      <c r="J11" s="45"/>
      <c r="K11" s="23"/>
    </row>
    <row r="12" spans="1:20" s="5" customFormat="1" ht="21" customHeight="1" x14ac:dyDescent="0.2">
      <c r="A12" s="46"/>
      <c r="B12" s="53" t="s">
        <v>22</v>
      </c>
      <c r="C12" s="53"/>
      <c r="D12" s="73">
        <f>'Q3'!E4+1</f>
        <v>43739</v>
      </c>
      <c r="E12" s="92">
        <f>'Q3'!E50</f>
        <v>111</v>
      </c>
      <c r="F12" s="56"/>
      <c r="G12" s="55"/>
      <c r="H12" s="45"/>
      <c r="I12" s="45"/>
      <c r="J12" s="45"/>
      <c r="K12" s="23" t="s">
        <v>91</v>
      </c>
    </row>
    <row r="13" spans="1:20" s="5" customFormat="1" ht="21" customHeight="1" x14ac:dyDescent="0.2">
      <c r="A13" s="46"/>
      <c r="B13" s="45"/>
      <c r="C13" s="45"/>
      <c r="D13" s="45"/>
      <c r="E13" s="45"/>
      <c r="F13" s="45"/>
      <c r="G13" s="45"/>
      <c r="H13" s="45"/>
      <c r="I13" s="45"/>
      <c r="J13" s="45"/>
      <c r="K13" s="23" t="s">
        <v>92</v>
      </c>
    </row>
    <row r="14" spans="1:20" s="5" customFormat="1" ht="21" customHeight="1" x14ac:dyDescent="0.25">
      <c r="A14" s="46"/>
      <c r="B14" s="50" t="s">
        <v>75</v>
      </c>
      <c r="C14" s="53"/>
      <c r="D14" s="57"/>
      <c r="E14" s="57"/>
      <c r="F14" s="45"/>
      <c r="G14" s="45"/>
      <c r="H14" s="45"/>
      <c r="I14" s="45"/>
      <c r="J14" s="45"/>
      <c r="K14" s="23"/>
    </row>
    <row r="15" spans="1:20" s="80" customFormat="1" ht="20.25" customHeight="1" x14ac:dyDescent="0.2">
      <c r="A15" s="75"/>
      <c r="B15" s="81" t="s">
        <v>88</v>
      </c>
      <c r="C15" s="76"/>
      <c r="D15" s="77"/>
      <c r="E15" s="78" t="s">
        <v>56</v>
      </c>
      <c r="F15" s="78" t="s">
        <v>69</v>
      </c>
      <c r="G15" s="79"/>
      <c r="H15" s="77"/>
      <c r="I15" s="77"/>
      <c r="J15" s="77"/>
      <c r="K15" s="132"/>
      <c r="L15" s="132"/>
      <c r="M15" s="132"/>
      <c r="N15" s="132"/>
      <c r="O15" s="132"/>
      <c r="P15" s="132"/>
      <c r="Q15" s="132"/>
      <c r="R15" s="132"/>
      <c r="S15" s="132"/>
      <c r="T15" s="132"/>
    </row>
    <row r="16" spans="1:20" s="5" customFormat="1" ht="21" customHeight="1" x14ac:dyDescent="0.2">
      <c r="A16" s="46"/>
      <c r="B16" s="82"/>
      <c r="C16" s="82"/>
      <c r="D16" s="82"/>
      <c r="E16" s="94"/>
      <c r="F16" s="82"/>
      <c r="G16" s="82"/>
      <c r="H16" s="82"/>
      <c r="I16" s="82"/>
      <c r="J16" s="45"/>
      <c r="K16" s="122" t="s">
        <v>86</v>
      </c>
      <c r="L16" s="122"/>
      <c r="M16" s="122"/>
      <c r="N16" s="122"/>
      <c r="O16" s="122"/>
      <c r="P16" s="122"/>
      <c r="Q16" s="122"/>
    </row>
    <row r="17" spans="1:20" s="5" customFormat="1" ht="21" customHeight="1" x14ac:dyDescent="0.2">
      <c r="A17" s="46"/>
      <c r="B17" s="130"/>
      <c r="C17" s="130"/>
      <c r="D17" s="130"/>
      <c r="E17" s="95"/>
      <c r="F17" s="82"/>
      <c r="G17" s="82"/>
      <c r="H17" s="82"/>
      <c r="I17" s="82"/>
      <c r="J17" s="45"/>
      <c r="K17" s="122"/>
      <c r="L17" s="122"/>
      <c r="M17" s="122"/>
      <c r="N17" s="122"/>
      <c r="O17" s="122"/>
      <c r="P17" s="122"/>
      <c r="Q17" s="122"/>
    </row>
    <row r="18" spans="1:20" s="5" customFormat="1" ht="21" customHeight="1" x14ac:dyDescent="0.2">
      <c r="A18" s="46"/>
      <c r="B18" s="130"/>
      <c r="C18" s="130"/>
      <c r="D18" s="130"/>
      <c r="E18" s="95"/>
      <c r="F18" s="82"/>
      <c r="G18" s="82"/>
      <c r="H18" s="82"/>
      <c r="I18" s="82"/>
      <c r="J18" s="45"/>
      <c r="K18" s="122"/>
      <c r="L18" s="122"/>
      <c r="M18" s="122"/>
      <c r="N18" s="122"/>
      <c r="O18" s="122"/>
      <c r="P18" s="122"/>
      <c r="Q18" s="122"/>
    </row>
    <row r="19" spans="1:20" s="5" customFormat="1" ht="21" customHeight="1" x14ac:dyDescent="0.2">
      <c r="A19" s="46"/>
      <c r="B19" s="82"/>
      <c r="C19" s="82"/>
      <c r="D19" s="82"/>
      <c r="E19" s="95"/>
      <c r="F19" s="82"/>
      <c r="G19" s="82"/>
      <c r="H19" s="82"/>
      <c r="I19" s="82"/>
      <c r="J19" s="45"/>
      <c r="K19" s="122"/>
      <c r="L19" s="122"/>
      <c r="M19" s="122"/>
      <c r="N19" s="122"/>
      <c r="O19" s="122"/>
      <c r="P19" s="122"/>
      <c r="Q19" s="122"/>
    </row>
    <row r="20" spans="1:20" s="5" customFormat="1" ht="21" customHeight="1" x14ac:dyDescent="0.2">
      <c r="A20" s="46"/>
      <c r="B20" s="82"/>
      <c r="C20" s="82"/>
      <c r="D20" s="82"/>
      <c r="E20" s="95"/>
      <c r="F20" s="82"/>
      <c r="G20" s="82"/>
      <c r="H20" s="82"/>
      <c r="I20" s="82"/>
      <c r="J20" s="45"/>
      <c r="K20" s="122"/>
      <c r="L20" s="122"/>
      <c r="M20" s="122"/>
      <c r="N20" s="122"/>
      <c r="O20" s="122"/>
      <c r="P20" s="122"/>
      <c r="Q20" s="122"/>
    </row>
    <row r="21" spans="1:20" s="5" customFormat="1" ht="21" customHeight="1" x14ac:dyDescent="0.2">
      <c r="A21" s="46"/>
      <c r="B21" s="133"/>
      <c r="C21" s="133"/>
      <c r="D21" s="133"/>
      <c r="E21" s="95"/>
      <c r="F21" s="127"/>
      <c r="G21" s="127"/>
      <c r="H21" s="127"/>
      <c r="I21" s="127"/>
      <c r="J21" s="45"/>
      <c r="K21" s="122"/>
      <c r="L21" s="122"/>
      <c r="M21" s="122"/>
      <c r="N21" s="122"/>
      <c r="O21" s="122"/>
      <c r="P21" s="122"/>
      <c r="Q21" s="122"/>
    </row>
    <row r="22" spans="1:20" s="5" customFormat="1" ht="21" customHeight="1" x14ac:dyDescent="0.2">
      <c r="A22" s="46"/>
      <c r="B22" s="61"/>
      <c r="C22" s="61"/>
      <c r="D22" s="61"/>
      <c r="E22" s="91"/>
      <c r="F22" s="61"/>
      <c r="G22" s="61"/>
      <c r="H22" s="61"/>
      <c r="I22" s="61"/>
      <c r="J22" s="45"/>
      <c r="K22" s="84" t="s">
        <v>93</v>
      </c>
      <c r="L22" s="83"/>
      <c r="M22" s="83"/>
      <c r="N22" s="83"/>
      <c r="O22" s="83"/>
      <c r="P22" s="83"/>
      <c r="Q22" s="83"/>
    </row>
    <row r="23" spans="1:20" s="5" customFormat="1" ht="21" customHeight="1" x14ac:dyDescent="0.2">
      <c r="A23" s="46"/>
      <c r="B23" s="45"/>
      <c r="C23" s="62"/>
      <c r="D23" s="63" t="s">
        <v>31</v>
      </c>
      <c r="E23" s="91">
        <f>SUM(E16:E22)</f>
        <v>0</v>
      </c>
      <c r="F23" s="61"/>
      <c r="G23" s="61"/>
      <c r="H23" s="45"/>
      <c r="I23" s="45"/>
      <c r="J23" s="45"/>
      <c r="K23" s="84" t="s">
        <v>95</v>
      </c>
      <c r="L23" s="84"/>
    </row>
    <row r="24" spans="1:20" s="5" customFormat="1" ht="21" customHeight="1" x14ac:dyDescent="0.2">
      <c r="A24" s="46"/>
      <c r="B24" s="45"/>
      <c r="C24" s="62"/>
      <c r="D24" s="63"/>
      <c r="E24" s="61"/>
      <c r="F24" s="61"/>
      <c r="G24" s="61"/>
      <c r="H24" s="45"/>
      <c r="I24" s="45"/>
      <c r="J24" s="45"/>
    </row>
    <row r="25" spans="1:20" s="5" customFormat="1" ht="21" customHeight="1" x14ac:dyDescent="0.25">
      <c r="A25" s="46"/>
      <c r="B25" s="128" t="s">
        <v>76</v>
      </c>
      <c r="C25" s="128"/>
      <c r="D25" s="128"/>
      <c r="E25" s="61"/>
      <c r="F25" s="131"/>
      <c r="G25" s="131"/>
      <c r="H25" s="45"/>
      <c r="I25" s="45"/>
      <c r="J25" s="45"/>
      <c r="K25" s="19"/>
    </row>
    <row r="26" spans="1:20" s="5" customFormat="1" ht="15" x14ac:dyDescent="0.25">
      <c r="A26" s="46"/>
      <c r="B26" s="50" t="s">
        <v>88</v>
      </c>
      <c r="C26" s="50"/>
      <c r="D26" s="50"/>
      <c r="E26" s="61" t="s">
        <v>56</v>
      </c>
      <c r="F26" s="131" t="s">
        <v>49</v>
      </c>
      <c r="G26" s="131"/>
      <c r="H26" s="45"/>
      <c r="I26" s="45"/>
      <c r="J26" s="45"/>
      <c r="K26" s="132"/>
      <c r="L26" s="132"/>
      <c r="M26" s="132"/>
      <c r="N26" s="132"/>
      <c r="O26" s="132"/>
      <c r="P26" s="132"/>
      <c r="Q26" s="132"/>
      <c r="R26" s="132"/>
      <c r="S26" s="132"/>
      <c r="T26" s="132"/>
    </row>
    <row r="27" spans="1:20" s="5" customFormat="1" ht="21" customHeight="1" x14ac:dyDescent="0.2">
      <c r="A27" s="46"/>
      <c r="B27" s="82"/>
      <c r="C27" s="82"/>
      <c r="D27" s="82"/>
      <c r="E27" s="95"/>
      <c r="F27" s="82"/>
      <c r="G27" s="82"/>
      <c r="H27" s="82"/>
      <c r="I27" s="82"/>
      <c r="J27" s="45"/>
      <c r="K27" s="122" t="s">
        <v>87</v>
      </c>
      <c r="L27" s="122"/>
      <c r="M27" s="122"/>
      <c r="N27" s="122"/>
      <c r="O27" s="122"/>
      <c r="P27" s="122"/>
      <c r="Q27" s="122"/>
    </row>
    <row r="28" spans="1:20" s="5" customFormat="1" ht="21" customHeight="1" x14ac:dyDescent="0.2">
      <c r="A28" s="46"/>
      <c r="B28" s="82"/>
      <c r="C28" s="82"/>
      <c r="D28" s="82"/>
      <c r="E28" s="95"/>
      <c r="F28" s="82"/>
      <c r="G28" s="82"/>
      <c r="H28" s="82"/>
      <c r="I28" s="82"/>
      <c r="J28" s="45"/>
      <c r="K28" s="122"/>
      <c r="L28" s="122"/>
      <c r="M28" s="122"/>
      <c r="N28" s="122"/>
      <c r="O28" s="122"/>
      <c r="P28" s="122"/>
      <c r="Q28" s="122"/>
    </row>
    <row r="29" spans="1:20" s="5" customFormat="1" ht="21" customHeight="1" x14ac:dyDescent="0.2">
      <c r="A29" s="46"/>
      <c r="B29" s="82"/>
      <c r="C29" s="82"/>
      <c r="D29" s="82"/>
      <c r="E29" s="95"/>
      <c r="F29" s="82"/>
      <c r="G29" s="82"/>
      <c r="H29" s="82"/>
      <c r="I29" s="82"/>
      <c r="J29" s="45"/>
      <c r="K29" s="122"/>
      <c r="L29" s="122"/>
      <c r="M29" s="122"/>
      <c r="N29" s="122"/>
      <c r="O29" s="122"/>
      <c r="P29" s="122"/>
      <c r="Q29" s="122"/>
    </row>
    <row r="30" spans="1:20" s="5" customFormat="1" ht="21" customHeight="1" x14ac:dyDescent="0.2">
      <c r="A30" s="46"/>
      <c r="B30" s="82"/>
      <c r="C30" s="82"/>
      <c r="D30" s="82"/>
      <c r="E30" s="95"/>
      <c r="F30" s="82"/>
      <c r="G30" s="82"/>
      <c r="H30" s="82"/>
      <c r="I30" s="82"/>
      <c r="J30" s="45"/>
      <c r="K30" s="122"/>
      <c r="L30" s="122"/>
      <c r="M30" s="122"/>
      <c r="N30" s="122"/>
      <c r="O30" s="122"/>
      <c r="P30" s="122"/>
      <c r="Q30" s="122"/>
    </row>
    <row r="31" spans="1:20" s="5" customFormat="1" ht="21" customHeight="1" x14ac:dyDescent="0.2">
      <c r="A31" s="46"/>
      <c r="B31" s="82"/>
      <c r="C31" s="82"/>
      <c r="D31" s="82"/>
      <c r="E31" s="95"/>
      <c r="F31" s="82"/>
      <c r="G31" s="82"/>
      <c r="H31" s="82"/>
      <c r="I31" s="82"/>
      <c r="J31" s="45"/>
      <c r="K31" s="122"/>
      <c r="L31" s="122"/>
      <c r="M31" s="122"/>
      <c r="N31" s="122"/>
      <c r="O31" s="122"/>
      <c r="P31" s="122"/>
      <c r="Q31" s="122"/>
    </row>
    <row r="32" spans="1:20" s="5" customFormat="1" ht="21" customHeight="1" x14ac:dyDescent="0.2">
      <c r="A32" s="46"/>
      <c r="B32" s="82"/>
      <c r="C32" s="82"/>
      <c r="D32" s="82"/>
      <c r="E32" s="105"/>
      <c r="F32" s="82"/>
      <c r="G32" s="82"/>
      <c r="H32" s="82"/>
      <c r="I32" s="82"/>
      <c r="J32" s="45"/>
      <c r="K32" s="122"/>
      <c r="L32" s="122"/>
      <c r="M32" s="122"/>
      <c r="N32" s="122"/>
      <c r="O32" s="122"/>
      <c r="P32" s="122"/>
      <c r="Q32" s="122"/>
    </row>
    <row r="33" spans="1:20" s="5" customFormat="1" ht="21" customHeight="1" x14ac:dyDescent="0.2">
      <c r="A33" s="46"/>
      <c r="B33" s="45"/>
      <c r="C33" s="45"/>
      <c r="D33" s="45"/>
      <c r="E33" s="98"/>
      <c r="F33" s="45"/>
      <c r="G33" s="45"/>
      <c r="H33" s="45"/>
      <c r="I33" s="45"/>
      <c r="J33" s="45"/>
      <c r="K33" s="122" t="s">
        <v>94</v>
      </c>
      <c r="L33" s="122"/>
      <c r="M33" s="122"/>
      <c r="N33" s="122"/>
      <c r="O33" s="122"/>
      <c r="P33" s="122"/>
      <c r="Q33" s="122"/>
    </row>
    <row r="34" spans="1:20" s="5" customFormat="1" ht="21" customHeight="1" x14ac:dyDescent="0.2">
      <c r="A34" s="46"/>
      <c r="B34" s="45"/>
      <c r="C34" s="45"/>
      <c r="D34" s="63" t="s">
        <v>31</v>
      </c>
      <c r="E34" s="91">
        <f>SUM(E27:E33)</f>
        <v>0</v>
      </c>
      <c r="F34" s="45"/>
      <c r="G34" s="45"/>
      <c r="H34" s="45"/>
      <c r="I34" s="45"/>
      <c r="J34" s="45"/>
      <c r="K34" s="84" t="s">
        <v>95</v>
      </c>
    </row>
    <row r="35" spans="1:20" s="5" customFormat="1" ht="21" customHeight="1" x14ac:dyDescent="0.2">
      <c r="A35" s="46"/>
      <c r="B35" s="45"/>
      <c r="C35" s="45"/>
      <c r="D35" s="63"/>
      <c r="E35" s="64"/>
      <c r="F35" s="45"/>
      <c r="G35" s="45"/>
      <c r="H35" s="45"/>
      <c r="I35" s="45"/>
      <c r="J35" s="45"/>
    </row>
    <row r="36" spans="1:20" s="5" customFormat="1" ht="21" customHeight="1" x14ac:dyDescent="0.25">
      <c r="A36" s="46"/>
      <c r="B36" s="128" t="s">
        <v>74</v>
      </c>
      <c r="C36" s="128"/>
      <c r="D36" s="63"/>
      <c r="E36" s="64"/>
      <c r="F36" s="45"/>
      <c r="G36" s="45"/>
      <c r="H36" s="45"/>
      <c r="I36" s="45"/>
      <c r="J36" s="45"/>
    </row>
    <row r="37" spans="1:20" s="5" customFormat="1" x14ac:dyDescent="0.2">
      <c r="A37" s="46"/>
      <c r="B37" s="58"/>
      <c r="C37" s="59"/>
      <c r="D37" s="65" t="s">
        <v>50</v>
      </c>
      <c r="E37" s="60" t="s">
        <v>68</v>
      </c>
      <c r="F37" s="60" t="s">
        <v>73</v>
      </c>
      <c r="G37" s="60" t="s">
        <v>24</v>
      </c>
      <c r="H37" s="60"/>
      <c r="I37" s="61"/>
      <c r="J37" s="45"/>
      <c r="K37" s="132"/>
      <c r="L37" s="132"/>
      <c r="M37" s="132"/>
      <c r="N37" s="132"/>
      <c r="O37" s="132"/>
      <c r="P37" s="132"/>
      <c r="Q37" s="132"/>
      <c r="R37" s="132"/>
      <c r="S37" s="132"/>
      <c r="T37" s="132"/>
    </row>
    <row r="38" spans="1:20" s="5" customFormat="1" ht="21" customHeight="1" x14ac:dyDescent="0.2">
      <c r="A38" s="46"/>
      <c r="B38" s="124" t="s">
        <v>51</v>
      </c>
      <c r="C38" s="124"/>
      <c r="D38" s="35" t="s">
        <v>52</v>
      </c>
      <c r="E38" s="95"/>
      <c r="F38" s="95"/>
      <c r="G38" s="98">
        <f>E38-F38</f>
        <v>0</v>
      </c>
      <c r="H38" s="45"/>
      <c r="I38" s="45"/>
      <c r="J38" s="45"/>
      <c r="K38" s="126" t="s">
        <v>96</v>
      </c>
      <c r="L38" s="126"/>
      <c r="M38" s="126"/>
      <c r="N38" s="126"/>
      <c r="O38" s="126"/>
      <c r="P38" s="126"/>
      <c r="Q38" s="126"/>
    </row>
    <row r="39" spans="1:20" s="5" customFormat="1" ht="21" customHeight="1" x14ac:dyDescent="0.2">
      <c r="A39" s="46"/>
      <c r="B39" s="124" t="s">
        <v>51</v>
      </c>
      <c r="C39" s="124"/>
      <c r="D39" s="35" t="s">
        <v>52</v>
      </c>
      <c r="E39" s="95"/>
      <c r="F39" s="95"/>
      <c r="G39" s="98">
        <f>E39-F39</f>
        <v>0</v>
      </c>
      <c r="H39" s="45"/>
      <c r="I39" s="45"/>
      <c r="J39" s="45"/>
      <c r="K39" s="126"/>
      <c r="L39" s="126"/>
      <c r="M39" s="126"/>
      <c r="N39" s="126"/>
      <c r="O39" s="126"/>
      <c r="P39" s="126"/>
      <c r="Q39" s="126"/>
    </row>
    <row r="40" spans="1:20" s="5" customFormat="1" ht="21" customHeight="1" x14ac:dyDescent="0.2">
      <c r="A40" s="46"/>
      <c r="B40" s="124" t="s">
        <v>51</v>
      </c>
      <c r="C40" s="124"/>
      <c r="D40" s="35" t="s">
        <v>52</v>
      </c>
      <c r="E40" s="95"/>
      <c r="F40" s="95"/>
      <c r="G40" s="98">
        <f>E40-F40</f>
        <v>0</v>
      </c>
      <c r="H40" s="45"/>
      <c r="I40" s="45"/>
      <c r="J40" s="45"/>
      <c r="K40" s="126"/>
      <c r="L40" s="126"/>
      <c r="M40" s="126"/>
      <c r="N40" s="126"/>
      <c r="O40" s="126"/>
      <c r="P40" s="126"/>
      <c r="Q40" s="126"/>
    </row>
    <row r="41" spans="1:20" s="5" customFormat="1" ht="21" customHeight="1" x14ac:dyDescent="0.2">
      <c r="A41" s="46"/>
      <c r="B41" s="124" t="s">
        <v>51</v>
      </c>
      <c r="C41" s="124"/>
      <c r="D41" s="35" t="s">
        <v>52</v>
      </c>
      <c r="E41" s="95"/>
      <c r="F41" s="95"/>
      <c r="G41" s="98">
        <f>E41-F41</f>
        <v>0</v>
      </c>
      <c r="H41" s="45"/>
      <c r="I41" s="45"/>
      <c r="J41" s="45"/>
      <c r="K41" s="126"/>
      <c r="L41" s="126"/>
      <c r="M41" s="126"/>
      <c r="N41" s="126"/>
      <c r="O41" s="126"/>
      <c r="P41" s="126"/>
      <c r="Q41" s="126"/>
    </row>
    <row r="42" spans="1:20" s="5" customFormat="1" ht="21" customHeight="1" x14ac:dyDescent="0.2">
      <c r="A42" s="46"/>
      <c r="B42" s="124" t="s">
        <v>51</v>
      </c>
      <c r="C42" s="124"/>
      <c r="D42" s="35" t="s">
        <v>52</v>
      </c>
      <c r="E42" s="95"/>
      <c r="F42" s="95"/>
      <c r="G42" s="98">
        <f>E42-F42</f>
        <v>0</v>
      </c>
      <c r="H42" s="45"/>
      <c r="I42" s="45"/>
      <c r="J42" s="45"/>
      <c r="K42" s="126"/>
      <c r="L42" s="126"/>
      <c r="M42" s="126"/>
      <c r="N42" s="126"/>
      <c r="O42" s="126"/>
      <c r="P42" s="126"/>
      <c r="Q42" s="126"/>
    </row>
    <row r="43" spans="1:20" s="5" customFormat="1" ht="21" customHeight="1" x14ac:dyDescent="0.2">
      <c r="A43" s="46"/>
      <c r="B43" s="45"/>
      <c r="C43" s="45"/>
      <c r="D43" s="45"/>
      <c r="E43" s="98"/>
      <c r="F43" s="98"/>
      <c r="G43" s="98"/>
      <c r="H43" s="45"/>
      <c r="I43" s="45"/>
      <c r="J43" s="45"/>
      <c r="K43" s="122" t="s">
        <v>94</v>
      </c>
      <c r="L43" s="122"/>
      <c r="M43" s="122"/>
      <c r="N43" s="122"/>
      <c r="O43" s="122"/>
      <c r="P43" s="122"/>
      <c r="Q43" s="122"/>
    </row>
    <row r="44" spans="1:20" s="5" customFormat="1" ht="21" customHeight="1" x14ac:dyDescent="0.2">
      <c r="A44" s="46"/>
      <c r="B44" s="45"/>
      <c r="C44" s="63"/>
      <c r="D44" s="63" t="s">
        <v>31</v>
      </c>
      <c r="E44" s="98">
        <f>SUM(E38:E43)</f>
        <v>0</v>
      </c>
      <c r="F44" s="98">
        <f>SUM(F38:F42)</f>
        <v>0</v>
      </c>
      <c r="G44" s="98">
        <f>SUM(G38:G42)</f>
        <v>0</v>
      </c>
      <c r="H44" s="61"/>
      <c r="I44" s="61"/>
      <c r="J44" s="45"/>
      <c r="K44" s="84" t="s">
        <v>95</v>
      </c>
    </row>
    <row r="45" spans="1:20" s="5" customFormat="1" ht="21" customHeight="1" x14ac:dyDescent="0.2">
      <c r="A45" s="46"/>
      <c r="B45" s="45"/>
      <c r="C45" s="63"/>
      <c r="D45" s="63"/>
      <c r="E45" s="99"/>
      <c r="F45" s="99"/>
      <c r="G45" s="99"/>
      <c r="H45" s="45"/>
      <c r="I45" s="45"/>
      <c r="J45" s="45"/>
    </row>
    <row r="46" spans="1:20" s="5" customFormat="1" ht="21" customHeight="1" x14ac:dyDescent="0.25">
      <c r="A46" s="46"/>
      <c r="B46" s="50" t="s">
        <v>77</v>
      </c>
      <c r="C46" s="50"/>
      <c r="D46" s="63"/>
      <c r="E46" s="91">
        <f>E44+E23</f>
        <v>0</v>
      </c>
      <c r="F46" s="91"/>
      <c r="G46" s="91"/>
      <c r="H46" s="45"/>
      <c r="I46" s="45"/>
      <c r="J46" s="45"/>
    </row>
    <row r="47" spans="1:20" s="5" customFormat="1" ht="21" customHeight="1" x14ac:dyDescent="0.25">
      <c r="A47" s="46"/>
      <c r="B47" s="50" t="s">
        <v>78</v>
      </c>
      <c r="C47" s="50"/>
      <c r="D47" s="63"/>
      <c r="E47" s="91">
        <f>F44+E34</f>
        <v>0</v>
      </c>
      <c r="F47" s="91"/>
      <c r="G47" s="91"/>
      <c r="H47" s="45"/>
      <c r="I47" s="45"/>
      <c r="J47" s="45"/>
    </row>
    <row r="48" spans="1:20" s="5" customFormat="1" ht="21" customHeight="1" x14ac:dyDescent="0.25">
      <c r="A48" s="46"/>
      <c r="B48" s="50" t="s">
        <v>53</v>
      </c>
      <c r="C48" s="63"/>
      <c r="D48" s="66"/>
      <c r="E48" s="100">
        <f>E46-E47</f>
        <v>0</v>
      </c>
      <c r="F48" s="98"/>
      <c r="G48" s="98"/>
      <c r="H48" s="45"/>
      <c r="I48" s="45"/>
      <c r="J48" s="45"/>
    </row>
    <row r="49" spans="1:11" s="5" customFormat="1" ht="21" customHeight="1" x14ac:dyDescent="0.2">
      <c r="A49" s="46"/>
      <c r="B49" s="45"/>
      <c r="C49" s="63"/>
      <c r="D49" s="66"/>
      <c r="E49" s="98"/>
      <c r="F49" s="98"/>
      <c r="G49" s="98"/>
      <c r="H49" s="45"/>
      <c r="I49" s="45"/>
      <c r="J49" s="45"/>
    </row>
    <row r="50" spans="1:11" s="5" customFormat="1" ht="21" customHeight="1" x14ac:dyDescent="0.25">
      <c r="A50" s="46"/>
      <c r="B50" s="50" t="s">
        <v>32</v>
      </c>
      <c r="C50" s="59"/>
      <c r="D50" s="52">
        <f>E4</f>
        <v>43830</v>
      </c>
      <c r="E50" s="100">
        <f>E12+E48</f>
        <v>111</v>
      </c>
      <c r="F50" s="98"/>
      <c r="G50" s="98"/>
      <c r="H50" s="45"/>
      <c r="I50" s="45"/>
      <c r="J50" s="45"/>
    </row>
    <row r="51" spans="1:11" s="5" customFormat="1" ht="21" customHeight="1" x14ac:dyDescent="0.2">
      <c r="A51" s="46"/>
      <c r="B51" s="59"/>
      <c r="C51" s="59"/>
      <c r="D51" s="61"/>
      <c r="E51" s="52"/>
      <c r="F51" s="52"/>
      <c r="G51" s="45"/>
      <c r="H51" s="45"/>
      <c r="I51" s="45"/>
      <c r="J51" s="45"/>
    </row>
    <row r="52" spans="1:11" s="5" customFormat="1" ht="21" customHeight="1" x14ac:dyDescent="0.25">
      <c r="A52" s="46"/>
      <c r="B52" s="50" t="s">
        <v>54</v>
      </c>
      <c r="C52" s="53"/>
      <c r="D52" s="53"/>
      <c r="E52" s="60" t="s">
        <v>55</v>
      </c>
      <c r="F52" s="60" t="s">
        <v>56</v>
      </c>
      <c r="G52" s="45"/>
      <c r="H52" s="45"/>
      <c r="I52" s="45"/>
      <c r="J52" s="45"/>
    </row>
    <row r="53" spans="1:11" s="5" customFormat="1" ht="21" customHeight="1" x14ac:dyDescent="0.2">
      <c r="A53" s="46"/>
      <c r="B53" s="125" t="s">
        <v>57</v>
      </c>
      <c r="C53" s="125"/>
      <c r="D53" s="125"/>
      <c r="E53" s="67"/>
      <c r="F53" s="101">
        <v>0</v>
      </c>
      <c r="G53" s="45"/>
      <c r="H53" s="45"/>
      <c r="I53" s="45"/>
      <c r="J53" s="45"/>
      <c r="K53" s="23" t="s">
        <v>72</v>
      </c>
    </row>
    <row r="54" spans="1:11" s="5" customFormat="1" ht="21" customHeight="1" x14ac:dyDescent="0.2">
      <c r="A54" s="46"/>
      <c r="B54" s="125" t="s">
        <v>58</v>
      </c>
      <c r="C54" s="125"/>
      <c r="D54" s="125"/>
      <c r="E54" s="45"/>
      <c r="F54" s="101">
        <v>0</v>
      </c>
      <c r="G54" s="45"/>
      <c r="H54" s="45"/>
      <c r="I54" s="45"/>
      <c r="J54" s="45"/>
      <c r="K54" s="23" t="s">
        <v>70</v>
      </c>
    </row>
    <row r="55" spans="1:11" s="5" customFormat="1" ht="21" customHeight="1" x14ac:dyDescent="0.2">
      <c r="A55" s="46"/>
      <c r="B55" s="125" t="s">
        <v>59</v>
      </c>
      <c r="C55" s="125"/>
      <c r="D55" s="125"/>
      <c r="E55" s="45"/>
      <c r="F55" s="101">
        <v>0</v>
      </c>
      <c r="G55" s="45"/>
      <c r="H55" s="45"/>
      <c r="I55" s="45"/>
      <c r="J55" s="45"/>
      <c r="K55" s="23" t="s">
        <v>71</v>
      </c>
    </row>
    <row r="56" spans="1:11" s="5" customFormat="1" ht="21" customHeight="1" x14ac:dyDescent="0.2">
      <c r="A56" s="46"/>
      <c r="B56" s="125" t="s">
        <v>60</v>
      </c>
      <c r="C56" s="125"/>
      <c r="D56" s="125"/>
      <c r="E56" s="52">
        <f>E4</f>
        <v>43830</v>
      </c>
      <c r="F56" s="91">
        <f>F53+F54-F55</f>
        <v>0</v>
      </c>
      <c r="G56" s="45"/>
      <c r="H56" s="45"/>
      <c r="I56" s="45"/>
      <c r="J56" s="45"/>
    </row>
    <row r="57" spans="1:11" s="5" customFormat="1" ht="21" customHeight="1" x14ac:dyDescent="0.2">
      <c r="A57" s="46"/>
      <c r="B57" s="65"/>
      <c r="C57" s="65"/>
      <c r="D57" s="45"/>
      <c r="E57" s="45"/>
      <c r="F57" s="45"/>
      <c r="G57" s="45"/>
      <c r="H57" s="45"/>
      <c r="I57" s="45"/>
      <c r="J57" s="45"/>
    </row>
    <row r="58" spans="1:11" s="5" customFormat="1" ht="21" customHeight="1" x14ac:dyDescent="0.2">
      <c r="A58" s="46"/>
      <c r="B58" s="68"/>
      <c r="C58" s="68"/>
      <c r="D58" s="68"/>
      <c r="E58" s="68"/>
      <c r="F58" s="68"/>
      <c r="G58" s="68"/>
      <c r="H58" s="45"/>
      <c r="I58" s="45"/>
      <c r="J58" s="45"/>
    </row>
    <row r="59" spans="1:11" s="5" customFormat="1" ht="21" customHeight="1" x14ac:dyDescent="0.2">
      <c r="A59" s="46"/>
      <c r="B59" s="69" t="s">
        <v>61</v>
      </c>
      <c r="C59" s="69"/>
      <c r="D59" s="69" t="s">
        <v>62</v>
      </c>
      <c r="E59" s="123"/>
      <c r="F59" s="123"/>
      <c r="G59" s="68"/>
      <c r="H59" s="45"/>
      <c r="I59" s="45"/>
      <c r="J59" s="45"/>
    </row>
    <row r="60" spans="1:11" s="5" customFormat="1" ht="21" customHeight="1" x14ac:dyDescent="0.2">
      <c r="A60" s="46"/>
      <c r="B60" s="45"/>
      <c r="C60" s="45"/>
      <c r="D60" s="45"/>
      <c r="E60" s="45"/>
      <c r="F60" s="45"/>
      <c r="G60" s="45"/>
      <c r="H60" s="45"/>
      <c r="I60" s="45"/>
      <c r="J60" s="45"/>
    </row>
    <row r="61" spans="1:11" s="5" customFormat="1" ht="21" customHeight="1" x14ac:dyDescent="0.2">
      <c r="A61" s="46"/>
      <c r="B61" s="85" t="s">
        <v>63</v>
      </c>
      <c r="C61" s="85"/>
      <c r="D61" s="85" t="s">
        <v>63</v>
      </c>
      <c r="E61" s="85"/>
      <c r="F61" s="45"/>
      <c r="G61" s="45"/>
      <c r="H61" s="45"/>
      <c r="I61" s="45"/>
      <c r="J61" s="45"/>
      <c r="K61" s="23" t="s">
        <v>64</v>
      </c>
    </row>
    <row r="62" spans="1:11" ht="21" customHeight="1" x14ac:dyDescent="0.2">
      <c r="A62" s="46"/>
      <c r="B62" s="45"/>
      <c r="C62" s="45"/>
      <c r="D62" s="45"/>
      <c r="E62" s="45"/>
      <c r="F62" s="45"/>
      <c r="G62" s="45"/>
      <c r="H62" s="45"/>
      <c r="I62" s="45"/>
      <c r="J62" s="45"/>
      <c r="K62" s="23" t="s">
        <v>65</v>
      </c>
    </row>
    <row r="63" spans="1:11" ht="21" customHeight="1" x14ac:dyDescent="0.2">
      <c r="A63" s="46"/>
      <c r="B63" s="70" t="s">
        <v>66</v>
      </c>
      <c r="C63" s="45"/>
      <c r="D63" s="45"/>
      <c r="E63" s="45"/>
      <c r="F63" s="45"/>
      <c r="G63" s="45"/>
      <c r="H63" s="45"/>
      <c r="I63" s="45"/>
      <c r="J63" s="45"/>
      <c r="K63" s="23" t="s">
        <v>67</v>
      </c>
    </row>
    <row r="64" spans="1:11" ht="21" customHeight="1" thickBot="1" x14ac:dyDescent="0.25">
      <c r="A64" s="71"/>
      <c r="B64" s="45"/>
      <c r="C64" s="45"/>
      <c r="D64" s="45"/>
      <c r="E64" s="72"/>
      <c r="F64" s="45"/>
      <c r="G64" s="45"/>
      <c r="H64" s="45"/>
      <c r="I64" s="45"/>
      <c r="J64" s="45"/>
      <c r="K64" s="23"/>
    </row>
    <row r="65" ht="21" customHeight="1" x14ac:dyDescent="0.2"/>
  </sheetData>
  <sheetProtection selectLockedCells="1" selectUnlockedCells="1"/>
  <mergeCells count="27">
    <mergeCell ref="D2:F2"/>
    <mergeCell ref="K15:T15"/>
    <mergeCell ref="K16:Q21"/>
    <mergeCell ref="B17:D17"/>
    <mergeCell ref="B18:D18"/>
    <mergeCell ref="B21:D21"/>
    <mergeCell ref="F21:I21"/>
    <mergeCell ref="B25:D25"/>
    <mergeCell ref="F25:G25"/>
    <mergeCell ref="F26:G26"/>
    <mergeCell ref="K26:T26"/>
    <mergeCell ref="K27:Q32"/>
    <mergeCell ref="K33:Q33"/>
    <mergeCell ref="B36:C36"/>
    <mergeCell ref="K37:T37"/>
    <mergeCell ref="B38:C38"/>
    <mergeCell ref="K38:Q42"/>
    <mergeCell ref="B39:C39"/>
    <mergeCell ref="B40:C40"/>
    <mergeCell ref="B41:C41"/>
    <mergeCell ref="B42:C42"/>
    <mergeCell ref="E59:F59"/>
    <mergeCell ref="K43:Q43"/>
    <mergeCell ref="B53:D53"/>
    <mergeCell ref="B54:D54"/>
    <mergeCell ref="B55:D55"/>
    <mergeCell ref="B56:D56"/>
  </mergeCells>
  <pageMargins left="0.39374999999999999" right="0.39374999999999999" top="0.78749999999999998" bottom="1.377777777777777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9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ReadMe</vt:lpstr>
      <vt:lpstr>Summary</vt:lpstr>
      <vt:lpstr>Q1</vt:lpstr>
      <vt:lpstr>Q2</vt:lpstr>
      <vt:lpstr>Q3</vt:lpstr>
      <vt:lpstr>Q4</vt:lpstr>
      <vt:lpstr>Sheet1</vt:lpstr>
      <vt:lpstr>'Q1'!Print_Area</vt:lpstr>
      <vt:lpstr>'Q2'!Print_Area</vt:lpstr>
      <vt:lpstr>'Q3'!Print_Area</vt:lpstr>
      <vt:lpstr>'Q4'!Print_Area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Edel Kearney</cp:lastModifiedBy>
  <dcterms:created xsi:type="dcterms:W3CDTF">2011-03-03T04:05:19Z</dcterms:created>
  <dcterms:modified xsi:type="dcterms:W3CDTF">2019-07-01T00:09:15Z</dcterms:modified>
</cp:coreProperties>
</file>