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Ex1.xml" ContentType="application/vnd.ms-office.chartex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2"/>
  </bookViews>
  <sheets>
    <sheet name="Data" sheetId="1" r:id="rId1"/>
    <sheet name="Analyse" sheetId="2" r:id="rId2"/>
    <sheet name="Dashboard" sheetId="3" r:id="rId3"/>
  </sheets>
  <definedNames>
    <definedName name="Segmentação_de_dados_Year">#N/A</definedName>
    <definedName name="Segmentação_de_dados_Month">#N/A</definedName>
    <definedName name="Segmentação_de_dados_Region">#N/A</definedName>
    <definedName name="Segmentação_de_dados_Sales_Channel">#N/A</definedName>
    <definedName name="Segmentação_de_dados_Customer_Type">#N/A</definedName>
    <definedName name="_xlchart.v2.0" hidden="1">Analyse!$E$68:$E$71</definedName>
    <definedName name="_xlchart.v2.1" hidden="1">Analyse!$F$68:$F$71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<sst xmlns="http://schemas.openxmlformats.org/spreadsheetml/2006/main" count="19022" uniqueCount="2801">
  <si>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</si>
  <si>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</si>
  <si>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</si>
  <si>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</si>
  <si>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</si>
  <si>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</si>
  <si>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</si>
  <si>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</si>
  <si>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</si>
  <si>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</si>
  <si>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</si>
  <si>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</si>
  <si>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</si>
  <si>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</si>
  <si>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</si>
  <si>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</si>
  <si>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</si>
  <si>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</si>
  <si>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</si>
  <si>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</si>
  <si>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03392</t>
  </si>
  <si>
    <t>Southern Europe</t>
  </si>
  <si>
    <t>Spain</t>
  </si>
  <si>
    <t>Online Store</t>
  </si>
  <si>
    <t>Returning</t>
  </si>
  <si>
    <t>Cycling</t>
  </si>
  <si>
    <t>Commuter Helmet</t>
  </si>
  <si>
    <t>04836</t>
  </si>
  <si>
    <t>Central Europe</t>
  </si>
  <si>
    <t>Czechia</t>
  </si>
  <si>
    <t>Corporate</t>
  </si>
  <si>
    <t>Hiking</t>
  </si>
  <si>
    <t>Hiking Daypack 20L</t>
  </si>
  <si>
    <t>00163</t>
  </si>
  <si>
    <t>Northern Europe</t>
  </si>
  <si>
    <t>Sweden</t>
  </si>
  <si>
    <t>New</t>
  </si>
  <si>
    <t>Travel</t>
  </si>
  <si>
    <t>Insulated Bottle</t>
  </si>
  <si>
    <t>00542</t>
  </si>
  <si>
    <t>Business</t>
  </si>
  <si>
    <t>Trail Boots</t>
  </si>
  <si>
    <t>02002</t>
  </si>
  <si>
    <t>02005</t>
  </si>
  <si>
    <t>Ireland</t>
  </si>
  <si>
    <t>Retail Partners</t>
  </si>
  <si>
    <t>02937</t>
  </si>
  <si>
    <t>Western Europe</t>
  </si>
  <si>
    <t>Belgium</t>
  </si>
  <si>
    <t>Trail Bike Light</t>
  </si>
  <si>
    <t>03326</t>
  </si>
  <si>
    <t>Camping</t>
  </si>
  <si>
    <t>Alpine Tent 4P</t>
  </si>
  <si>
    <t>03863</t>
  </si>
  <si>
    <t>Denmark</t>
  </si>
  <si>
    <t>Compact Repair Kit</t>
  </si>
  <si>
    <t>04910</t>
  </si>
  <si>
    <t>05188</t>
  </si>
  <si>
    <t>Austria</t>
  </si>
  <si>
    <t>Marketplace</t>
  </si>
  <si>
    <t>00845</t>
  </si>
  <si>
    <t>Trail Tent 2P</t>
  </si>
  <si>
    <t>01077</t>
  </si>
  <si>
    <t>Cycling Pack 12L</t>
  </si>
  <si>
    <t>01237</t>
  </si>
  <si>
    <t>Netherlands</t>
  </si>
  <si>
    <t>Packing Cube Set</t>
  </si>
  <si>
    <t>01908</t>
  </si>
  <si>
    <t>United Kingdom</t>
  </si>
  <si>
    <t>Fitness</t>
  </si>
  <si>
    <t>Resistance Band Set</t>
  </si>
  <si>
    <t>02245</t>
  </si>
  <si>
    <t>Portugal</t>
  </si>
  <si>
    <t>Summit Backpack 45L</t>
  </si>
  <si>
    <t>02928</t>
  </si>
  <si>
    <t>Weighted Vest</t>
  </si>
  <si>
    <t>04249</t>
  </si>
  <si>
    <t>01734</t>
  </si>
  <si>
    <t>02331</t>
  </si>
  <si>
    <t>02475</t>
  </si>
  <si>
    <t>01433</t>
  </si>
  <si>
    <t>Finland</t>
  </si>
  <si>
    <t>03624</t>
  </si>
  <si>
    <t>04680</t>
  </si>
  <si>
    <t>Portable Camp Stove</t>
  </si>
  <si>
    <t>04803</t>
  </si>
  <si>
    <t>Switzerland</t>
  </si>
  <si>
    <t>Recovery Roller</t>
  </si>
  <si>
    <t>00248</t>
  </si>
  <si>
    <t>Germany</t>
  </si>
  <si>
    <t>01118</t>
  </si>
  <si>
    <t>Carry-On Duffel</t>
  </si>
  <si>
    <t>03023</t>
  </si>
  <si>
    <t>03903</t>
  </si>
  <si>
    <t>Training Mat</t>
  </si>
  <si>
    <t>00062</t>
  </si>
  <si>
    <t>00142</t>
  </si>
  <si>
    <t>00450</t>
  </si>
  <si>
    <t>04397</t>
  </si>
  <si>
    <t>Trekking Poles</t>
  </si>
  <si>
    <t>04798</t>
  </si>
  <si>
    <t>00136</t>
  </si>
  <si>
    <t>France</t>
  </si>
  <si>
    <t>Travel Backpack 35L</t>
  </si>
  <si>
    <t>02782</t>
  </si>
  <si>
    <t>04704</t>
  </si>
  <si>
    <t>Poland</t>
  </si>
  <si>
    <t>00069</t>
  </si>
  <si>
    <t>Italy</t>
  </si>
  <si>
    <t>00490</t>
  </si>
  <si>
    <t>Compact Sleeping Bag</t>
  </si>
  <si>
    <t>03685</t>
  </si>
  <si>
    <t>03796</t>
  </si>
  <si>
    <t>00387</t>
  </si>
  <si>
    <t>02796</t>
  </si>
  <si>
    <t>03703</t>
  </si>
  <si>
    <t>04674</t>
  </si>
  <si>
    <t>04789</t>
  </si>
  <si>
    <t>00804</t>
  </si>
  <si>
    <t>01780</t>
  </si>
  <si>
    <t>02844</t>
  </si>
  <si>
    <t>03068</t>
  </si>
  <si>
    <t>03096</t>
  </si>
  <si>
    <t>03129</t>
  </si>
  <si>
    <t>03948</t>
  </si>
  <si>
    <t>05036</t>
  </si>
  <si>
    <t>02681</t>
  </si>
  <si>
    <t>05101</t>
  </si>
  <si>
    <t>03871</t>
  </si>
  <si>
    <t>04643</t>
  </si>
  <si>
    <t>04703</t>
  </si>
  <si>
    <t>05068</t>
  </si>
  <si>
    <t>01539</t>
  </si>
  <si>
    <t>01709</t>
  </si>
  <si>
    <t>02702</t>
  </si>
  <si>
    <t>03176</t>
  </si>
  <si>
    <t>03705</t>
  </si>
  <si>
    <t>03736</t>
  </si>
  <si>
    <t>03967</t>
  </si>
  <si>
    <t>00170</t>
  </si>
  <si>
    <t>01040</t>
  </si>
  <si>
    <t>02380</t>
  </si>
  <si>
    <t>03219</t>
  </si>
  <si>
    <t>04425</t>
  </si>
  <si>
    <t>04508</t>
  </si>
  <si>
    <t>04806</t>
  </si>
  <si>
    <t>Norway</t>
  </si>
  <si>
    <t>00755</t>
  </si>
  <si>
    <t>03171</t>
  </si>
  <si>
    <t>04277</t>
  </si>
  <si>
    <t>04648</t>
  </si>
  <si>
    <t>00157</t>
  </si>
  <si>
    <t>02271</t>
  </si>
  <si>
    <t>03330</t>
  </si>
  <si>
    <t>04547</t>
  </si>
  <si>
    <t>01840</t>
  </si>
  <si>
    <t>01850</t>
  </si>
  <si>
    <t>01858</t>
  </si>
  <si>
    <t>02910</t>
  </si>
  <si>
    <t>03694</t>
  </si>
  <si>
    <t>00631</t>
  </si>
  <si>
    <t>01113</t>
  </si>
  <si>
    <t>01525</t>
  </si>
  <si>
    <t>03233</t>
  </si>
  <si>
    <t>04455</t>
  </si>
  <si>
    <t>01769</t>
  </si>
  <si>
    <t>03467</t>
  </si>
  <si>
    <t>03911</t>
  </si>
  <si>
    <t>04401</t>
  </si>
  <si>
    <t>04864</t>
  </si>
  <si>
    <t>00347</t>
  </si>
  <si>
    <t>02051</t>
  </si>
  <si>
    <t>02314</t>
  </si>
  <si>
    <t>03861</t>
  </si>
  <si>
    <t>00843</t>
  </si>
  <si>
    <t>00868</t>
  </si>
  <si>
    <t>00890</t>
  </si>
  <si>
    <t>02185</t>
  </si>
  <si>
    <t>02335</t>
  </si>
  <si>
    <t>02784</t>
  </si>
  <si>
    <t>03820</t>
  </si>
  <si>
    <t>00994</t>
  </si>
  <si>
    <t>01643</t>
  </si>
  <si>
    <t>01971</t>
  </si>
  <si>
    <t>02828</t>
  </si>
  <si>
    <t>05175</t>
  </si>
  <si>
    <t>01874</t>
  </si>
  <si>
    <t>02490</t>
  </si>
  <si>
    <t>05078</t>
  </si>
  <si>
    <t>00230</t>
  </si>
  <si>
    <t>01757</t>
  </si>
  <si>
    <t>01944</t>
  </si>
  <si>
    <t>03485</t>
  </si>
  <si>
    <t>04002</t>
  </si>
  <si>
    <t>00818</t>
  </si>
  <si>
    <t>01439</t>
  </si>
  <si>
    <t>01616</t>
  </si>
  <si>
    <t>01798</t>
  </si>
  <si>
    <t>04449</t>
  </si>
  <si>
    <t>04473</t>
  </si>
  <si>
    <t>00203</t>
  </si>
  <si>
    <t>01654</t>
  </si>
  <si>
    <t>02203</t>
  </si>
  <si>
    <t>03352</t>
  </si>
  <si>
    <t>00183</t>
  </si>
  <si>
    <t>03525</t>
  </si>
  <si>
    <t>04299</t>
  </si>
  <si>
    <t>00748</t>
  </si>
  <si>
    <t>03117</t>
  </si>
  <si>
    <t>03328</t>
  </si>
  <si>
    <t>03822</t>
  </si>
  <si>
    <t>04125</t>
  </si>
  <si>
    <t>04592</t>
  </si>
  <si>
    <t>00373</t>
  </si>
  <si>
    <t>00672</t>
  </si>
  <si>
    <t>01125</t>
  </si>
  <si>
    <t>01164</t>
  </si>
  <si>
    <t>01613</t>
  </si>
  <si>
    <t>02149</t>
  </si>
  <si>
    <t>02593</t>
  </si>
  <si>
    <t>02659</t>
  </si>
  <si>
    <t>03496</t>
  </si>
  <si>
    <t>03889</t>
  </si>
  <si>
    <t>01432</t>
  </si>
  <si>
    <t>01778</t>
  </si>
  <si>
    <t>02047</t>
  </si>
  <si>
    <t>02668</t>
  </si>
  <si>
    <t>02706</t>
  </si>
  <si>
    <t>02940</t>
  </si>
  <si>
    <t>01263</t>
  </si>
  <si>
    <t>01641</t>
  </si>
  <si>
    <t>02014</t>
  </si>
  <si>
    <t>02642</t>
  </si>
  <si>
    <t>02929</t>
  </si>
  <si>
    <t>03855</t>
  </si>
  <si>
    <t>04031</t>
  </si>
  <si>
    <t>00002</t>
  </si>
  <si>
    <t>04228</t>
  </si>
  <si>
    <t>00928</t>
  </si>
  <si>
    <t>00933</t>
  </si>
  <si>
    <t>01646</t>
  </si>
  <si>
    <t>00380</t>
  </si>
  <si>
    <t>01723</t>
  </si>
  <si>
    <t>02529</t>
  </si>
  <si>
    <t>02685</t>
  </si>
  <si>
    <t>02793</t>
  </si>
  <si>
    <t>00346</t>
  </si>
  <si>
    <t>00539</t>
  </si>
  <si>
    <t>01368</t>
  </si>
  <si>
    <t>03506</t>
  </si>
  <si>
    <t>01314</t>
  </si>
  <si>
    <t>02092</t>
  </si>
  <si>
    <t>05083</t>
  </si>
  <si>
    <t>00582</t>
  </si>
  <si>
    <t>00902</t>
  </si>
  <si>
    <t>02396</t>
  </si>
  <si>
    <t>02494</t>
  </si>
  <si>
    <t>02925</t>
  </si>
  <si>
    <t>03614</t>
  </si>
  <si>
    <t>04360</t>
  </si>
  <si>
    <t>04582</t>
  </si>
  <si>
    <t>04381</t>
  </si>
  <si>
    <t>04964</t>
  </si>
  <si>
    <t>00255</t>
  </si>
  <si>
    <t>02178</t>
  </si>
  <si>
    <t>03416</t>
  </si>
  <si>
    <t>03854</t>
  </si>
  <si>
    <t>03952</t>
  </si>
  <si>
    <t>04076</t>
  </si>
  <si>
    <t>04156</t>
  </si>
  <si>
    <t>04260</t>
  </si>
  <si>
    <t>04294</t>
  </si>
  <si>
    <t>01019</t>
  </si>
  <si>
    <t>01471</t>
  </si>
  <si>
    <t>02520</t>
  </si>
  <si>
    <t>04649</t>
  </si>
  <si>
    <t>04545</t>
  </si>
  <si>
    <t>00285</t>
  </si>
  <si>
    <t>01499</t>
  </si>
  <si>
    <t>02615</t>
  </si>
  <si>
    <t>00479</t>
  </si>
  <si>
    <t>04069</t>
  </si>
  <si>
    <t>04588</t>
  </si>
  <si>
    <t>00014</t>
  </si>
  <si>
    <t>00303</t>
  </si>
  <si>
    <t>01197</t>
  </si>
  <si>
    <t>02714</t>
  </si>
  <si>
    <t>02753</t>
  </si>
  <si>
    <t>03901</t>
  </si>
  <si>
    <t>00594</t>
  </si>
  <si>
    <t>00624</t>
  </si>
  <si>
    <t>01013</t>
  </si>
  <si>
    <t>01100</t>
  </si>
  <si>
    <t>02353</t>
  </si>
  <si>
    <t>03020</t>
  </si>
  <si>
    <t>03227</t>
  </si>
  <si>
    <t>03530</t>
  </si>
  <si>
    <t>00006</t>
  </si>
  <si>
    <t>02038</t>
  </si>
  <si>
    <t>04104</t>
  </si>
  <si>
    <t>01072</t>
  </si>
  <si>
    <t>02435</t>
  </si>
  <si>
    <t>04476</t>
  </si>
  <si>
    <t>00174</t>
  </si>
  <si>
    <t>00304</t>
  </si>
  <si>
    <t>00404</t>
  </si>
  <si>
    <t>00675</t>
  </si>
  <si>
    <t>00940</t>
  </si>
  <si>
    <t>02375</t>
  </si>
  <si>
    <t>04184</t>
  </si>
  <si>
    <t>04390</t>
  </si>
  <si>
    <t>01475</t>
  </si>
  <si>
    <t>03504</t>
  </si>
  <si>
    <t>01649</t>
  </si>
  <si>
    <t>02170</t>
  </si>
  <si>
    <t>03402</t>
  </si>
  <si>
    <t>03773</t>
  </si>
  <si>
    <t>04670</t>
  </si>
  <si>
    <t>00587</t>
  </si>
  <si>
    <t>01085</t>
  </si>
  <si>
    <t>01635</t>
  </si>
  <si>
    <t>04067</t>
  </si>
  <si>
    <t>00287</t>
  </si>
  <si>
    <t>00794</t>
  </si>
  <si>
    <t>01609</t>
  </si>
  <si>
    <t>04921</t>
  </si>
  <si>
    <t>02209</t>
  </si>
  <si>
    <t>04757</t>
  </si>
  <si>
    <t>05155</t>
  </si>
  <si>
    <t>01737</t>
  </si>
  <si>
    <t>01905</t>
  </si>
  <si>
    <t>02359</t>
  </si>
  <si>
    <t>03666</t>
  </si>
  <si>
    <t>00518</t>
  </si>
  <si>
    <t>00892</t>
  </si>
  <si>
    <t>01115</t>
  </si>
  <si>
    <t>01186</t>
  </si>
  <si>
    <t>02093</t>
  </si>
  <si>
    <t>02136</t>
  </si>
  <si>
    <t>03538</t>
  </si>
  <si>
    <t>03891</t>
  </si>
  <si>
    <t>03917</t>
  </si>
  <si>
    <t>04594</t>
  </si>
  <si>
    <t>04750</t>
  </si>
  <si>
    <t>04960</t>
  </si>
  <si>
    <t>04245</t>
  </si>
  <si>
    <t>04664</t>
  </si>
  <si>
    <t>00383</t>
  </si>
  <si>
    <t>00730</t>
  </si>
  <si>
    <t>00985</t>
  </si>
  <si>
    <t>01457</t>
  </si>
  <si>
    <t>02558</t>
  </si>
  <si>
    <t>03024</t>
  </si>
  <si>
    <t>03225</t>
  </si>
  <si>
    <t>03551</t>
  </si>
  <si>
    <t>04157</t>
  </si>
  <si>
    <t>04398</t>
  </si>
  <si>
    <t>04951</t>
  </si>
  <si>
    <t>01354</t>
  </si>
  <si>
    <t>02042</t>
  </si>
  <si>
    <t>03895</t>
  </si>
  <si>
    <t>05074</t>
  </si>
  <si>
    <t>00179</t>
  </si>
  <si>
    <t>00459</t>
  </si>
  <si>
    <t>00525</t>
  </si>
  <si>
    <t>03374</t>
  </si>
  <si>
    <t>03850</t>
  </si>
  <si>
    <t>04004</t>
  </si>
  <si>
    <t>00788</t>
  </si>
  <si>
    <t>01717</t>
  </si>
  <si>
    <t>01819</t>
  </si>
  <si>
    <t>01992</t>
  </si>
  <si>
    <t>02499</t>
  </si>
  <si>
    <t>02698</t>
  </si>
  <si>
    <t>04416</t>
  </si>
  <si>
    <t>04434</t>
  </si>
  <si>
    <t>04992</t>
  </si>
  <si>
    <t>00388</t>
  </si>
  <si>
    <t>00977</t>
  </si>
  <si>
    <t>00996</t>
  </si>
  <si>
    <t>01923</t>
  </si>
  <si>
    <t>04904</t>
  </si>
  <si>
    <t>01036</t>
  </si>
  <si>
    <t>01470</t>
  </si>
  <si>
    <t>02907</t>
  </si>
  <si>
    <t>02997</t>
  </si>
  <si>
    <t>03056</t>
  </si>
  <si>
    <t>00471</t>
  </si>
  <si>
    <t>00842</t>
  </si>
  <si>
    <t>03386</t>
  </si>
  <si>
    <t>04505</t>
  </si>
  <si>
    <t>01286</t>
  </si>
  <si>
    <t>02653</t>
  </si>
  <si>
    <t>04465</t>
  </si>
  <si>
    <t>04576</t>
  </si>
  <si>
    <t>00718</t>
  </si>
  <si>
    <t>01527</t>
  </si>
  <si>
    <t>01797</t>
  </si>
  <si>
    <t>02917</t>
  </si>
  <si>
    <t>04095</t>
  </si>
  <si>
    <t>05050</t>
  </si>
  <si>
    <t>00709</t>
  </si>
  <si>
    <t>01073</t>
  </si>
  <si>
    <t>02623</t>
  </si>
  <si>
    <t>02625</t>
  </si>
  <si>
    <t>03304</t>
  </si>
  <si>
    <t>04876</t>
  </si>
  <si>
    <t>00083</t>
  </si>
  <si>
    <t>00863</t>
  </si>
  <si>
    <t>02323</t>
  </si>
  <si>
    <t>03064</t>
  </si>
  <si>
    <t>04995</t>
  </si>
  <si>
    <t>00046</t>
  </si>
  <si>
    <t>00443</t>
  </si>
  <si>
    <t>00759</t>
  </si>
  <si>
    <t>01097</t>
  </si>
  <si>
    <t>02152</t>
  </si>
  <si>
    <t>02512</t>
  </si>
  <si>
    <t>02578</t>
  </si>
  <si>
    <t>03302</t>
  </si>
  <si>
    <t>03752</t>
  </si>
  <si>
    <t>04839</t>
  </si>
  <si>
    <t>00264</t>
  </si>
  <si>
    <t>02498</t>
  </si>
  <si>
    <t>03929</t>
  </si>
  <si>
    <t>04195</t>
  </si>
  <si>
    <t>04684</t>
  </si>
  <si>
    <t>00313</t>
  </si>
  <si>
    <t>01056</t>
  </si>
  <si>
    <t>02189</t>
  </si>
  <si>
    <t>02617</t>
  </si>
  <si>
    <t>02901</t>
  </si>
  <si>
    <t>02952</t>
  </si>
  <si>
    <t>03421</t>
  </si>
  <si>
    <t>03536</t>
  </si>
  <si>
    <t>03878</t>
  </si>
  <si>
    <t>02027</t>
  </si>
  <si>
    <t>03280</t>
  </si>
  <si>
    <t>05149</t>
  </si>
  <si>
    <t>00412</t>
  </si>
  <si>
    <t>01161</t>
  </si>
  <si>
    <t>01320</t>
  </si>
  <si>
    <t>02528</t>
  </si>
  <si>
    <t>02956</t>
  </si>
  <si>
    <t>02973</t>
  </si>
  <si>
    <t>03358</t>
  </si>
  <si>
    <t>00164</t>
  </si>
  <si>
    <t>00995</t>
  </si>
  <si>
    <t>04912</t>
  </si>
  <si>
    <t>00029</t>
  </si>
  <si>
    <t>00891</t>
  </si>
  <si>
    <t>01143</t>
  </si>
  <si>
    <t>02478</t>
  </si>
  <si>
    <t>03961</t>
  </si>
  <si>
    <t>04724</t>
  </si>
  <si>
    <t>02171</t>
  </si>
  <si>
    <t>02311</t>
  </si>
  <si>
    <t>03563</t>
  </si>
  <si>
    <t>03587</t>
  </si>
  <si>
    <t>03706</t>
  </si>
  <si>
    <t>04121</t>
  </si>
  <si>
    <t>01047</t>
  </si>
  <si>
    <t>01142</t>
  </si>
  <si>
    <t>02232</t>
  </si>
  <si>
    <t>02339</t>
  </si>
  <si>
    <t>03611</t>
  </si>
  <si>
    <t>03953</t>
  </si>
  <si>
    <t>04253</t>
  </si>
  <si>
    <t>04952</t>
  </si>
  <si>
    <t>05016</t>
  </si>
  <si>
    <t>00839</t>
  </si>
  <si>
    <t>01382</t>
  </si>
  <si>
    <t>01452</t>
  </si>
  <si>
    <t>01845</t>
  </si>
  <si>
    <t>03560</t>
  </si>
  <si>
    <t>04059</t>
  </si>
  <si>
    <t>04731</t>
  </si>
  <si>
    <t>00693</t>
  </si>
  <si>
    <t>01672</t>
  </si>
  <si>
    <t>02347</t>
  </si>
  <si>
    <t>02582</t>
  </si>
  <si>
    <t>02762</t>
  </si>
  <si>
    <t>04090</t>
  </si>
  <si>
    <t>04491</t>
  </si>
  <si>
    <t>04678</t>
  </si>
  <si>
    <t>01189</t>
  </si>
  <si>
    <t>01590</t>
  </si>
  <si>
    <t>02309</t>
  </si>
  <si>
    <t>03628</t>
  </si>
  <si>
    <t>03718</t>
  </si>
  <si>
    <t>04198</t>
  </si>
  <si>
    <t>04784</t>
  </si>
  <si>
    <t>00086</t>
  </si>
  <si>
    <t>01813</t>
  </si>
  <si>
    <t>02212</t>
  </si>
  <si>
    <t>04466</t>
  </si>
  <si>
    <t>04483</t>
  </si>
  <si>
    <t>00273</t>
  </si>
  <si>
    <t>00578</t>
  </si>
  <si>
    <t>01290</t>
  </si>
  <si>
    <t>01501</t>
  </si>
  <si>
    <t>01540</t>
  </si>
  <si>
    <t>02541</t>
  </si>
  <si>
    <t>04264</t>
  </si>
  <si>
    <t>04311</t>
  </si>
  <si>
    <t>04796</t>
  </si>
  <si>
    <t>00089</t>
  </si>
  <si>
    <t>00487</t>
  </si>
  <si>
    <t>01476</t>
  </si>
  <si>
    <t>02145</t>
  </si>
  <si>
    <t>02999</t>
  </si>
  <si>
    <t>04464</t>
  </si>
  <si>
    <t>04978</t>
  </si>
  <si>
    <t>00130</t>
  </si>
  <si>
    <t>00848</t>
  </si>
  <si>
    <t>01359</t>
  </si>
  <si>
    <t>02379</t>
  </si>
  <si>
    <t>02987</t>
  </si>
  <si>
    <t>03121</t>
  </si>
  <si>
    <t>04445</t>
  </si>
  <si>
    <t>00441</t>
  </si>
  <si>
    <t>04608</t>
  </si>
  <si>
    <t>04914</t>
  </si>
  <si>
    <t>00860</t>
  </si>
  <si>
    <t>00920</t>
  </si>
  <si>
    <t>01700</t>
  </si>
  <si>
    <t>01768</t>
  </si>
  <si>
    <t>01876</t>
  </si>
  <si>
    <t>02453</t>
  </si>
  <si>
    <t>02676</t>
  </si>
  <si>
    <t>02800</t>
  </si>
  <si>
    <t>02857</t>
  </si>
  <si>
    <t>03584</t>
  </si>
  <si>
    <t>03669</t>
  </si>
  <si>
    <t>04787</t>
  </si>
  <si>
    <t>00769</t>
  </si>
  <si>
    <t>01184</t>
  </si>
  <si>
    <t>01498</t>
  </si>
  <si>
    <t>02054</t>
  </si>
  <si>
    <t>02294</t>
  </si>
  <si>
    <t>02892</t>
  </si>
  <si>
    <t>03145</t>
  </si>
  <si>
    <t>03925</t>
  </si>
  <si>
    <t>02722</t>
  </si>
  <si>
    <t>02767</t>
  </si>
  <si>
    <t>03794</t>
  </si>
  <si>
    <t>03880</t>
  </si>
  <si>
    <t>00422</t>
  </si>
  <si>
    <t>00495</t>
  </si>
  <si>
    <t>01517</t>
  </si>
  <si>
    <t>02391</t>
  </si>
  <si>
    <t>03809</t>
  </si>
  <si>
    <t>03958</t>
  </si>
  <si>
    <t>04418</t>
  </si>
  <si>
    <t>04693</t>
  </si>
  <si>
    <t>00193</t>
  </si>
  <si>
    <t>02246</t>
  </si>
  <si>
    <t>02556</t>
  </si>
  <si>
    <t>00169</t>
  </si>
  <si>
    <t>00877</t>
  </si>
  <si>
    <t>02023</t>
  </si>
  <si>
    <t>02548</t>
  </si>
  <si>
    <t>02602</t>
  </si>
  <si>
    <t>03229</t>
  </si>
  <si>
    <t>03261</t>
  </si>
  <si>
    <t>03621</t>
  </si>
  <si>
    <t>04681</t>
  </si>
  <si>
    <t>04954</t>
  </si>
  <si>
    <t>01153</t>
  </si>
  <si>
    <t>01383</t>
  </si>
  <si>
    <t>02583</t>
  </si>
  <si>
    <t>04074</t>
  </si>
  <si>
    <t>04301</t>
  </si>
  <si>
    <t>04692</t>
  </si>
  <si>
    <t>01951</t>
  </si>
  <si>
    <t>02111</t>
  </si>
  <si>
    <t>02933</t>
  </si>
  <si>
    <t>03263</t>
  </si>
  <si>
    <t>04764</t>
  </si>
  <si>
    <t>00028</t>
  </si>
  <si>
    <t>00581</t>
  </si>
  <si>
    <t>00643</t>
  </si>
  <si>
    <t>01907</t>
  </si>
  <si>
    <t>01950</t>
  </si>
  <si>
    <t>02443</t>
  </si>
  <si>
    <t>02480</t>
  </si>
  <si>
    <t>02515</t>
  </si>
  <si>
    <t>02829</t>
  </si>
  <si>
    <t>04086</t>
  </si>
  <si>
    <t>04512</t>
  </si>
  <si>
    <t>04837</t>
  </si>
  <si>
    <t>01580</t>
  </si>
  <si>
    <t>01962</t>
  </si>
  <si>
    <t>02381</t>
  </si>
  <si>
    <t>02655</t>
  </si>
  <si>
    <t>02944</t>
  </si>
  <si>
    <t>04756</t>
  </si>
  <si>
    <t>00052</t>
  </si>
  <si>
    <t>00556</t>
  </si>
  <si>
    <t>01233</t>
  </si>
  <si>
    <t>01492</t>
  </si>
  <si>
    <t>01619</t>
  </si>
  <si>
    <t>01631</t>
  </si>
  <si>
    <t>01844</t>
  </si>
  <si>
    <t>04246</t>
  </si>
  <si>
    <t>05139</t>
  </si>
  <si>
    <t>00186</t>
  </si>
  <si>
    <t>01742</t>
  </si>
  <si>
    <t>03189</t>
  </si>
  <si>
    <t>03747</t>
  </si>
  <si>
    <t>03782</t>
  </si>
  <si>
    <t>04344</t>
  </si>
  <si>
    <t>04901</t>
  </si>
  <si>
    <t>04969</t>
  </si>
  <si>
    <t>00673</t>
  </si>
  <si>
    <t>00888</t>
  </si>
  <si>
    <t>01541</t>
  </si>
  <si>
    <t>01881</t>
  </si>
  <si>
    <t>02007</t>
  </si>
  <si>
    <t>02312</t>
  </si>
  <si>
    <t>04493</t>
  </si>
  <si>
    <t>02072</t>
  </si>
  <si>
    <t>02142</t>
  </si>
  <si>
    <t>02911</t>
  </si>
  <si>
    <t>04276</t>
  </si>
  <si>
    <t>05077</t>
  </si>
  <si>
    <t>01259</t>
  </si>
  <si>
    <t>01720</t>
  </si>
  <si>
    <t>01975</t>
  </si>
  <si>
    <t>02848</t>
  </si>
  <si>
    <t>02979</t>
  </si>
  <si>
    <t>02996</t>
  </si>
  <si>
    <t>00749</t>
  </si>
  <si>
    <t>01928</t>
  </si>
  <si>
    <t>02486</t>
  </si>
  <si>
    <t>02688</t>
  </si>
  <si>
    <t>02712</t>
  </si>
  <si>
    <t>03853</t>
  </si>
  <si>
    <t>04043</t>
  </si>
  <si>
    <t>00290</t>
  </si>
  <si>
    <t>02953</t>
  </si>
  <si>
    <t>03179</t>
  </si>
  <si>
    <t>03301</t>
  </si>
  <si>
    <t>03349</t>
  </si>
  <si>
    <t>04874</t>
  </si>
  <si>
    <t>01045</t>
  </si>
  <si>
    <t>01703</t>
  </si>
  <si>
    <t>02107</t>
  </si>
  <si>
    <t>02265</t>
  </si>
  <si>
    <t>02839</t>
  </si>
  <si>
    <t>04742</t>
  </si>
  <si>
    <t>04899</t>
  </si>
  <si>
    <t>05042</t>
  </si>
  <si>
    <t>02248</t>
  </si>
  <si>
    <t>02427</t>
  </si>
  <si>
    <t>02445</t>
  </si>
  <si>
    <t>03311</t>
  </si>
  <si>
    <t>03320</t>
  </si>
  <si>
    <t>03321</t>
  </si>
  <si>
    <t>05181</t>
  </si>
  <si>
    <t>05187</t>
  </si>
  <si>
    <t>00605</t>
  </si>
  <si>
    <t>03244</t>
  </si>
  <si>
    <t>04047</t>
  </si>
  <si>
    <t>04101</t>
  </si>
  <si>
    <t>04537</t>
  </si>
  <si>
    <t>00754</t>
  </si>
  <si>
    <t>01340</t>
  </si>
  <si>
    <t>01444</t>
  </si>
  <si>
    <t>02390</t>
  </si>
  <si>
    <t>03076</t>
  </si>
  <si>
    <t>03157</t>
  </si>
  <si>
    <t>04516</t>
  </si>
  <si>
    <t>05119</t>
  </si>
  <si>
    <t>00125</t>
  </si>
  <si>
    <t>00728</t>
  </si>
  <si>
    <t>01271</t>
  </si>
  <si>
    <t>01284</t>
  </si>
  <si>
    <t>01657</t>
  </si>
  <si>
    <t>02240</t>
  </si>
  <si>
    <t>03050</t>
  </si>
  <si>
    <t>03213</t>
  </si>
  <si>
    <t>03367</t>
  </si>
  <si>
    <t>03885</t>
  </si>
  <si>
    <t>04372</t>
  </si>
  <si>
    <t>04417</t>
  </si>
  <si>
    <t>01147</t>
  </si>
  <si>
    <t>01514</t>
  </si>
  <si>
    <t>01538</t>
  </si>
  <si>
    <t>01679</t>
  </si>
  <si>
    <t>01708</t>
  </si>
  <si>
    <t>02686</t>
  </si>
  <si>
    <t>03307</t>
  </si>
  <si>
    <t>03772</t>
  </si>
  <si>
    <t>03877</t>
  </si>
  <si>
    <t>04117</t>
  </si>
  <si>
    <t>04562</t>
  </si>
  <si>
    <t>04683</t>
  </si>
  <si>
    <t>00308</t>
  </si>
  <si>
    <t>00773</t>
  </si>
  <si>
    <t>01303</t>
  </si>
  <si>
    <t>01348</t>
  </si>
  <si>
    <t>01496</t>
  </si>
  <si>
    <t>01695</t>
  </si>
  <si>
    <t>02812</t>
  </si>
  <si>
    <t>03017</t>
  </si>
  <si>
    <t>03719</t>
  </si>
  <si>
    <t>03920</t>
  </si>
  <si>
    <t>04654</t>
  </si>
  <si>
    <t>04920</t>
  </si>
  <si>
    <t>05191</t>
  </si>
  <si>
    <t>00413</t>
  </si>
  <si>
    <t>01658</t>
  </si>
  <si>
    <t>02024</t>
  </si>
  <si>
    <t>03980</t>
  </si>
  <si>
    <t>04239</t>
  </si>
  <si>
    <t>04761</t>
  </si>
  <si>
    <t>05160</t>
  </si>
  <si>
    <t>02224</t>
  </si>
  <si>
    <t>02832</t>
  </si>
  <si>
    <t>03000</t>
  </si>
  <si>
    <t>03206</t>
  </si>
  <si>
    <t>03777</t>
  </si>
  <si>
    <t>04980</t>
  </si>
  <si>
    <t>01102</t>
  </si>
  <si>
    <t>01333</t>
  </si>
  <si>
    <t>01369</t>
  </si>
  <si>
    <t>01712</t>
  </si>
  <si>
    <t>02229</t>
  </si>
  <si>
    <t>03458</t>
  </si>
  <si>
    <t>04637</t>
  </si>
  <si>
    <t>04726</t>
  </si>
  <si>
    <t>04838</t>
  </si>
  <si>
    <t>05075</t>
  </si>
  <si>
    <t>00149</t>
  </si>
  <si>
    <t>00449</t>
  </si>
  <si>
    <t>01422</t>
  </si>
  <si>
    <t>03248</t>
  </si>
  <si>
    <t>03445</t>
  </si>
  <si>
    <t>03930</t>
  </si>
  <si>
    <t>03969</t>
  </si>
  <si>
    <t>04190</t>
  </si>
  <si>
    <t>04442</t>
  </si>
  <si>
    <t>00228</t>
  </si>
  <si>
    <t>02101</t>
  </si>
  <si>
    <t>02590</t>
  </si>
  <si>
    <t>02957</t>
  </si>
  <si>
    <t>04270</t>
  </si>
  <si>
    <t>04324</t>
  </si>
  <si>
    <t>05010</t>
  </si>
  <si>
    <t>05092</t>
  </si>
  <si>
    <t>01061</t>
  </si>
  <si>
    <t>01099</t>
  </si>
  <si>
    <t>03500</t>
  </si>
  <si>
    <t>03856</t>
  </si>
  <si>
    <t>04044</t>
  </si>
  <si>
    <t>04235</t>
  </si>
  <si>
    <t>00122</t>
  </si>
  <si>
    <t>00239</t>
  </si>
  <si>
    <t>00356</t>
  </si>
  <si>
    <t>00785</t>
  </si>
  <si>
    <t>02325</t>
  </si>
  <si>
    <t>02566</t>
  </si>
  <si>
    <t>03105</t>
  </si>
  <si>
    <t>03167</t>
  </si>
  <si>
    <t>04396</t>
  </si>
  <si>
    <t>04475</t>
  </si>
  <si>
    <t>04482</t>
  </si>
  <si>
    <t>05022</t>
  </si>
  <si>
    <t>01304</t>
  </si>
  <si>
    <t>03008</t>
  </si>
  <si>
    <t>04140</t>
  </si>
  <si>
    <t>04151</t>
  </si>
  <si>
    <t>04650</t>
  </si>
  <si>
    <t>04897</t>
  </si>
  <si>
    <t>00792</t>
  </si>
  <si>
    <t>01796</t>
  </si>
  <si>
    <t>03222</t>
  </si>
  <si>
    <t>03237</t>
  </si>
  <si>
    <t>03695</t>
  </si>
  <si>
    <t>05148</t>
  </si>
  <si>
    <t>00534</t>
  </si>
  <si>
    <t>00551</t>
  </si>
  <si>
    <t>02110</t>
  </si>
  <si>
    <t>02217</t>
  </si>
  <si>
    <t>02544</t>
  </si>
  <si>
    <t>03678</t>
  </si>
  <si>
    <t>03726</t>
  </si>
  <si>
    <t>03897</t>
  </si>
  <si>
    <t>01262</t>
  </si>
  <si>
    <t>02657</t>
  </si>
  <si>
    <t>03238</t>
  </si>
  <si>
    <t>03607</t>
  </si>
  <si>
    <t>05070</t>
  </si>
  <si>
    <t>05171</t>
  </si>
  <si>
    <t>00617</t>
  </si>
  <si>
    <t>00849</t>
  </si>
  <si>
    <t>00956</t>
  </si>
  <si>
    <t>01896</t>
  </si>
  <si>
    <t>02317</t>
  </si>
  <si>
    <t>02542</t>
  </si>
  <si>
    <t>04535</t>
  </si>
  <si>
    <t>04988</t>
  </si>
  <si>
    <t>00253</t>
  </si>
  <si>
    <t>01743</t>
  </si>
  <si>
    <t>01801</t>
  </si>
  <si>
    <t>02511</t>
  </si>
  <si>
    <t>03186</t>
  </si>
  <si>
    <t>03378</t>
  </si>
  <si>
    <t>04255</t>
  </si>
  <si>
    <t>04587</t>
  </si>
  <si>
    <t>00830</t>
  </si>
  <si>
    <t>04320</t>
  </si>
  <si>
    <t>04386</t>
  </si>
  <si>
    <t>04602</t>
  </si>
  <si>
    <t>05190</t>
  </si>
  <si>
    <t>00393</t>
  </si>
  <si>
    <t>00812</t>
  </si>
  <si>
    <t>01297</t>
  </si>
  <si>
    <t>01574</t>
  </si>
  <si>
    <t>03060</t>
  </si>
  <si>
    <t>03490</t>
  </si>
  <si>
    <t>03654</t>
  </si>
  <si>
    <t>04209</t>
  </si>
  <si>
    <t>04227</t>
  </si>
  <si>
    <t>04247</t>
  </si>
  <si>
    <t>05196</t>
  </si>
  <si>
    <t>00400</t>
  </si>
  <si>
    <t>00829</t>
  </si>
  <si>
    <t>01236</t>
  </si>
  <si>
    <t>01364</t>
  </si>
  <si>
    <t>02105</t>
  </si>
  <si>
    <t>04706</t>
  </si>
  <si>
    <t>00068</t>
  </si>
  <si>
    <t>01352</t>
  </si>
  <si>
    <t>02526</t>
  </si>
  <si>
    <t>03298</t>
  </si>
  <si>
    <t>03510</t>
  </si>
  <si>
    <t>03638</t>
  </si>
  <si>
    <t>03754</t>
  </si>
  <si>
    <t>04029</t>
  </si>
  <si>
    <t>04651</t>
  </si>
  <si>
    <t>04886</t>
  </si>
  <si>
    <t>00162</t>
  </si>
  <si>
    <t>00184</t>
  </si>
  <si>
    <t>00328</t>
  </si>
  <si>
    <t>00908</t>
  </si>
  <si>
    <t>03159</t>
  </si>
  <si>
    <t>04509</t>
  </si>
  <si>
    <t>04677</t>
  </si>
  <si>
    <t>04867</t>
  </si>
  <si>
    <t>01615</t>
  </si>
  <si>
    <t>01812</t>
  </si>
  <si>
    <t>03645</t>
  </si>
  <si>
    <t>03804</t>
  </si>
  <si>
    <t>04367</t>
  </si>
  <si>
    <t>04746</t>
  </si>
  <si>
    <t>04795</t>
  </si>
  <si>
    <t>04800</t>
  </si>
  <si>
    <t>05018</t>
  </si>
  <si>
    <t>00474</t>
  </si>
  <si>
    <t>01175</t>
  </si>
  <si>
    <t>02015</t>
  </si>
  <si>
    <t>02196</t>
  </si>
  <si>
    <t>03508</t>
  </si>
  <si>
    <t>03516</t>
  </si>
  <si>
    <t>03570</t>
  </si>
  <si>
    <t>04799</t>
  </si>
  <si>
    <t>05156</t>
  </si>
  <si>
    <t>00526</t>
  </si>
  <si>
    <t>00712</t>
  </si>
  <si>
    <t>01533</t>
  </si>
  <si>
    <t>01933</t>
  </si>
  <si>
    <t>03128</t>
  </si>
  <si>
    <t>04922</t>
  </si>
  <si>
    <t>05051</t>
  </si>
  <si>
    <t>05182</t>
  </si>
  <si>
    <t>01071</t>
  </si>
  <si>
    <t>01210</t>
  </si>
  <si>
    <t>01244</t>
  </si>
  <si>
    <t>01403</t>
  </si>
  <si>
    <t>01592</t>
  </si>
  <si>
    <t>02581</t>
  </si>
  <si>
    <t>03428</t>
  </si>
  <si>
    <t>00765</t>
  </si>
  <si>
    <t>00854</t>
  </si>
  <si>
    <t>01087</t>
  </si>
  <si>
    <t>01150</t>
  </si>
  <si>
    <t>01902</t>
  </si>
  <si>
    <t>03913</t>
  </si>
  <si>
    <t>04378</t>
  </si>
  <si>
    <t>04551</t>
  </si>
  <si>
    <t>00787</t>
  </si>
  <si>
    <t>01133</t>
  </si>
  <si>
    <t>02075</t>
  </si>
  <si>
    <t>02172</t>
  </si>
  <si>
    <t>02977</t>
  </si>
  <si>
    <t>03531</t>
  </si>
  <si>
    <t>03881</t>
  </si>
  <si>
    <t>04469</t>
  </si>
  <si>
    <t>05037</t>
  </si>
  <si>
    <t>00035</t>
  </si>
  <si>
    <t>00226</t>
  </si>
  <si>
    <t>01713</t>
  </si>
  <si>
    <t>02320</t>
  </si>
  <si>
    <t>02496</t>
  </si>
  <si>
    <t>02504</t>
  </si>
  <si>
    <t>02598</t>
  </si>
  <si>
    <t>02600</t>
  </si>
  <si>
    <t>02856</t>
  </si>
  <si>
    <t>03478</t>
  </si>
  <si>
    <t>03599</t>
  </si>
  <si>
    <t>00282</t>
  </si>
  <si>
    <t>00980</t>
  </si>
  <si>
    <t>01155</t>
  </si>
  <si>
    <t>01816</t>
  </si>
  <si>
    <t>02128</t>
  </si>
  <si>
    <t>02296</t>
  </si>
  <si>
    <t>02322</t>
  </si>
  <si>
    <t>03480</t>
  </si>
  <si>
    <t>04426</t>
  </si>
  <si>
    <t>04938</t>
  </si>
  <si>
    <t>00915</t>
  </si>
  <si>
    <t>01188</t>
  </si>
  <si>
    <t>01594</t>
  </si>
  <si>
    <t>03022</t>
  </si>
  <si>
    <t>00588</t>
  </si>
  <si>
    <t>01016</t>
  </si>
  <si>
    <t>01930</t>
  </si>
  <si>
    <t>02658</t>
  </si>
  <si>
    <t>02951</t>
  </si>
  <si>
    <t>04328</t>
  </si>
  <si>
    <t>04591</t>
  </si>
  <si>
    <t>00280</t>
  </si>
  <si>
    <t>00409</t>
  </si>
  <si>
    <t>01372</t>
  </si>
  <si>
    <t>02327</t>
  </si>
  <si>
    <t>02703</t>
  </si>
  <si>
    <t>02776</t>
  </si>
  <si>
    <t>03411</t>
  </si>
  <si>
    <t>03841</t>
  </si>
  <si>
    <t>05121</t>
  </si>
  <si>
    <t>00053</t>
  </si>
  <si>
    <t>00127</t>
  </si>
  <si>
    <t>01092</t>
  </si>
  <si>
    <t>01213</t>
  </si>
  <si>
    <t>01849</t>
  </si>
  <si>
    <t>02395</t>
  </si>
  <si>
    <t>04166</t>
  </si>
  <si>
    <t>01004</t>
  </si>
  <si>
    <t>01012</t>
  </si>
  <si>
    <t>02180</t>
  </si>
  <si>
    <t>03659</t>
  </si>
  <si>
    <t>03775</t>
  </si>
  <si>
    <t>04071</t>
  </si>
  <si>
    <t>05137</t>
  </si>
  <si>
    <t>00133</t>
  </si>
  <si>
    <t>01385</t>
  </si>
  <si>
    <t>01597</t>
  </si>
  <si>
    <t>02273</t>
  </si>
  <si>
    <t>02931</t>
  </si>
  <si>
    <t>04143</t>
  </si>
  <si>
    <t>04504</t>
  </si>
  <si>
    <t>00656</t>
  </si>
  <si>
    <t>00979</t>
  </si>
  <si>
    <t>01510</t>
  </si>
  <si>
    <t>01959</t>
  </si>
  <si>
    <t>02089</t>
  </si>
  <si>
    <t>02446</t>
  </si>
  <si>
    <t>02847</t>
  </si>
  <si>
    <t>03454</t>
  </si>
  <si>
    <t>04472</t>
  </si>
  <si>
    <t>04852</t>
  </si>
  <si>
    <t>04959</t>
  </si>
  <si>
    <t>05056</t>
  </si>
  <si>
    <t>01152</t>
  </si>
  <si>
    <t>03919</t>
  </si>
  <si>
    <t>04202</t>
  </si>
  <si>
    <t>04274</t>
  </si>
  <si>
    <t>04364</t>
  </si>
  <si>
    <t>04896</t>
  </si>
  <si>
    <t>05109</t>
  </si>
  <si>
    <t>00289</t>
  </si>
  <si>
    <t>04092</t>
  </si>
  <si>
    <t>04727</t>
  </si>
  <si>
    <t>04753</t>
  </si>
  <si>
    <t>00942</t>
  </si>
  <si>
    <t>01755</t>
  </si>
  <si>
    <t>03073</t>
  </si>
  <si>
    <t>04230</t>
  </si>
  <si>
    <t>00644</t>
  </si>
  <si>
    <t>01122</t>
  </si>
  <si>
    <t>02019</t>
  </si>
  <si>
    <t>02432</t>
  </si>
  <si>
    <t>02989</t>
  </si>
  <si>
    <t>03019</t>
  </si>
  <si>
    <t>03798</t>
  </si>
  <si>
    <t>03862</t>
  </si>
  <si>
    <t>04281</t>
  </si>
  <si>
    <t>00191</t>
  </si>
  <si>
    <t>01039</t>
  </si>
  <si>
    <t>02641</t>
  </si>
  <si>
    <t>03058</t>
  </si>
  <si>
    <t>03110</t>
  </si>
  <si>
    <t>03981</t>
  </si>
  <si>
    <t>04663</t>
  </si>
  <si>
    <t>05021</t>
  </si>
  <si>
    <t>05107</t>
  </si>
  <si>
    <t>00454</t>
  </si>
  <si>
    <t>00873</t>
  </si>
  <si>
    <t>01116</t>
  </si>
  <si>
    <t>01206</t>
  </si>
  <si>
    <t>01576</t>
  </si>
  <si>
    <t>02634</t>
  </si>
  <si>
    <t>02649</t>
  </si>
  <si>
    <t>02774</t>
  </si>
  <si>
    <t>03037</t>
  </si>
  <si>
    <t>03138</t>
  </si>
  <si>
    <t>03228</t>
  </si>
  <si>
    <t>03401</t>
  </si>
  <si>
    <t>03511</t>
  </si>
  <si>
    <t>04485</t>
  </si>
  <si>
    <t>00447</t>
  </si>
  <si>
    <t>01208</t>
  </si>
  <si>
    <t>01355</t>
  </si>
  <si>
    <t>01474</t>
  </si>
  <si>
    <t>01625</t>
  </si>
  <si>
    <t>01877</t>
  </si>
  <si>
    <t>01978</t>
  </si>
  <si>
    <t>03616</t>
  </si>
  <si>
    <t>03992</t>
  </si>
  <si>
    <t>04091</t>
  </si>
  <si>
    <t>04204</t>
  </si>
  <si>
    <t>04234</t>
  </si>
  <si>
    <t>04696</t>
  </si>
  <si>
    <t>04755</t>
  </si>
  <si>
    <t>05090</t>
  </si>
  <si>
    <t>00027</t>
  </si>
  <si>
    <t>00463</t>
  </si>
  <si>
    <t>00653</t>
  </si>
  <si>
    <t>01485</t>
  </si>
  <si>
    <t>01925</t>
  </si>
  <si>
    <t>01952</t>
  </si>
  <si>
    <t>02010</t>
  </si>
  <si>
    <t>02114</t>
  </si>
  <si>
    <t>03104</t>
  </si>
  <si>
    <t>03230</t>
  </si>
  <si>
    <t>03415</t>
  </si>
  <si>
    <t>04130</t>
  </si>
  <si>
    <t>04314</t>
  </si>
  <si>
    <t>00998</t>
  </si>
  <si>
    <t>01172</t>
  </si>
  <si>
    <t>01261</t>
  </si>
  <si>
    <t>01762</t>
  </si>
  <si>
    <t>01851</t>
  </si>
  <si>
    <t>03205</t>
  </si>
  <si>
    <t>01396</t>
  </si>
  <si>
    <t>01441</t>
  </si>
  <si>
    <t>01511</t>
  </si>
  <si>
    <t>01701</t>
  </si>
  <si>
    <t>01984</t>
  </si>
  <si>
    <t>02572</t>
  </si>
  <si>
    <t>02833</t>
  </si>
  <si>
    <t>03522</t>
  </si>
  <si>
    <t>00146</t>
  </si>
  <si>
    <t>00161</t>
  </si>
  <si>
    <t>00819</t>
  </si>
  <si>
    <t>02104</t>
  </si>
  <si>
    <t>02678</t>
  </si>
  <si>
    <t>03015</t>
  </si>
  <si>
    <t>03243</t>
  </si>
  <si>
    <t>03283</t>
  </si>
  <si>
    <t>03966</t>
  </si>
  <si>
    <t>01349</t>
  </si>
  <si>
    <t>02333</t>
  </si>
  <si>
    <t>02628</t>
  </si>
  <si>
    <t>02718</t>
  </si>
  <si>
    <t>03185</t>
  </si>
  <si>
    <t>04495</t>
  </si>
  <si>
    <t>00815</t>
  </si>
  <si>
    <t>01140</t>
  </si>
  <si>
    <t>01544</t>
  </si>
  <si>
    <t>02420</t>
  </si>
  <si>
    <t>02805</t>
  </si>
  <si>
    <t>03160</t>
  </si>
  <si>
    <t>03278</t>
  </si>
  <si>
    <t>03555</t>
  </si>
  <si>
    <t>03702</t>
  </si>
  <si>
    <t>04349</t>
  </si>
  <si>
    <t>04989</t>
  </si>
  <si>
    <t>00713</t>
  </si>
  <si>
    <t>03355</t>
  </si>
  <si>
    <t>03879</t>
  </si>
  <si>
    <t>03989</t>
  </si>
  <si>
    <t>04193</t>
  </si>
  <si>
    <t>04413</t>
  </si>
  <si>
    <t>04598</t>
  </si>
  <si>
    <t>00072</t>
  </si>
  <si>
    <t>00176</t>
  </si>
  <si>
    <t>00205</t>
  </si>
  <si>
    <t>00896</t>
  </si>
  <si>
    <t>01697</t>
  </si>
  <si>
    <t>02159</t>
  </si>
  <si>
    <t>02772</t>
  </si>
  <si>
    <t>03091</t>
  </si>
  <si>
    <t>04241</t>
  </si>
  <si>
    <t>05185</t>
  </si>
  <si>
    <t>01437</t>
  </si>
  <si>
    <t>02316</t>
  </si>
  <si>
    <t>02329</t>
  </si>
  <si>
    <t>03036</t>
  </si>
  <si>
    <t>03429</t>
  </si>
  <si>
    <t>03615</t>
  </si>
  <si>
    <t>03661</t>
  </si>
  <si>
    <t>03831</t>
  </si>
  <si>
    <t>04394</t>
  </si>
  <si>
    <t>00372</t>
  </si>
  <si>
    <t>00532</t>
  </si>
  <si>
    <t>00910</t>
  </si>
  <si>
    <t>00938</t>
  </si>
  <si>
    <t>01079</t>
  </si>
  <si>
    <t>01662</t>
  </si>
  <si>
    <t>02748</t>
  </si>
  <si>
    <t>03354</t>
  </si>
  <si>
    <t>03532</t>
  </si>
  <si>
    <t>03636</t>
  </si>
  <si>
    <t>03810</t>
  </si>
  <si>
    <t>04137</t>
  </si>
  <si>
    <t>04303</t>
  </si>
  <si>
    <t>04991</t>
  </si>
  <si>
    <t>00039</t>
  </si>
  <si>
    <t>00206</t>
  </si>
  <si>
    <t>00397</t>
  </si>
  <si>
    <t>00763</t>
  </si>
  <si>
    <t>01059</t>
  </si>
  <si>
    <t>01332</t>
  </si>
  <si>
    <t>01447</t>
  </si>
  <si>
    <t>02990</t>
  </si>
  <si>
    <t>03769</t>
  </si>
  <si>
    <t>04152</t>
  </si>
  <si>
    <t>04242</t>
  </si>
  <si>
    <t>04780</t>
  </si>
  <si>
    <t>00063</t>
  </si>
  <si>
    <t>00190</t>
  </si>
  <si>
    <t>00268</t>
  </si>
  <si>
    <t>00691</t>
  </si>
  <si>
    <t>00810</t>
  </si>
  <si>
    <t>00855</t>
  </si>
  <si>
    <t>01612</t>
  </si>
  <si>
    <t>01704</t>
  </si>
  <si>
    <t>01857</t>
  </si>
  <si>
    <t>01888</t>
  </si>
  <si>
    <t>02683</t>
  </si>
  <si>
    <t>04211</t>
  </si>
  <si>
    <t>04353</t>
  </si>
  <si>
    <t>05020</t>
  </si>
  <si>
    <t>00564</t>
  </si>
  <si>
    <t>00736</t>
  </si>
  <si>
    <t>01300</t>
  </si>
  <si>
    <t>01948</t>
  </si>
  <si>
    <t>02272</t>
  </si>
  <si>
    <t>02680</t>
  </si>
  <si>
    <t>04178</t>
  </si>
  <si>
    <t>04272</t>
  </si>
  <si>
    <t>04713</t>
  </si>
  <si>
    <t>05166</t>
  </si>
  <si>
    <t>00486</t>
  </si>
  <si>
    <t>01507</t>
  </si>
  <si>
    <t>01821</t>
  </si>
  <si>
    <t>02588</t>
  </si>
  <si>
    <t>02815</t>
  </si>
  <si>
    <t>03258</t>
  </si>
  <si>
    <t>03361</t>
  </si>
  <si>
    <t>03629</t>
  </si>
  <si>
    <t>03750</t>
  </si>
  <si>
    <t>05088</t>
  </si>
  <si>
    <t>01450</t>
  </si>
  <si>
    <t>02330</t>
  </si>
  <si>
    <t>04655</t>
  </si>
  <si>
    <t>00137</t>
  </si>
  <si>
    <t>00141</t>
  </si>
  <si>
    <t>00335</t>
  </si>
  <si>
    <t>00498</t>
  </si>
  <si>
    <t>02611</t>
  </si>
  <si>
    <t>03197</t>
  </si>
  <si>
    <t>04668</t>
  </si>
  <si>
    <t>04994</t>
  </si>
  <si>
    <t>00512</t>
  </si>
  <si>
    <t>00717</t>
  </si>
  <si>
    <t>00952</t>
  </si>
  <si>
    <t>01081</t>
  </si>
  <si>
    <t>02043</t>
  </si>
  <si>
    <t>04040</t>
  </si>
  <si>
    <t>02295</t>
  </si>
  <si>
    <t>02670</t>
  </si>
  <si>
    <t>02777</t>
  </si>
  <si>
    <t>02780</t>
  </si>
  <si>
    <t>03209</t>
  </si>
  <si>
    <t>03414</t>
  </si>
  <si>
    <t>03846</t>
  </si>
  <si>
    <t>04120</t>
  </si>
  <si>
    <t>04217</t>
  </si>
  <si>
    <t>04786</t>
  </si>
  <si>
    <t>00023</t>
  </si>
  <si>
    <t>00099</t>
  </si>
  <si>
    <t>00269</t>
  </si>
  <si>
    <t>01772</t>
  </si>
  <si>
    <t>01906</t>
  </si>
  <si>
    <t>02473</t>
  </si>
  <si>
    <t>02549</t>
  </si>
  <si>
    <t>03341</t>
  </si>
  <si>
    <t>03351</t>
  </si>
  <si>
    <t>03366</t>
  </si>
  <si>
    <t>03691</t>
  </si>
  <si>
    <t>03909</t>
  </si>
  <si>
    <t>04862</t>
  </si>
  <si>
    <t>05096</t>
  </si>
  <si>
    <t>05112</t>
  </si>
  <si>
    <t>00501</t>
  </si>
  <si>
    <t>00540</t>
  </si>
  <si>
    <t>02255</t>
  </si>
  <si>
    <t>03126</t>
  </si>
  <si>
    <t>03223</t>
  </si>
  <si>
    <t>03260</t>
  </si>
  <si>
    <t>03404</t>
  </si>
  <si>
    <t>04267</t>
  </si>
  <si>
    <t>05082</t>
  </si>
  <si>
    <t>05108</t>
  </si>
  <si>
    <t>01105</t>
  </si>
  <si>
    <t>02757</t>
  </si>
  <si>
    <t>03325</t>
  </si>
  <si>
    <t>04070</t>
  </si>
  <si>
    <t>04339</t>
  </si>
  <si>
    <t>00731</t>
  </si>
  <si>
    <t>01362</t>
  </si>
  <si>
    <t>01512</t>
  </si>
  <si>
    <t>01647</t>
  </si>
  <si>
    <t>02358</t>
  </si>
  <si>
    <t>02366</t>
  </si>
  <si>
    <t>03481</t>
  </si>
  <si>
    <t>03595</t>
  </si>
  <si>
    <t>03766</t>
  </si>
  <si>
    <t>03933</t>
  </si>
  <si>
    <t>03951</t>
  </si>
  <si>
    <t>04078</t>
  </si>
  <si>
    <t>04182</t>
  </si>
  <si>
    <t>00323</t>
  </si>
  <si>
    <t>00544</t>
  </si>
  <si>
    <t>01570</t>
  </si>
  <si>
    <t>01932</t>
  </si>
  <si>
    <t>04352</t>
  </si>
  <si>
    <t>04561</t>
  </si>
  <si>
    <t>04741</t>
  </si>
  <si>
    <t>04882</t>
  </si>
  <si>
    <t>04885</t>
  </si>
  <si>
    <t>04982</t>
  </si>
  <si>
    <t>00040</t>
  </si>
  <si>
    <t>00110</t>
  </si>
  <si>
    <t>01169</t>
  </si>
  <si>
    <t>02211</t>
  </si>
  <si>
    <t>03494</t>
  </si>
  <si>
    <t>03586</t>
  </si>
  <si>
    <t>03660</t>
  </si>
  <si>
    <t>04307</t>
  </si>
  <si>
    <t>05133</t>
  </si>
  <si>
    <t>00472</t>
  </si>
  <si>
    <t>00689</t>
  </si>
  <si>
    <t>00864</t>
  </si>
  <si>
    <t>01163</t>
  </si>
  <si>
    <t>01323</t>
  </si>
  <si>
    <t>02098</t>
  </si>
  <si>
    <t>02190</t>
  </si>
  <si>
    <t>02664</t>
  </si>
  <si>
    <t>02992</t>
  </si>
  <si>
    <t>03120</t>
  </si>
  <si>
    <t>00189</t>
  </si>
  <si>
    <t>00927</t>
  </si>
  <si>
    <t>01388</t>
  </si>
  <si>
    <t>03932</t>
  </si>
  <si>
    <t>04008</t>
  </si>
  <si>
    <t>04701</t>
  </si>
  <si>
    <t>04805</t>
  </si>
  <si>
    <t>00912</t>
  </si>
  <si>
    <t>01837</t>
  </si>
  <si>
    <t>02216</t>
  </si>
  <si>
    <t>02451</t>
  </si>
  <si>
    <t>02874</t>
  </si>
  <si>
    <t>02885</t>
  </si>
  <si>
    <t>03014</t>
  </si>
  <si>
    <t>03273</t>
  </si>
  <si>
    <t>05041</t>
  </si>
  <si>
    <t>00312</t>
  </si>
  <si>
    <t>00647</t>
  </si>
  <si>
    <t>00708</t>
  </si>
  <si>
    <t>00886</t>
  </si>
  <si>
    <t>00944</t>
  </si>
  <si>
    <t>01050</t>
  </si>
  <si>
    <t>01677</t>
  </si>
  <si>
    <t>02109</t>
  </si>
  <si>
    <t>03688</t>
  </si>
  <si>
    <t>00521</t>
  </si>
  <si>
    <t>00557</t>
  </si>
  <si>
    <t>00929</t>
  </si>
  <si>
    <t>01089</t>
  </si>
  <si>
    <t>01655</t>
  </si>
  <si>
    <t>01897</t>
  </si>
  <si>
    <t>02417</t>
  </si>
  <si>
    <t>03474</t>
  </si>
  <si>
    <t>04079</t>
  </si>
  <si>
    <t>00045</t>
  </si>
  <si>
    <t>02895</t>
  </si>
  <si>
    <t>05158</t>
  </si>
  <si>
    <t>01217</t>
  </si>
  <si>
    <t>02249</t>
  </si>
  <si>
    <t>02650</t>
  </si>
  <si>
    <t>03937</t>
  </si>
  <si>
    <t>04122</t>
  </si>
  <si>
    <t>04589</t>
  </si>
  <si>
    <t>04873</t>
  </si>
  <si>
    <t>00729</t>
  </si>
  <si>
    <t>00906</t>
  </si>
  <si>
    <t>01531</t>
  </si>
  <si>
    <t>01683</t>
  </si>
  <si>
    <t>02363</t>
  </si>
  <si>
    <t>03858</t>
  </si>
  <si>
    <t>04233</t>
  </si>
  <si>
    <t>05071</t>
  </si>
  <si>
    <t>05174</t>
  </si>
  <si>
    <t>00727</t>
  </si>
  <si>
    <t>01546</t>
  </si>
  <si>
    <t>03610</t>
  </si>
  <si>
    <t>03931</t>
  </si>
  <si>
    <t>03942</t>
  </si>
  <si>
    <t>04165</t>
  </si>
  <si>
    <t>01149</t>
  </si>
  <si>
    <t>01310</t>
  </si>
  <si>
    <t>02352</t>
  </si>
  <si>
    <t>02547</t>
  </si>
  <si>
    <t>02720</t>
  </si>
  <si>
    <t>03591</t>
  </si>
  <si>
    <t>03819</t>
  </si>
  <si>
    <t>04869</t>
  </si>
  <si>
    <t>04940</t>
  </si>
  <si>
    <t>05164</t>
  </si>
  <si>
    <t>00659</t>
  </si>
  <si>
    <t>00969</t>
  </si>
  <si>
    <t>01096</t>
  </si>
  <si>
    <t>01440</t>
  </si>
  <si>
    <t>02052</t>
  </si>
  <si>
    <t>02096</t>
  </si>
  <si>
    <t>02488</t>
  </si>
  <si>
    <t>03220</t>
  </si>
  <si>
    <t>03711</t>
  </si>
  <si>
    <t>03823</t>
  </si>
  <si>
    <t>04058</t>
  </si>
  <si>
    <t>04126</t>
  </si>
  <si>
    <t>05080</t>
  </si>
  <si>
    <t>00923</t>
  </si>
  <si>
    <t>01549</t>
  </si>
  <si>
    <t>01839</t>
  </si>
  <si>
    <t>02053</t>
  </si>
  <si>
    <t>02342</t>
  </si>
  <si>
    <t>02465</t>
  </si>
  <si>
    <t>03990</t>
  </si>
  <si>
    <t>04370</t>
  </si>
  <si>
    <t>04856</t>
  </si>
  <si>
    <t>00337</t>
  </si>
  <si>
    <t>01001</t>
  </si>
  <si>
    <t>02424</t>
  </si>
  <si>
    <t>02751</t>
  </si>
  <si>
    <t>00375</t>
  </si>
  <si>
    <t>00650</t>
  </si>
  <si>
    <t>00941</t>
  </si>
  <si>
    <t>02719</t>
  </si>
  <si>
    <t>03833</t>
  </si>
  <si>
    <t>00211</t>
  </si>
  <si>
    <t>00392</t>
  </si>
  <si>
    <t>01302</t>
  </si>
  <si>
    <t>01366</t>
  </si>
  <si>
    <t>01974</t>
  </si>
  <si>
    <t>02716</t>
  </si>
  <si>
    <t>03161</t>
  </si>
  <si>
    <t>03240</t>
  </si>
  <si>
    <t>03682</t>
  </si>
  <si>
    <t>04725</t>
  </si>
  <si>
    <t>00758</t>
  </si>
  <si>
    <t>01910</t>
  </si>
  <si>
    <t>01941</t>
  </si>
  <si>
    <t>02324</t>
  </si>
  <si>
    <t>02869</t>
  </si>
  <si>
    <t>03236</t>
  </si>
  <si>
    <t>03582</t>
  </si>
  <si>
    <t>03715</t>
  </si>
  <si>
    <t>03940</t>
  </si>
  <si>
    <t>04760</t>
  </si>
  <si>
    <t>04768</t>
  </si>
  <si>
    <t>05025</t>
  </si>
  <si>
    <t>00165</t>
  </si>
  <si>
    <t>00198</t>
  </si>
  <si>
    <t>01480</t>
  </si>
  <si>
    <t>01990</t>
  </si>
  <si>
    <t>02298</t>
  </si>
  <si>
    <t>02886</t>
  </si>
  <si>
    <t>02893</t>
  </si>
  <si>
    <t>02939</t>
  </si>
  <si>
    <t>03249</t>
  </si>
  <si>
    <t>03832</t>
  </si>
  <si>
    <t>03868</t>
  </si>
  <si>
    <t>04365</t>
  </si>
  <si>
    <t>00314</t>
  </si>
  <si>
    <t>00552</t>
  </si>
  <si>
    <t>01317</t>
  </si>
  <si>
    <t>01515</t>
  </si>
  <si>
    <t>01674</t>
  </si>
  <si>
    <t>02407</t>
  </si>
  <si>
    <t>02817</t>
  </si>
  <si>
    <t>03059</t>
  </si>
  <si>
    <t>03210</t>
  </si>
  <si>
    <t>03670</t>
  </si>
  <si>
    <t>04017</t>
  </si>
  <si>
    <t>05012</t>
  </si>
  <si>
    <t>00884</t>
  </si>
  <si>
    <t>01025</t>
  </si>
  <si>
    <t>01279</t>
  </si>
  <si>
    <t>01534</t>
  </si>
  <si>
    <t>02147</t>
  </si>
  <si>
    <t>02385</t>
  </si>
  <si>
    <t>02517</t>
  </si>
  <si>
    <t>02746</t>
  </si>
  <si>
    <t>03297</t>
  </si>
  <si>
    <t>00772</t>
  </si>
  <si>
    <t>00838</t>
  </si>
  <si>
    <t>01144</t>
  </si>
  <si>
    <t>01686</t>
  </si>
  <si>
    <t>02823</t>
  </si>
  <si>
    <t>02883</t>
  </si>
  <si>
    <t>03259</t>
  </si>
  <si>
    <t>03709</t>
  </si>
  <si>
    <t>00061</t>
  </si>
  <si>
    <t>00357</t>
  </si>
  <si>
    <t>01607</t>
  </si>
  <si>
    <t>03295</t>
  </si>
  <si>
    <t>04048</t>
  </si>
  <si>
    <t>04424</t>
  </si>
  <si>
    <t>04732</t>
  </si>
  <si>
    <t>00194</t>
  </si>
  <si>
    <t>00258</t>
  </si>
  <si>
    <t>00543</t>
  </si>
  <si>
    <t>00972</t>
  </si>
  <si>
    <t>01146</t>
  </si>
  <si>
    <t>01464</t>
  </si>
  <si>
    <t>01581</t>
  </si>
  <si>
    <t>01894</t>
  </si>
  <si>
    <t>02100</t>
  </si>
  <si>
    <t>02902</t>
  </si>
  <si>
    <t>03115</t>
  </si>
  <si>
    <t>03546</t>
  </si>
  <si>
    <t>04224</t>
  </si>
  <si>
    <t>04858</t>
  </si>
  <si>
    <t>00768</t>
  </si>
  <si>
    <t>01901</t>
  </si>
  <si>
    <t>02226</t>
  </si>
  <si>
    <t>02660</t>
  </si>
  <si>
    <t>03004</t>
  </si>
  <si>
    <t>04020</t>
  </si>
  <si>
    <t>04154</t>
  </si>
  <si>
    <t>04957</t>
  </si>
  <si>
    <t>00945</t>
  </si>
  <si>
    <t>01726</t>
  </si>
  <si>
    <t>01790</t>
  </si>
  <si>
    <t>02193</t>
  </si>
  <si>
    <t>02781</t>
  </si>
  <si>
    <t>03043</t>
  </si>
  <si>
    <t>03102</t>
  </si>
  <si>
    <t>03156</t>
  </si>
  <si>
    <t>03308</t>
  </si>
  <si>
    <t>03329</t>
  </si>
  <si>
    <t>04102</t>
  </si>
  <si>
    <t>04109</t>
  </si>
  <si>
    <t>04813</t>
  </si>
  <si>
    <t>05054</t>
  </si>
  <si>
    <t>00138</t>
  </si>
  <si>
    <t>00433</t>
  </si>
  <si>
    <t>00484</t>
  </si>
  <si>
    <t>00492</t>
  </si>
  <si>
    <t>00626</t>
  </si>
  <si>
    <t>01409</t>
  </si>
  <si>
    <t>01486</t>
  </si>
  <si>
    <t>01940</t>
  </si>
  <si>
    <t>02215</t>
  </si>
  <si>
    <t>02555</t>
  </si>
  <si>
    <t>04710</t>
  </si>
  <si>
    <t>04974</t>
  </si>
  <si>
    <t>05048</t>
  </si>
  <si>
    <t>00001</t>
  </si>
  <si>
    <t>00270</t>
  </si>
  <si>
    <t>02130</t>
  </si>
  <si>
    <t>02474</t>
  </si>
  <si>
    <t>02514</t>
  </si>
  <si>
    <t>02616</t>
  </si>
  <si>
    <t>02632</t>
  </si>
  <si>
    <t>03725</t>
  </si>
  <si>
    <t>03834</t>
  </si>
  <si>
    <t>00159</t>
  </si>
  <si>
    <t>00435</t>
  </si>
  <si>
    <t>01467</t>
  </si>
  <si>
    <t>01552</t>
  </si>
  <si>
    <t>01745</t>
  </si>
  <si>
    <t>02174</t>
  </si>
  <si>
    <t>03444</t>
  </si>
  <si>
    <t>03646</t>
  </si>
  <si>
    <t>04558</t>
  </si>
  <si>
    <t>04564</t>
  </si>
  <si>
    <t>04616</t>
  </si>
  <si>
    <t>00536</t>
  </si>
  <si>
    <t>00571</t>
  </si>
  <si>
    <t>00965</t>
  </si>
  <si>
    <t>01504</t>
  </si>
  <si>
    <t>02560</t>
  </si>
  <si>
    <t>02758</t>
  </si>
  <si>
    <t>04030</t>
  </si>
  <si>
    <t>04337</t>
  </si>
  <si>
    <t>05129</t>
  </si>
  <si>
    <t>00081</t>
  </si>
  <si>
    <t>00493</t>
  </si>
  <si>
    <t>00613</t>
  </si>
  <si>
    <t>00958</t>
  </si>
  <si>
    <t>01270</t>
  </si>
  <si>
    <t>01513</t>
  </si>
  <si>
    <t>02009</t>
  </si>
  <si>
    <t>02838</t>
  </si>
  <si>
    <t>03730</t>
  </si>
  <si>
    <t>04287</t>
  </si>
  <si>
    <t>04297</t>
  </si>
  <si>
    <t>05118</t>
  </si>
  <si>
    <t>00363</t>
  </si>
  <si>
    <t>04243</t>
  </si>
  <si>
    <t>04348</t>
  </si>
  <si>
    <t>04405</t>
  </si>
  <si>
    <t>04857</t>
  </si>
  <si>
    <t>00087</t>
  </si>
  <si>
    <t>00315</t>
  </si>
  <si>
    <t>00970</t>
  </si>
  <si>
    <t>01891</t>
  </si>
  <si>
    <t>02148</t>
  </si>
  <si>
    <t>02467</t>
  </si>
  <si>
    <t>03710</t>
  </si>
  <si>
    <t>03714</t>
  </si>
  <si>
    <t>03893</t>
  </si>
  <si>
    <t>04136</t>
  </si>
  <si>
    <t>04212</t>
  </si>
  <si>
    <t>04332</t>
  </si>
  <si>
    <t>00702</t>
  </si>
  <si>
    <t>01223</t>
  </si>
  <si>
    <t>01370</t>
  </si>
  <si>
    <t>03476</t>
  </si>
  <si>
    <t>04066</t>
  </si>
  <si>
    <t>04153</t>
  </si>
  <si>
    <t>00379</t>
  </si>
  <si>
    <t>00820</t>
  </si>
  <si>
    <t>02003</t>
  </si>
  <si>
    <t>02682</t>
  </si>
  <si>
    <t>03860</t>
  </si>
  <si>
    <t>04063</t>
  </si>
  <si>
    <t>04474</t>
  </si>
  <si>
    <t>00021</t>
  </si>
  <si>
    <t>00368</t>
  </si>
  <si>
    <t>00457</t>
  </si>
  <si>
    <t>01516</t>
  </si>
  <si>
    <t>02266</t>
  </si>
  <si>
    <t>02802</t>
  </si>
  <si>
    <t>03604</t>
  </si>
  <si>
    <t>03644</t>
  </si>
  <si>
    <t>04271</t>
  </si>
  <si>
    <t>00272</t>
  </si>
  <si>
    <t>01469</t>
  </si>
  <si>
    <t>02253</t>
  </si>
  <si>
    <t>02554</t>
  </si>
  <si>
    <t>02624</t>
  </si>
  <si>
    <t>03338</t>
  </si>
  <si>
    <t>04575</t>
  </si>
  <si>
    <t>04871</t>
  </si>
  <si>
    <t>04931</t>
  </si>
  <si>
    <t>04962</t>
  </si>
  <si>
    <t>05006</t>
  </si>
  <si>
    <t>05033</t>
  </si>
  <si>
    <t>05117</t>
  </si>
  <si>
    <t>00954</t>
  </si>
  <si>
    <t>01644</t>
  </si>
  <si>
    <t>02030</t>
  </si>
  <si>
    <t>02595</t>
  </si>
  <si>
    <t>02763</t>
  </si>
  <si>
    <t>03537</t>
  </si>
  <si>
    <t>03550</t>
  </si>
  <si>
    <t>03875</t>
  </si>
  <si>
    <t>04467</t>
  </si>
  <si>
    <t>00739</t>
  </si>
  <si>
    <t>02376</t>
  </si>
  <si>
    <t>03109</t>
  </si>
  <si>
    <t>04362</t>
  </si>
  <si>
    <t>00777</t>
  </si>
  <si>
    <t>00831</t>
  </si>
  <si>
    <t>02059</t>
  </si>
  <si>
    <t>02519</t>
  </si>
  <si>
    <t>02644</t>
  </si>
  <si>
    <t>04141</t>
  </si>
  <si>
    <t>04804</t>
  </si>
  <si>
    <t>05161</t>
  </si>
  <si>
    <t>00590</t>
  </si>
  <si>
    <t>01599</t>
  </si>
  <si>
    <t>01665</t>
  </si>
  <si>
    <t>02409</t>
  </si>
  <si>
    <t>02936</t>
  </si>
  <si>
    <t>03397</t>
  </si>
  <si>
    <t>04556</t>
  </si>
  <si>
    <t>04614</t>
  </si>
  <si>
    <t>04999</t>
  </si>
  <si>
    <t>00207</t>
  </si>
  <si>
    <t>00295</t>
  </si>
  <si>
    <t>00657</t>
  </si>
  <si>
    <t>00694</t>
  </si>
  <si>
    <t>01187</t>
  </si>
  <si>
    <t>01915</t>
  </si>
  <si>
    <t>02156</t>
  </si>
  <si>
    <t>02539</t>
  </si>
  <si>
    <t>03803</t>
  </si>
  <si>
    <t>00100</t>
  </si>
  <si>
    <t>00118</t>
  </si>
  <si>
    <t>00220</t>
  </si>
  <si>
    <t>01145</t>
  </si>
  <si>
    <t>01289</t>
  </si>
  <si>
    <t>01411</t>
  </si>
  <si>
    <t>01799</t>
  </si>
  <si>
    <t>01871</t>
  </si>
  <si>
    <t>04180</t>
  </si>
  <si>
    <t>04338</t>
  </si>
  <si>
    <t>04463</t>
  </si>
  <si>
    <t>00382</t>
  </si>
  <si>
    <t>01011</t>
  </si>
  <si>
    <t>01148</t>
  </si>
  <si>
    <t>01397</t>
  </si>
  <si>
    <t>02252</t>
  </si>
  <si>
    <t>02415</t>
  </si>
  <si>
    <t>02525</t>
  </si>
  <si>
    <t>02652</t>
  </si>
  <si>
    <t>04035</t>
  </si>
  <si>
    <t>04377</t>
  </si>
  <si>
    <t>04734</t>
  </si>
  <si>
    <t>04892</t>
  </si>
  <si>
    <t>05059</t>
  </si>
  <si>
    <t>00835</t>
  </si>
  <si>
    <t>01104</t>
  </si>
  <si>
    <t>01976</t>
  </si>
  <si>
    <t>02596</t>
  </si>
  <si>
    <t>02693</t>
  </si>
  <si>
    <t>03045</t>
  </si>
  <si>
    <t>03340</t>
  </si>
  <si>
    <t>03553</t>
  </si>
  <si>
    <t>03807</t>
  </si>
  <si>
    <t>04061</t>
  </si>
  <si>
    <t>04645</t>
  </si>
  <si>
    <t>05104</t>
  </si>
  <si>
    <t>00813</t>
  </si>
  <si>
    <t>00836</t>
  </si>
  <si>
    <t>01266</t>
  </si>
  <si>
    <t>02201</t>
  </si>
  <si>
    <t>02382</t>
  </si>
  <si>
    <t>01227</t>
  </si>
  <si>
    <t>01843</t>
  </si>
  <si>
    <t>02369</t>
  </si>
  <si>
    <t>02386</t>
  </si>
  <si>
    <t>02579</t>
  </si>
  <si>
    <t>03075</t>
  </si>
  <si>
    <t>03982</t>
  </si>
  <si>
    <t>04530</t>
  </si>
  <si>
    <t>04641</t>
  </si>
  <si>
    <t>04778</t>
  </si>
  <si>
    <t>05132</t>
  </si>
  <si>
    <t>00227</t>
  </si>
  <si>
    <t>00390</t>
  </si>
  <si>
    <t>00859</t>
  </si>
  <si>
    <t>01468</t>
  </si>
  <si>
    <t>02356</t>
  </si>
  <si>
    <t>03556</t>
  </si>
  <si>
    <t>00925</t>
  </si>
  <si>
    <t>01563</t>
  </si>
  <si>
    <t>01634</t>
  </si>
  <si>
    <t>02187</t>
  </si>
  <si>
    <t>02773</t>
  </si>
  <si>
    <t>05040</t>
  </si>
  <si>
    <t>00415</t>
  </si>
  <si>
    <t>01111</t>
  </si>
  <si>
    <t>01243</t>
  </si>
  <si>
    <t>01326</t>
  </si>
  <si>
    <t>01682</t>
  </si>
  <si>
    <t>02618</t>
  </si>
  <si>
    <t>03319</t>
  </si>
  <si>
    <t>04600</t>
  </si>
  <si>
    <t>05168</t>
  </si>
  <si>
    <t>00245</t>
  </si>
  <si>
    <t>00322</t>
  </si>
  <si>
    <t>01101</t>
  </si>
  <si>
    <t>01564</t>
  </si>
  <si>
    <t>03712</t>
  </si>
  <si>
    <t>00771</t>
  </si>
  <si>
    <t>02749</t>
  </si>
  <si>
    <t>04252</t>
  </si>
  <si>
    <t>04665</t>
  </si>
  <si>
    <t>04767</t>
  </si>
  <si>
    <t>04832</t>
  </si>
  <si>
    <t>00747</t>
  </si>
  <si>
    <t>02281</t>
  </si>
  <si>
    <t>02414</t>
  </si>
  <si>
    <t>03162</t>
  </si>
  <si>
    <t>03200</t>
  </si>
  <si>
    <t>03521</t>
  </si>
  <si>
    <t>04447</t>
  </si>
  <si>
    <t>00421</t>
  </si>
  <si>
    <t>00962</t>
  </si>
  <si>
    <t>01386</t>
  </si>
  <si>
    <t>03083</t>
  </si>
  <si>
    <t>03174</t>
  </si>
  <si>
    <t>04045</t>
  </si>
  <si>
    <t>04850</t>
  </si>
  <si>
    <t>00071</t>
  </si>
  <si>
    <t>00627</t>
  </si>
  <si>
    <t>00959</t>
  </si>
  <si>
    <t>00967</t>
  </si>
  <si>
    <t>01267</t>
  </si>
  <si>
    <t>01394</t>
  </si>
  <si>
    <t>01652</t>
  </si>
  <si>
    <t>02126</t>
  </si>
  <si>
    <t>02282</t>
  </si>
  <si>
    <t>02426</t>
  </si>
  <si>
    <t>02534</t>
  </si>
  <si>
    <t>02948</t>
  </si>
  <si>
    <t>03141</t>
  </si>
  <si>
    <t>03935</t>
  </si>
  <si>
    <t>04636</t>
  </si>
  <si>
    <t>04895</t>
  </si>
  <si>
    <t>05029</t>
  </si>
  <si>
    <t>01965</t>
  </si>
  <si>
    <t>03647</t>
  </si>
  <si>
    <t>03918</t>
  </si>
  <si>
    <t>04256</t>
  </si>
  <si>
    <t>05087</t>
  </si>
  <si>
    <t>01921</t>
  </si>
  <si>
    <t>01966</t>
  </si>
  <si>
    <t>02431</t>
  </si>
  <si>
    <t>03676</t>
  </si>
  <si>
    <t>03972</t>
  </si>
  <si>
    <t>04056</t>
  </si>
  <si>
    <t>04471</t>
  </si>
  <si>
    <t>01054</t>
  </si>
  <si>
    <t>01854</t>
  </si>
  <si>
    <t>02140</t>
  </si>
  <si>
    <t>02328</t>
  </si>
  <si>
    <t>04215</t>
  </si>
  <si>
    <t>04563</t>
  </si>
  <si>
    <t>04775</t>
  </si>
  <si>
    <t>00247</t>
  </si>
  <si>
    <t>00827</t>
  </si>
  <si>
    <t>01156</t>
  </si>
  <si>
    <t>01543</t>
  </si>
  <si>
    <t>02613</t>
  </si>
  <si>
    <t>03002</t>
  </si>
  <si>
    <t>03103</t>
  </si>
  <si>
    <t>03234</t>
  </si>
  <si>
    <t>03281</t>
  </si>
  <si>
    <t>03870</t>
  </si>
  <si>
    <t>03938</t>
  </si>
  <si>
    <t>04237</t>
  </si>
  <si>
    <t>04970</t>
  </si>
  <si>
    <t>00515</t>
  </si>
  <si>
    <t>00661</t>
  </si>
  <si>
    <t>01443</t>
  </si>
  <si>
    <t>01446</t>
  </si>
  <si>
    <t>01524</t>
  </si>
  <si>
    <t>01946</t>
  </si>
  <si>
    <t>02285</t>
  </si>
  <si>
    <t>02978</t>
  </si>
  <si>
    <t>03842</t>
  </si>
  <si>
    <t>04220</t>
  </si>
  <si>
    <t>00478</t>
  </si>
  <si>
    <t>00491</t>
  </si>
  <si>
    <t>00862</t>
  </si>
  <si>
    <t>00957</t>
  </si>
  <si>
    <t>01728</t>
  </si>
  <si>
    <t>02743</t>
  </si>
  <si>
    <t>03098</t>
  </si>
  <si>
    <t>03606</t>
  </si>
  <si>
    <t>03815</t>
  </si>
  <si>
    <t>03979</t>
  </si>
  <si>
    <t>04160</t>
  </si>
  <si>
    <t>04172</t>
  </si>
  <si>
    <t>04265</t>
  </si>
  <si>
    <t>04321</t>
  </si>
  <si>
    <t>04975</t>
  </si>
  <si>
    <t>00991</t>
  </si>
  <si>
    <t>01008</t>
  </si>
  <si>
    <t>01083</t>
  </si>
  <si>
    <t>01553</t>
  </si>
  <si>
    <t>01579</t>
  </si>
  <si>
    <t>01732</t>
  </si>
  <si>
    <t>02083</t>
  </si>
  <si>
    <t>02176</t>
  </si>
  <si>
    <t>02723</t>
  </si>
  <si>
    <t>03299</t>
  </si>
  <si>
    <t>03398</t>
  </si>
  <si>
    <t>04012</t>
  </si>
  <si>
    <t>04064</t>
  </si>
  <si>
    <t>04671</t>
  </si>
  <si>
    <t>01914</t>
  </si>
  <si>
    <t>01973</t>
  </si>
  <si>
    <t>02564</t>
  </si>
  <si>
    <t>02791</t>
  </si>
  <si>
    <t>03559</t>
  </si>
  <si>
    <t>03839</t>
  </si>
  <si>
    <t>04133</t>
  </si>
  <si>
    <t>04765</t>
  </si>
  <si>
    <t>01868</t>
  </si>
  <si>
    <t>00987</t>
  </si>
  <si>
    <t>02503</t>
  </si>
  <si>
    <t>04928</t>
  </si>
  <si>
    <t>00852</t>
  </si>
  <si>
    <t>02188</t>
  </si>
  <si>
    <t>02574</t>
  </si>
  <si>
    <t>02942</t>
  </si>
  <si>
    <t>03211</t>
  </si>
  <si>
    <t>03306</t>
  </si>
  <si>
    <t>03837</t>
  </si>
  <si>
    <t>04169</t>
  </si>
  <si>
    <t>04452</t>
  </si>
  <si>
    <t>04740</t>
  </si>
  <si>
    <t>05000</t>
  </si>
  <si>
    <t>05058</t>
  </si>
  <si>
    <t>00496</t>
  </si>
  <si>
    <t>01343</t>
  </si>
  <si>
    <t>01455</t>
  </si>
  <si>
    <t>01632</t>
  </si>
  <si>
    <t>01817</t>
  </si>
  <si>
    <t>02993</t>
  </si>
  <si>
    <t>04676</t>
  </si>
  <si>
    <t>05105</t>
  </si>
  <si>
    <t>00223</t>
  </si>
  <si>
    <t>01023</t>
  </si>
  <si>
    <t>01694</t>
  </si>
  <si>
    <t>02006</t>
  </si>
  <si>
    <t>03026</t>
  </si>
  <si>
    <t>03057</t>
  </si>
  <si>
    <t>03112</t>
  </si>
  <si>
    <t>03137</t>
  </si>
  <si>
    <t>03983</t>
  </si>
  <si>
    <t>04016</t>
  </si>
  <si>
    <t>04340</t>
  </si>
  <si>
    <t>04640</t>
  </si>
  <si>
    <t>04733</t>
  </si>
  <si>
    <t>04827</t>
  </si>
  <si>
    <t>05180</t>
  </si>
  <si>
    <t>00121</t>
  </si>
  <si>
    <t>00618</t>
  </si>
  <si>
    <t>02860</t>
  </si>
  <si>
    <t>03768</t>
  </si>
  <si>
    <t>03987</t>
  </si>
  <si>
    <t>04990</t>
  </si>
  <si>
    <t>00348</t>
  </si>
  <si>
    <t>01642</t>
  </si>
  <si>
    <t>02146</t>
  </si>
  <si>
    <t>02629</t>
  </si>
  <si>
    <t>02870</t>
  </si>
  <si>
    <t>02975</t>
  </si>
  <si>
    <t>03163</t>
  </si>
  <si>
    <t>00094</t>
  </si>
  <si>
    <t>00271</t>
  </si>
  <si>
    <t>01481</t>
  </si>
  <si>
    <t>01663</t>
  </si>
  <si>
    <t>02866</t>
  </si>
  <si>
    <t>03288</t>
  </si>
  <si>
    <t>03426</t>
  </si>
  <si>
    <t>04826</t>
  </si>
  <si>
    <t>00662</t>
  </si>
  <si>
    <t>01393</t>
  </si>
  <si>
    <t>01568</t>
  </si>
  <si>
    <t>02428</t>
  </si>
  <si>
    <t>02890</t>
  </si>
  <si>
    <t>02108</t>
  </si>
  <si>
    <t>02340</t>
  </si>
  <si>
    <t>03078</t>
  </si>
  <si>
    <t>03575</t>
  </si>
  <si>
    <t>03700</t>
  </si>
  <si>
    <t>03762</t>
  </si>
  <si>
    <t>02790</t>
  </si>
  <si>
    <t>04149</t>
  </si>
  <si>
    <t>01955</t>
  </si>
  <si>
    <t>02077</t>
  </si>
  <si>
    <t>02879</t>
  </si>
  <si>
    <t>03353</t>
  </si>
  <si>
    <t>03514</t>
  </si>
  <si>
    <t>03964</t>
  </si>
  <si>
    <t>04599</t>
  </si>
  <si>
    <t>05030</t>
  </si>
  <si>
    <t>01593</t>
  </si>
  <si>
    <t>01818</t>
  </si>
  <si>
    <t>02370</t>
  </si>
  <si>
    <t>02726</t>
  </si>
  <si>
    <t>02755</t>
  </si>
  <si>
    <t>03187</t>
  </si>
  <si>
    <t>03471</t>
  </si>
  <si>
    <t>03529</t>
  </si>
  <si>
    <t>03549</t>
  </si>
  <si>
    <t>04003</t>
  </si>
  <si>
    <t>04613</t>
  </si>
  <si>
    <t>00075</t>
  </si>
  <si>
    <t>00601</t>
  </si>
  <si>
    <t>01617</t>
  </si>
  <si>
    <t>02305</t>
  </si>
  <si>
    <t>02344</t>
  </si>
  <si>
    <t>02601</t>
  </si>
  <si>
    <t>02831</t>
  </si>
  <si>
    <t>02845</t>
  </si>
  <si>
    <t>03679</t>
  </si>
  <si>
    <t>03828</t>
  </si>
  <si>
    <t>04226</t>
  </si>
  <si>
    <t>00058</t>
  </si>
  <si>
    <t>01224</t>
  </si>
  <si>
    <t>04345</t>
  </si>
  <si>
    <t>01069</t>
  </si>
  <si>
    <t>01489</t>
  </si>
  <si>
    <t>02045</t>
  </si>
  <si>
    <t>02610</t>
  </si>
  <si>
    <t>04210</t>
  </si>
  <si>
    <t>04584</t>
  </si>
  <si>
    <t>00044</t>
  </si>
  <si>
    <t>00097</t>
  </si>
  <si>
    <t>01015</t>
  </si>
  <si>
    <t>01128</t>
  </si>
  <si>
    <t>03548</t>
  </si>
  <si>
    <t>00242</t>
  </si>
  <si>
    <t>00784</t>
  </si>
  <si>
    <t>01535</t>
  </si>
  <si>
    <t>01687</t>
  </si>
  <si>
    <t>02162</t>
  </si>
  <si>
    <t>02307</t>
  </si>
  <si>
    <t>03976</t>
  </si>
  <si>
    <t>05066</t>
  </si>
  <si>
    <t>00078</t>
  </si>
  <si>
    <t>00354</t>
  </si>
  <si>
    <t>01738</t>
  </si>
  <si>
    <t>01900</t>
  </si>
  <si>
    <t>03375</t>
  </si>
  <si>
    <t>03567</t>
  </si>
  <si>
    <t>04106</t>
  </si>
  <si>
    <t>04293</t>
  </si>
  <si>
    <t>04859</t>
  </si>
  <si>
    <t>00770</t>
  </si>
  <si>
    <t>01375</t>
  </si>
  <si>
    <t>02063</t>
  </si>
  <si>
    <t>02563</t>
  </si>
  <si>
    <t>02786</t>
  </si>
  <si>
    <t>03269</t>
  </si>
  <si>
    <t>03346</t>
  </si>
  <si>
    <t>04097</t>
  </si>
  <si>
    <t>04208</t>
  </si>
  <si>
    <t>04606</t>
  </si>
  <si>
    <t>00222</t>
  </si>
  <si>
    <t>00241</t>
  </si>
  <si>
    <t>00753</t>
  </si>
  <si>
    <t>02530</t>
  </si>
  <si>
    <t>00572</t>
  </si>
  <si>
    <t>00874</t>
  </si>
  <si>
    <t>00937</t>
  </si>
  <si>
    <t>01229</t>
  </si>
  <si>
    <t>02186</t>
  </si>
  <si>
    <t>02922</t>
  </si>
  <si>
    <t>03140</t>
  </si>
  <si>
    <t>03369</t>
  </si>
  <si>
    <t>04865</t>
  </si>
  <si>
    <t>00103</t>
  </si>
  <si>
    <t>04500</t>
  </si>
  <si>
    <t>05093</t>
  </si>
  <si>
    <t>05147</t>
  </si>
  <si>
    <t>00365</t>
  </si>
  <si>
    <t>00494</t>
  </si>
  <si>
    <t>00665</t>
  </si>
  <si>
    <t>02067</t>
  </si>
  <si>
    <t>02648</t>
  </si>
  <si>
    <t>03074</t>
  </si>
  <si>
    <t>00259</t>
  </si>
  <si>
    <t>00997</t>
  </si>
  <si>
    <t>02102</t>
  </si>
  <si>
    <t>02452</t>
  </si>
  <si>
    <t>02761</t>
  </si>
  <si>
    <t>03993</t>
  </si>
  <si>
    <t>04343</t>
  </si>
  <si>
    <t>04429</t>
  </si>
  <si>
    <t>04824</t>
  </si>
  <si>
    <t>04881</t>
  </si>
  <si>
    <t>05138</t>
  </si>
  <si>
    <t>01214</t>
  </si>
  <si>
    <t>01346</t>
  </si>
  <si>
    <t>01361</t>
  </si>
  <si>
    <t>02728</t>
  </si>
  <si>
    <t>02788</t>
  </si>
  <si>
    <t>02932</t>
  </si>
  <si>
    <t>03399</t>
  </si>
  <si>
    <t>03588</t>
  </si>
  <si>
    <t>03603</t>
  </si>
  <si>
    <t>03845</t>
  </si>
  <si>
    <t>04191</t>
  </si>
  <si>
    <t>04269</t>
  </si>
  <si>
    <t>00005</t>
  </si>
  <si>
    <t>00210</t>
  </si>
  <si>
    <t>00462</t>
  </si>
  <si>
    <t>00725</t>
  </si>
  <si>
    <t>00918</t>
  </si>
  <si>
    <t>01442</t>
  </si>
  <si>
    <t>04290</t>
  </si>
  <si>
    <t>04666</t>
  </si>
  <si>
    <t>00234</t>
  </si>
  <si>
    <t>00802</t>
  </si>
  <si>
    <t>01942</t>
  </si>
  <si>
    <t>02200</t>
  </si>
  <si>
    <t>02236</t>
  </si>
  <si>
    <t>04041</t>
  </si>
  <si>
    <t>04435</t>
  </si>
  <si>
    <t>00305</t>
  </si>
  <si>
    <t>00808</t>
  </si>
  <si>
    <t>01029</t>
  </si>
  <si>
    <t>01721</t>
  </si>
  <si>
    <t>02425</t>
  </si>
  <si>
    <t>03322</t>
  </si>
  <si>
    <t>03821</t>
  </si>
  <si>
    <t>03899</t>
  </si>
  <si>
    <t>04807</t>
  </si>
  <si>
    <t>00030</t>
  </si>
  <si>
    <t>03027</t>
  </si>
  <si>
    <t>03690</t>
  </si>
  <si>
    <t>00600</t>
  </si>
  <si>
    <t>01931</t>
  </si>
  <si>
    <t>02124</t>
  </si>
  <si>
    <t>02789</t>
  </si>
  <si>
    <t>02921</t>
  </si>
  <si>
    <t>03108</t>
  </si>
  <si>
    <t>03226</t>
  </si>
  <si>
    <t>03286</t>
  </si>
  <si>
    <t>04510</t>
  </si>
  <si>
    <t>02069</t>
  </si>
  <si>
    <t>00095</t>
  </si>
  <si>
    <t>00160</t>
  </si>
  <si>
    <t>00407</t>
  </si>
  <si>
    <t>01395</t>
  </si>
  <si>
    <t>02085</t>
  </si>
  <si>
    <t>03124</t>
  </si>
  <si>
    <t>03216</t>
  </si>
  <si>
    <t>03743</t>
  </si>
  <si>
    <t>03788</t>
  </si>
  <si>
    <t>04883</t>
  </si>
  <si>
    <t>01577</t>
  </si>
  <si>
    <t>02310</t>
  </si>
  <si>
    <t>02383</t>
  </si>
  <si>
    <t>02803</t>
  </si>
  <si>
    <t>04199</t>
  </si>
  <si>
    <t>04517</t>
  </si>
  <si>
    <t>00080</t>
  </si>
  <si>
    <t>00370</t>
  </si>
  <si>
    <t>00417</t>
  </si>
  <si>
    <t>00437</t>
  </si>
  <si>
    <t>00790</t>
  </si>
  <si>
    <t>01151</t>
  </si>
  <si>
    <t>01331</t>
  </si>
  <si>
    <t>02388</t>
  </si>
  <si>
    <t>02795</t>
  </si>
  <si>
    <t>02840</t>
  </si>
  <si>
    <t>02863</t>
  </si>
  <si>
    <t>04522</t>
  </si>
  <si>
    <t>05200</t>
  </si>
  <si>
    <t>00452</t>
  </si>
  <si>
    <t>00871</t>
  </si>
  <si>
    <t>00922</t>
  </si>
  <si>
    <t>01491</t>
  </si>
  <si>
    <t>01548</t>
  </si>
  <si>
    <t>02299</t>
  </si>
  <si>
    <t>03051</t>
  </si>
  <si>
    <t>04018</t>
  </si>
  <si>
    <t>04118</t>
  </si>
  <si>
    <t>04251</t>
  </si>
  <si>
    <t>04557</t>
  </si>
  <si>
    <t>04811</t>
  </si>
  <si>
    <t>00306</t>
  </si>
  <si>
    <t>01158</t>
  </si>
  <si>
    <t>01639</t>
  </si>
  <si>
    <t>02247</t>
  </si>
  <si>
    <t>03119</t>
  </si>
  <si>
    <t>03267</t>
  </si>
  <si>
    <t>03382</t>
  </si>
  <si>
    <t>03814</t>
  </si>
  <si>
    <t>03818</t>
  </si>
  <si>
    <t>04347</t>
  </si>
  <si>
    <t>04646</t>
  </si>
  <si>
    <t>05102</t>
  </si>
  <si>
    <t>05152</t>
  </si>
  <si>
    <t>00151</t>
  </si>
  <si>
    <t>01292</t>
  </si>
  <si>
    <t>01862</t>
  </si>
  <si>
    <t>02569</t>
  </si>
  <si>
    <t>03333</t>
  </si>
  <si>
    <t>03830</t>
  </si>
  <si>
    <t>04868</t>
  </si>
  <si>
    <t>02250</t>
  </si>
  <si>
    <t>02516</t>
  </si>
  <si>
    <t>00809</t>
  </si>
  <si>
    <t>01852</t>
  </si>
  <si>
    <t>03627</t>
  </si>
  <si>
    <t>04135</t>
  </si>
  <si>
    <t>04138</t>
  </si>
  <si>
    <t>04286</t>
  </si>
  <si>
    <t>04371</t>
  </si>
  <si>
    <t>00905</t>
  </si>
  <si>
    <t>01415</t>
  </si>
  <si>
    <t>02205</t>
  </si>
  <si>
    <t>02374</t>
  </si>
  <si>
    <t>04840</t>
  </si>
  <si>
    <t>04984</t>
  </si>
  <si>
    <t>00641</t>
  </si>
  <si>
    <t>01358</t>
  </si>
  <si>
    <t>03904</t>
  </si>
  <si>
    <t>04336</t>
  </si>
  <si>
    <t>04705</t>
  </si>
  <si>
    <t>01094</t>
  </si>
  <si>
    <t>03926</t>
  </si>
  <si>
    <t>00524</t>
  </si>
  <si>
    <t>02277</t>
  </si>
  <si>
    <t>02442</t>
  </si>
  <si>
    <t>02809</t>
  </si>
  <si>
    <t>02946</t>
  </si>
  <si>
    <t>04147</t>
  </si>
  <si>
    <t>04164</t>
  </si>
  <si>
    <t>04275</t>
  </si>
  <si>
    <t>05062</t>
  </si>
  <si>
    <t>01126</t>
  </si>
  <si>
    <t>01865</t>
  </si>
  <si>
    <t>02471</t>
  </si>
  <si>
    <t>03208</t>
  </si>
  <si>
    <t>04285</t>
  </si>
  <si>
    <t>00261</t>
  </si>
  <si>
    <t>00291</t>
  </si>
  <si>
    <t>00670</t>
  </si>
  <si>
    <t>01306</t>
  </si>
  <si>
    <t>02400</t>
  </si>
  <si>
    <t>03816</t>
  </si>
  <si>
    <t>04038</t>
  </si>
  <si>
    <t>04686</t>
  </si>
  <si>
    <t>05076</t>
  </si>
  <si>
    <t>01339</t>
  </si>
  <si>
    <t>01884</t>
  </si>
  <si>
    <t>03568</t>
  </si>
  <si>
    <t>04171</t>
  </si>
  <si>
    <t>04477</t>
  </si>
  <si>
    <t>03368</t>
  </si>
  <si>
    <t>03566</t>
  </si>
  <si>
    <t>04420</t>
  </si>
  <si>
    <t>00513</t>
  </si>
  <si>
    <t>00786</t>
  </si>
  <si>
    <t>03771</t>
  </si>
  <si>
    <t>03910</t>
  </si>
  <si>
    <t>00330</t>
  </si>
  <si>
    <t>00707</t>
  </si>
  <si>
    <t>00989</t>
  </si>
  <si>
    <t>01904</t>
  </si>
  <si>
    <t>02854</t>
  </si>
  <si>
    <t>03212</t>
  </si>
  <si>
    <t>04479</t>
  </si>
  <si>
    <t>04574</t>
  </si>
  <si>
    <t>04815</t>
  </si>
  <si>
    <t>05027</t>
  </si>
  <si>
    <t>01794</t>
  </si>
  <si>
    <t>01867</t>
  </si>
  <si>
    <t>02088</t>
  </si>
  <si>
    <t>02270</t>
  </si>
  <si>
    <t>03789</t>
  </si>
  <si>
    <t>04323</t>
  </si>
  <si>
    <t>00276</t>
  </si>
  <si>
    <t>00791</t>
  </si>
  <si>
    <t>01033</t>
  </si>
  <si>
    <t>01247</t>
  </si>
  <si>
    <t>01321</t>
  </si>
  <si>
    <t>02048</t>
  </si>
  <si>
    <t>02082</t>
  </si>
  <si>
    <t>02177</t>
  </si>
  <si>
    <t>03776</t>
  </si>
  <si>
    <t>04542</t>
  </si>
  <si>
    <t>00036</t>
  </si>
  <si>
    <t>00064</t>
  </si>
  <si>
    <t>00529</t>
  </si>
  <si>
    <t>01815</t>
  </si>
  <si>
    <t>01820</t>
  </si>
  <si>
    <t>02028</t>
  </si>
  <si>
    <t>02741</t>
  </si>
  <si>
    <t>03602</t>
  </si>
  <si>
    <t>04116</t>
  </si>
  <si>
    <t>04197</t>
  </si>
  <si>
    <t>00360</t>
  </si>
  <si>
    <t>00427</t>
  </si>
  <si>
    <t>01018</t>
  </si>
  <si>
    <t>01179</t>
  </si>
  <si>
    <t>02267</t>
  </si>
  <si>
    <t>02656</t>
  </si>
  <si>
    <t>02867</t>
  </si>
  <si>
    <t>03335</t>
  </si>
  <si>
    <t>03770</t>
  </si>
  <si>
    <t>04065</t>
  </si>
  <si>
    <t>04222</t>
  </si>
  <si>
    <t>04304</t>
  </si>
  <si>
    <t>00109</t>
  </si>
  <si>
    <t>00744</t>
  </si>
  <si>
    <t>00960</t>
  </si>
  <si>
    <t>01389</t>
  </si>
  <si>
    <t>01493</t>
  </si>
  <si>
    <t>01967</t>
  </si>
  <si>
    <t>02132</t>
  </si>
  <si>
    <t>02882</t>
  </si>
  <si>
    <t>03345</t>
  </si>
  <si>
    <t>04089</t>
  </si>
  <si>
    <t>04119</t>
  </si>
  <si>
    <t>04968</t>
  </si>
  <si>
    <t>05197</t>
  </si>
  <si>
    <t>00066</t>
  </si>
  <si>
    <t>00585</t>
  </si>
  <si>
    <t>00856</t>
  </si>
  <si>
    <t>01793</t>
  </si>
  <si>
    <t>04763</t>
  </si>
  <si>
    <t>01716</t>
  </si>
  <si>
    <t>01759</t>
  </si>
  <si>
    <t>01811</t>
  </si>
  <si>
    <t>02918</t>
  </si>
  <si>
    <t>04150</t>
  </si>
  <si>
    <t>04830</t>
  </si>
  <si>
    <t>04698</t>
  </si>
  <si>
    <t>04846</t>
  </si>
  <si>
    <t>05024</t>
  </si>
  <si>
    <t>01157</t>
  </si>
  <si>
    <t>01427</t>
  </si>
  <si>
    <t>01622</t>
  </si>
  <si>
    <t>01879</t>
  </si>
  <si>
    <t>02483</t>
  </si>
  <si>
    <t>04451</t>
  </si>
  <si>
    <t>00093</t>
  </si>
  <si>
    <t>00265</t>
  </si>
  <si>
    <t>00555</t>
  </si>
  <si>
    <t>01993</t>
  </si>
  <si>
    <t>03116</t>
  </si>
  <si>
    <t>03631</t>
  </si>
  <si>
    <t>04216</t>
  </si>
  <si>
    <t>04956</t>
  </si>
  <si>
    <t>00439</t>
  </si>
  <si>
    <t>01076</t>
  </si>
  <si>
    <t>01130</t>
  </si>
  <si>
    <t>02820</t>
  </si>
  <si>
    <t>04213</t>
  </si>
  <si>
    <t>04375</t>
  </si>
  <si>
    <t>05072</t>
  </si>
  <si>
    <t>00310</t>
  </si>
  <si>
    <t>00317</t>
  </si>
  <si>
    <t>00684</t>
  </si>
  <si>
    <t>01430</t>
  </si>
  <si>
    <t>02049</t>
  </si>
  <si>
    <t>02199</t>
  </si>
  <si>
    <t>02954</t>
  </si>
  <si>
    <t>03218</t>
  </si>
  <si>
    <t>03965</t>
  </si>
  <si>
    <t>02278</t>
  </si>
  <si>
    <t>03132</t>
  </si>
  <si>
    <t>03144</t>
  </si>
  <si>
    <t>03501</t>
  </si>
  <si>
    <t>00458</t>
  </si>
  <si>
    <t>01065</t>
  </si>
  <si>
    <t>01707</t>
  </si>
  <si>
    <t>01989</t>
  </si>
  <si>
    <t>02852</t>
  </si>
  <si>
    <t>04762</t>
  </si>
  <si>
    <t>04997</t>
  </si>
  <si>
    <t>01238</t>
  </si>
  <si>
    <t>02622</t>
  </si>
  <si>
    <t>03106</t>
  </si>
  <si>
    <t>03274</t>
  </si>
  <si>
    <t>03542</t>
  </si>
  <si>
    <t>03704</t>
  </si>
  <si>
    <t>04699</t>
  </si>
  <si>
    <t>01226</t>
  </si>
  <si>
    <t>01245</t>
  </si>
  <si>
    <t>01477</t>
  </si>
  <si>
    <t>01575</t>
  </si>
  <si>
    <t>02830</t>
  </si>
  <si>
    <t>02884</t>
  </si>
  <si>
    <t>03093</t>
  </si>
  <si>
    <t>03613</t>
  </si>
  <si>
    <t>04496</t>
  </si>
  <si>
    <t>05194</t>
  </si>
  <si>
    <t>00339</t>
  </si>
  <si>
    <t>01199</t>
  </si>
  <si>
    <t>01253</t>
  </si>
  <si>
    <t>01407</t>
  </si>
  <si>
    <t>02532</t>
  </si>
  <si>
    <t>00307</t>
  </si>
  <si>
    <t>03257</t>
  </si>
  <si>
    <t>03739</t>
  </si>
  <si>
    <t>00077</t>
  </si>
  <si>
    <t>00461</t>
  </si>
  <si>
    <t>00732</t>
  </si>
  <si>
    <t>00919</t>
  </si>
  <si>
    <t>00949</t>
  </si>
  <si>
    <t>01185</t>
  </si>
  <si>
    <t>01248</t>
  </si>
  <si>
    <t>02129</t>
  </si>
  <si>
    <t>02850</t>
  </si>
  <si>
    <t>03477</t>
  </si>
  <si>
    <t>04673</t>
  </si>
  <si>
    <t>04679</t>
  </si>
  <si>
    <t>04809</t>
  </si>
  <si>
    <t>04849</t>
  </si>
  <si>
    <t>00436</t>
  </si>
  <si>
    <t>00879</t>
  </si>
  <si>
    <t>00955</t>
  </si>
  <si>
    <t>01068</t>
  </si>
  <si>
    <t>01733</t>
  </si>
  <si>
    <t>03270</t>
  </si>
  <si>
    <t>03484</t>
  </si>
  <si>
    <t>03608</t>
  </si>
  <si>
    <t>04036</t>
  </si>
  <si>
    <t>00408</t>
  </si>
  <si>
    <t>00939</t>
  </si>
  <si>
    <t>01022</t>
  </si>
  <si>
    <t>01997</t>
  </si>
  <si>
    <t>03978</t>
  </si>
  <si>
    <t>04715</t>
  </si>
  <si>
    <t>00145</t>
  </si>
  <si>
    <t>00465</t>
  </si>
  <si>
    <t>01449</t>
  </si>
  <si>
    <t>01802</t>
  </si>
  <si>
    <t>02645</t>
  </si>
  <si>
    <t>03539</t>
  </si>
  <si>
    <t>04309</t>
  </si>
  <si>
    <t>04355</t>
  </si>
  <si>
    <t>05052</t>
  </si>
  <si>
    <t>00009</t>
  </si>
  <si>
    <t>00703</t>
  </si>
  <si>
    <t>01627</t>
  </si>
  <si>
    <t>01760</t>
  </si>
  <si>
    <t>02268</t>
  </si>
  <si>
    <t>02636</t>
  </si>
  <si>
    <t>03255</t>
  </si>
  <si>
    <t>04326</t>
  </si>
  <si>
    <t>04346</t>
  </si>
  <si>
    <t>00266</t>
  </si>
  <si>
    <t>00274</t>
  </si>
  <si>
    <t>01135</t>
  </si>
  <si>
    <t>02166</t>
  </si>
  <si>
    <t>03620</t>
  </si>
  <si>
    <t>03986</t>
  </si>
  <si>
    <t>04384</t>
  </si>
  <si>
    <t>04565</t>
  </si>
  <si>
    <t>04634</t>
  </si>
  <si>
    <t>00104</t>
  </si>
  <si>
    <t>00181</t>
  </si>
  <si>
    <t>00823</t>
  </si>
  <si>
    <t>01730</t>
  </si>
  <si>
    <t>02710</t>
  </si>
  <si>
    <t>03018</t>
  </si>
  <si>
    <t>03735</t>
  </si>
  <si>
    <t>04460</t>
  </si>
  <si>
    <t>00319</t>
  </si>
  <si>
    <t>00595</t>
  </si>
  <si>
    <t>01623</t>
  </si>
  <si>
    <t>02638</t>
  </si>
  <si>
    <t>02666</t>
  </si>
  <si>
    <t>03505</t>
  </si>
  <si>
    <t>03626</t>
  </si>
  <si>
    <t>03801</t>
  </si>
  <si>
    <t>04685</t>
  </si>
  <si>
    <t>04843</t>
  </si>
  <si>
    <t>04890</t>
  </si>
  <si>
    <t>04913</t>
  </si>
  <si>
    <t>05079</t>
  </si>
  <si>
    <t>00366</t>
  </si>
  <si>
    <t>00567</t>
  </si>
  <si>
    <t>01051</t>
  </si>
  <si>
    <t>01934</t>
  </si>
  <si>
    <t>02056</t>
  </si>
  <si>
    <t>02115</t>
  </si>
  <si>
    <t>02437</t>
  </si>
  <si>
    <t>03380</t>
  </si>
  <si>
    <t>03648</t>
  </si>
  <si>
    <t>03692</t>
  </si>
  <si>
    <t>04406</t>
  </si>
  <si>
    <t>04550</t>
  </si>
  <si>
    <t>04855</t>
  </si>
  <si>
    <t>05151</t>
  </si>
  <si>
    <t>05189</t>
  </si>
  <si>
    <t>00726</t>
  </si>
  <si>
    <t>02154</t>
  </si>
  <si>
    <t>04403</t>
  </si>
  <si>
    <t>04924</t>
  </si>
  <si>
    <t>00025</t>
  </si>
  <si>
    <t>00252</t>
  </si>
  <si>
    <t>01203</t>
  </si>
  <si>
    <t>01567</t>
  </si>
  <si>
    <t>02060</t>
  </si>
  <si>
    <t>02485</t>
  </si>
  <si>
    <t>03101</t>
  </si>
  <si>
    <t>03165</t>
  </si>
  <si>
    <t>04179</t>
  </si>
  <si>
    <t>04829</t>
  </si>
  <si>
    <t>04943</t>
  </si>
  <si>
    <t>00887</t>
  </si>
  <si>
    <t>01090</t>
  </si>
  <si>
    <t>02090</t>
  </si>
  <si>
    <t>02561</t>
  </si>
  <si>
    <t>02855</t>
  </si>
  <si>
    <t>04421</t>
  </si>
  <si>
    <t>00195</t>
  </si>
  <si>
    <t>00520</t>
  </si>
  <si>
    <t>00646</t>
  </si>
  <si>
    <t>00893</t>
  </si>
  <si>
    <t>00916</t>
  </si>
  <si>
    <t>01295</t>
  </si>
  <si>
    <t>03438</t>
  </si>
  <si>
    <t>03573</t>
  </si>
  <si>
    <t>04257</t>
  </si>
  <si>
    <t>04389</t>
  </si>
  <si>
    <t>04887</t>
  </si>
  <si>
    <t>05007</t>
  </si>
  <si>
    <t>05111</t>
  </si>
  <si>
    <t>05177</t>
  </si>
  <si>
    <t>00584</t>
  </si>
  <si>
    <t>00621</t>
  </si>
  <si>
    <t>00623</t>
  </si>
  <si>
    <t>01431</t>
  </si>
  <si>
    <t>01520</t>
  </si>
  <si>
    <t>01791</t>
  </si>
  <si>
    <t>02191</t>
  </si>
  <si>
    <t>02365</t>
  </si>
  <si>
    <t>02603</t>
  </si>
  <si>
    <t>04098</t>
  </si>
  <si>
    <t>01176</t>
  </si>
  <si>
    <t>01895</t>
  </si>
  <si>
    <t>03385</t>
  </si>
  <si>
    <t>03581</t>
  </si>
  <si>
    <t>04528</t>
  </si>
  <si>
    <t>04633</t>
  </si>
  <si>
    <t>05195</t>
  </si>
  <si>
    <t>02778</t>
  </si>
  <si>
    <t>00341</t>
  </si>
  <si>
    <t>00374</t>
  </si>
  <si>
    <t>00598</t>
  </si>
  <si>
    <t>00690</t>
  </si>
  <si>
    <t>01296</t>
  </si>
  <si>
    <t>01585</t>
  </si>
  <si>
    <t>02194</t>
  </si>
  <si>
    <t>02221</t>
  </si>
  <si>
    <t>03836</t>
  </si>
  <si>
    <t>04437</t>
  </si>
  <si>
    <t>04735</t>
  </si>
  <si>
    <t>00554</t>
  </si>
  <si>
    <t>01205</t>
  </si>
  <si>
    <t>01979</t>
  </si>
  <si>
    <t>02151</t>
  </si>
  <si>
    <t>02730</t>
  </si>
  <si>
    <t>02779</t>
  </si>
  <si>
    <t>02853</t>
  </si>
  <si>
    <t>03825</t>
  </si>
  <si>
    <t>04808</t>
  </si>
  <si>
    <t>05131</t>
  </si>
  <si>
    <t>01502</t>
  </si>
  <si>
    <t>02470</t>
  </si>
  <si>
    <t>03452</t>
  </si>
  <si>
    <t>04207</t>
  </si>
  <si>
    <t>00695</t>
  </si>
  <si>
    <t>01127</t>
  </si>
  <si>
    <t>01174</t>
  </si>
  <si>
    <t>03968</t>
  </si>
  <si>
    <t>04049</t>
  </si>
  <si>
    <t>00003</t>
  </si>
  <si>
    <t>01603</t>
  </si>
  <si>
    <t>02073</t>
  </si>
  <si>
    <t>02487</t>
  </si>
  <si>
    <t>03407</t>
  </si>
  <si>
    <t>04052</t>
  </si>
  <si>
    <t>00119</t>
  </si>
  <si>
    <t>00298</t>
  </si>
  <si>
    <t>00419</t>
  </si>
  <si>
    <t>01181</t>
  </si>
  <si>
    <t>01924</t>
  </si>
  <si>
    <t>03829</t>
  </si>
  <si>
    <t>05065</t>
  </si>
  <si>
    <t>05146</t>
  </si>
  <si>
    <t>00320</t>
  </si>
  <si>
    <t>01250</t>
  </si>
  <si>
    <t>02584</t>
  </si>
  <si>
    <t>02717</t>
  </si>
  <si>
    <t>02737</t>
  </si>
  <si>
    <t>03021</t>
  </si>
  <si>
    <t>05199</t>
  </si>
  <si>
    <t>01202</t>
  </si>
  <si>
    <t>01365</t>
  </si>
  <si>
    <t>02575</t>
  </si>
  <si>
    <t>02673</t>
  </si>
  <si>
    <t>04145</t>
  </si>
  <si>
    <t>04610</t>
  </si>
  <si>
    <t>04721</t>
  </si>
  <si>
    <t>00324</t>
  </si>
  <si>
    <t>00559</t>
  </si>
  <si>
    <t>01108</t>
  </si>
  <si>
    <t>01344</t>
  </si>
  <si>
    <t>01922</t>
  </si>
  <si>
    <t>02343</t>
  </si>
  <si>
    <t>02466</t>
  </si>
  <si>
    <t>02647</t>
  </si>
  <si>
    <t>02958</t>
  </si>
  <si>
    <t>03527</t>
  </si>
  <si>
    <t>03729</t>
  </si>
  <si>
    <t>04961</t>
  </si>
  <si>
    <t>05034</t>
  </si>
  <si>
    <t>00343</t>
  </si>
  <si>
    <t>00405</t>
  </si>
  <si>
    <t>00485</t>
  </si>
  <si>
    <t>00807</t>
  </si>
  <si>
    <t>01666</t>
  </si>
  <si>
    <t>03442</t>
  </si>
  <si>
    <t>04177</t>
  </si>
  <si>
    <t>04659</t>
  </si>
  <si>
    <t>04667</t>
  </si>
  <si>
    <t>00197</t>
  </si>
  <si>
    <t>00361</t>
  </si>
  <si>
    <t>00841</t>
  </si>
  <si>
    <t>00903</t>
  </si>
  <si>
    <t>01278</t>
  </si>
  <si>
    <t>02091</t>
  </si>
  <si>
    <t>03070</t>
  </si>
  <si>
    <t>04007</t>
  </si>
  <si>
    <t>04488</t>
  </si>
  <si>
    <t>05159</t>
  </si>
  <si>
    <t>00669</t>
  </si>
  <si>
    <t>00686</t>
  </si>
  <si>
    <t>00990</t>
  </si>
  <si>
    <t>01134</t>
  </si>
  <si>
    <t>01770</t>
  </si>
  <si>
    <t>03396</t>
  </si>
  <si>
    <t>04259</t>
  </si>
  <si>
    <t>04440</t>
  </si>
  <si>
    <t>05115</t>
  </si>
  <si>
    <t>05136</t>
  </si>
  <si>
    <t>00562</t>
  </si>
  <si>
    <t>00806</t>
  </si>
  <si>
    <t>03150</t>
  </si>
  <si>
    <t>04847</t>
  </si>
  <si>
    <t>00221</t>
  </si>
  <si>
    <t>00630</t>
  </si>
  <si>
    <t>01789</t>
  </si>
  <si>
    <t>01947</t>
  </si>
  <si>
    <t>02279</t>
  </si>
  <si>
    <t>02439</t>
  </si>
  <si>
    <t>02540</t>
  </si>
  <si>
    <t>02747</t>
  </si>
  <si>
    <t>03094</t>
  </si>
  <si>
    <t>03359</t>
  </si>
  <si>
    <t>03473</t>
  </si>
  <si>
    <t>03589</t>
  </si>
  <si>
    <t>04689</t>
  </si>
  <si>
    <t>04819</t>
  </si>
  <si>
    <t>05167</t>
  </si>
  <si>
    <t>00038</t>
  </si>
  <si>
    <t>00364</t>
  </si>
  <si>
    <t>02040</t>
  </si>
  <si>
    <t>02899</t>
  </si>
  <si>
    <t>03199</t>
  </si>
  <si>
    <t>04722</t>
  </si>
  <si>
    <t>01423</t>
  </si>
  <si>
    <t>01505</t>
  </si>
  <si>
    <t>01664</t>
  </si>
  <si>
    <t>02035</t>
  </si>
  <si>
    <t>02094</t>
  </si>
  <si>
    <t>02204</t>
  </si>
  <si>
    <t>03921</t>
  </si>
  <si>
    <t>03999</t>
  </si>
  <si>
    <t>04546</t>
  </si>
  <si>
    <t>00158</t>
  </si>
  <si>
    <t>01972</t>
  </si>
  <si>
    <t>03196</t>
  </si>
  <si>
    <t>03722</t>
  </si>
  <si>
    <t>04201</t>
  </si>
  <si>
    <t>04498</t>
  </si>
  <si>
    <t>04791</t>
  </si>
  <si>
    <t>00614</t>
  </si>
  <si>
    <t>02301</t>
  </si>
  <si>
    <t>04430</t>
  </si>
  <si>
    <t>00318</t>
  </si>
  <si>
    <t>00782</t>
  </si>
  <si>
    <t>01402</t>
  </si>
  <si>
    <t>01824</t>
  </si>
  <si>
    <t>02141</t>
  </si>
  <si>
    <t>03517</t>
  </si>
  <si>
    <t>04055</t>
  </si>
  <si>
    <t>04168</t>
  </si>
  <si>
    <t>04317</t>
  </si>
  <si>
    <t>04879</t>
  </si>
  <si>
    <t>00467</t>
  </si>
  <si>
    <t>00825</t>
  </si>
  <si>
    <t>02346</t>
  </si>
  <si>
    <t>03095</t>
  </si>
  <si>
    <t>03580</t>
  </si>
  <si>
    <t>04672</t>
  </si>
  <si>
    <t>00533</t>
  </si>
  <si>
    <t>02160</t>
  </si>
  <si>
    <t>02841</t>
  </si>
  <si>
    <t>03433</t>
  </si>
  <si>
    <t>03763</t>
  </si>
  <si>
    <t>00706</t>
  </si>
  <si>
    <t>01086</t>
  </si>
  <si>
    <t>01204</t>
  </si>
  <si>
    <t>01451</t>
  </si>
  <si>
    <t>01650</t>
  </si>
  <si>
    <t>01740</t>
  </si>
  <si>
    <t>03191</t>
  </si>
  <si>
    <t>03662</t>
  </si>
  <si>
    <t>03922</t>
  </si>
  <si>
    <t>04022</t>
  </si>
  <si>
    <t>04366</t>
  </si>
  <si>
    <t>04880</t>
  </si>
  <si>
    <t>05127</t>
  </si>
  <si>
    <t>00013</t>
  </si>
  <si>
    <t>00102</t>
  </si>
  <si>
    <t>00519</t>
  </si>
  <si>
    <t>00522</t>
  </si>
  <si>
    <t>00798</t>
  </si>
  <si>
    <t>01746</t>
  </si>
  <si>
    <t>03412</t>
  </si>
  <si>
    <t>00175</t>
  </si>
  <si>
    <t>01014</t>
  </si>
  <si>
    <t>01763</t>
  </si>
  <si>
    <t>01863</t>
  </si>
  <si>
    <t>03466</t>
  </si>
  <si>
    <t>03630</t>
  </si>
  <si>
    <t>03633</t>
  </si>
  <si>
    <t>00004</t>
  </si>
  <si>
    <t>00070</t>
  </si>
  <si>
    <t>00948</t>
  </si>
  <si>
    <t>01957</t>
  </si>
  <si>
    <t>03097</t>
  </si>
  <si>
    <t>03649</t>
  </si>
  <si>
    <t>03963</t>
  </si>
  <si>
    <t>04305</t>
  </si>
  <si>
    <t>04942</t>
  </si>
  <si>
    <t>00019</t>
  </si>
  <si>
    <t>04963</t>
  </si>
  <si>
    <t>05110</t>
  </si>
  <si>
    <t>00010</t>
  </si>
  <si>
    <t>00216</t>
  </si>
  <si>
    <t>01937</t>
  </si>
  <si>
    <t>04720</t>
  </si>
  <si>
    <t>00091</t>
  </si>
  <si>
    <t>00505</t>
  </si>
  <si>
    <t>00640</t>
  </si>
  <si>
    <t>01408</t>
  </si>
  <si>
    <t>02074</t>
  </si>
  <si>
    <t>02639</t>
  </si>
  <si>
    <t>02694</t>
  </si>
  <si>
    <t>02797</t>
  </si>
  <si>
    <t>02811</t>
  </si>
  <si>
    <t>04037</t>
  </si>
  <si>
    <t>04629</t>
  </si>
  <si>
    <t>02455</t>
  </si>
  <si>
    <t>03184</t>
  </si>
  <si>
    <t>03363</t>
  </si>
  <si>
    <t>03373</t>
  </si>
  <si>
    <t>03799</t>
  </si>
  <si>
    <t>05002</t>
  </si>
  <si>
    <t>02896</t>
  </si>
  <si>
    <t>03334</t>
  </si>
  <si>
    <t>03469</t>
  </si>
  <si>
    <t>00569</t>
  </si>
  <si>
    <t>02404</t>
  </si>
  <si>
    <t>04682</t>
  </si>
  <si>
    <t>04888</t>
  </si>
  <si>
    <t>04923</t>
  </si>
  <si>
    <t>00131</t>
  </si>
  <si>
    <t>00349</t>
  </si>
  <si>
    <t>01131</t>
  </si>
  <si>
    <t>02738</t>
  </si>
  <si>
    <t>04400</t>
  </si>
  <si>
    <t>03122</t>
  </si>
  <si>
    <t>04572</t>
  </si>
  <si>
    <t>04783</t>
  </si>
  <si>
    <t>05055</t>
  </si>
  <si>
    <t>05100</t>
  </si>
  <si>
    <t>00488</t>
  </si>
  <si>
    <t>00710</t>
  </si>
  <si>
    <t>01009</t>
  </si>
  <si>
    <t>01231</t>
  </si>
  <si>
    <t>01445</t>
  </si>
  <si>
    <t>02842</t>
  </si>
  <si>
    <t>03783</t>
  </si>
  <si>
    <t>04484</t>
  </si>
  <si>
    <t>04597</t>
  </si>
  <si>
    <t>04917</t>
  </si>
  <si>
    <t>00629</t>
  </si>
  <si>
    <t>01373</t>
  </si>
  <si>
    <t>01668</t>
  </si>
  <si>
    <t>02646</t>
  </si>
  <si>
    <t>03044</t>
  </si>
  <si>
    <t>03065</t>
  </si>
  <si>
    <t>03365</t>
  </si>
  <si>
    <t>04042</t>
  </si>
  <si>
    <t>04635</t>
  </si>
  <si>
    <t>04748</t>
  </si>
  <si>
    <t>00342</t>
  </si>
  <si>
    <t>00676</t>
  </si>
  <si>
    <t>01912</t>
  </si>
  <si>
    <t>02065</t>
  </si>
  <si>
    <t>03136</t>
  </si>
  <si>
    <t>03423</t>
  </si>
  <si>
    <t>03746</t>
  </si>
  <si>
    <t>01198</t>
  </si>
  <si>
    <t>02123</t>
  </si>
  <si>
    <t>02586</t>
  </si>
  <si>
    <t>03048</t>
  </si>
  <si>
    <t>03838</t>
  </si>
  <si>
    <t>04718</t>
  </si>
  <si>
    <t>04844</t>
  </si>
  <si>
    <t>00678</t>
  </si>
  <si>
    <t>01706</t>
  </si>
  <si>
    <t>03034</t>
  </si>
  <si>
    <t>03883</t>
  </si>
  <si>
    <t>04342</t>
  </si>
  <si>
    <t>04468</t>
  </si>
  <si>
    <t>00007</t>
  </si>
  <si>
    <t>00658</t>
  </si>
  <si>
    <t>01192</t>
  </si>
  <si>
    <t>03852</t>
  </si>
  <si>
    <t>04507</t>
  </si>
  <si>
    <t>00260</t>
  </si>
  <si>
    <t>01659</t>
  </si>
  <si>
    <t>03188</t>
  </si>
  <si>
    <t>03673</t>
  </si>
  <si>
    <t>03805</t>
  </si>
  <si>
    <t>03945</t>
  </si>
  <si>
    <t>04266</t>
  </si>
  <si>
    <t>00606</t>
  </si>
  <si>
    <t>01166</t>
  </si>
  <si>
    <t>01913</t>
  </si>
  <si>
    <t>02402</t>
  </si>
  <si>
    <t>03192</t>
  </si>
  <si>
    <t>03721</t>
  </si>
  <si>
    <t>03882</t>
  </si>
  <si>
    <t>04945</t>
  </si>
  <si>
    <t>05084</t>
  </si>
  <si>
    <t>00246</t>
  </si>
  <si>
    <t>00537</t>
  </si>
  <si>
    <t>00968</t>
  </si>
  <si>
    <t>01234</t>
  </si>
  <si>
    <t>02061</t>
  </si>
  <si>
    <t>02219</t>
  </si>
  <si>
    <t>02651</t>
  </si>
  <si>
    <t>03173</t>
  </si>
  <si>
    <t>03409</t>
  </si>
  <si>
    <t>03535</t>
  </si>
  <si>
    <t>05134</t>
  </si>
  <si>
    <t>02011</t>
  </si>
  <si>
    <t>02477</t>
  </si>
  <si>
    <t>02745</t>
  </si>
  <si>
    <t>04427</t>
  </si>
  <si>
    <t>00377</t>
  </si>
  <si>
    <t>01530</t>
  </si>
  <si>
    <t>02135</t>
  </si>
  <si>
    <t>02916</t>
  </si>
  <si>
    <t>03449</t>
  </si>
  <si>
    <t>03498</t>
  </si>
  <si>
    <t>04851</t>
  </si>
  <si>
    <t>04926</t>
  </si>
  <si>
    <t>05035</t>
  </si>
  <si>
    <t>05135</t>
  </si>
  <si>
    <t>Soma de Revenue</t>
  </si>
  <si>
    <t>Soma de Gross Profit</t>
  </si>
  <si>
    <t>Soma de Units Sold</t>
  </si>
  <si>
    <t>Média de Revenue</t>
  </si>
  <si>
    <t xml:space="preserve">Revenue </t>
  </si>
  <si>
    <t xml:space="preserve">Gross Profit </t>
  </si>
  <si>
    <t>Best Month</t>
  </si>
  <si>
    <t>Max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</si>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</sst>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#,000_);[Red]\(#,000\)"/>
    <numFmt numFmtId="181" formatCode="[$$-409]#,##0.00;\-[$$-409]#,##0.00"/>
    <numFmt numFmtId="182" formatCode="\$#,###.00_);[Red]\(\$#,###.00\)"/>
    <numFmt numFmtId="183" formatCode="0_ "/>
    <numFmt numFmtId="184" formatCode="dd\-mmm\-yyyy"/>
    <numFmt numFmtId="185" formatCode="\$#,##0.00"/>
    <numFmt numFmtId="186" formatCode="0.0%"/>
  </numFmts>
  <fonts count="22">
    <font>
      <sz val="10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180" fontId="0" fillId="0" borderId="0" xfId="0" applyNumberFormat="1">
      <alignment vertical="center"/>
    </xf>
    <xf numFmtId="4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1" fillId="4" borderId="0" xfId="0" applyFont="1" applyFill="1" applyAlignment="1">
      <alignment horizontal="center" vertical="center"/>
    </xf>
    <xf numFmtId="49" fontId="2" fillId="0" borderId="0" xfId="0" applyNumberFormat="1" applyFont="1" applyFill="1" applyAlignment="1"/>
    <xf numFmtId="184" fontId="2" fillId="0" borderId="0" xfId="0" applyNumberFormat="1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>
      <alignment horizontal="center"/>
    </xf>
    <xf numFmtId="185" fontId="2" fillId="0" borderId="0" xfId="0" applyNumberFormat="1" applyFont="1" applyFill="1" applyAlignment="1"/>
    <xf numFmtId="9" fontId="2" fillId="0" borderId="0" xfId="0" applyNumberFormat="1" applyFont="1" applyFill="1" applyAlignment="1"/>
    <xf numFmtId="186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/>
    <xf numFmtId="49" fontId="2" fillId="0" borderId="0" xfId="0" applyNumberFormat="1" applyFont="1" applyFill="1" applyAlignment="1" quotePrefix="1"/>
    <xf numFmtId="0" fontId="2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7">
    <dxf>
      <numFmt numFmtId="187" formatCode="&quot;US$&quot;#,##0.00;\-&quot;US$&quot;#,##0.00"/>
    </dxf>
    <dxf>
      <numFmt numFmtId="181" formatCode="[$$-409]#,##0.00;\-[$$-409]#,##0.00"/>
    </dxf>
    <dxf>
      <numFmt numFmtId="188" formatCode="[$$-409]#,##0;\-[$$-409]#,##0"/>
    </dxf>
    <dxf>
      <numFmt numFmtId="3" formatCode="#,##0"/>
    </dxf>
    <dxf>
      <numFmt numFmtId="189" formatCode="&quot;US$&quot;#,##0.00;\-&quot;US$&quot;#,##0.00"/>
    </dxf>
    <dxf>
      <numFmt numFmtId="181" formatCode="[$$-409]#,##0.00;\-[$$-409]#,##0.00"/>
    </dxf>
    <dxf>
      <numFmt numFmtId="3" formatCode="#,##0"/>
    </dxf>
    <dxf>
      <numFmt numFmtId="180" formatCode="#,000_);[Red]\(#,000\)"/>
    </dxf>
    <dxf>
      <numFmt numFmtId="190" formatCode="&quot;$&quot;#,###.##000_);[Red]\(&quot;$&quot;#,###.##000\)"/>
    </dxf>
    <dxf>
      <numFmt numFmtId="191" formatCode="#,##0.00\ &quot;€&quot;;\-#,##0.00\ &quot;€&quot;"/>
    </dxf>
    <dxf>
      <numFmt numFmtId="192" formatCode="&quot;US$&quot;#,##0.00;\-&quot;US$&quot;#,##0.00"/>
    </dxf>
    <dxf>
      <numFmt numFmtId="181" formatCode="[$$-409]#,##0.00;\-[$$-409]#,##0.00"/>
    </dxf>
    <dxf>
      <numFmt numFmtId="3" formatCode="#,##0"/>
    </dxf>
    <dxf>
      <numFmt numFmtId="193" formatCode="#,##0.0"/>
    </dxf>
    <dxf>
      <numFmt numFmtId="4" formatCode="#,##0.00"/>
    </dxf>
    <dxf>
      <numFmt numFmtId="194" formatCode="&quot;$&quot;#,###.##000_);[Red]\(&quot;$&quot;#,###.##000\)"/>
    </dxf>
    <dxf>
      <numFmt numFmtId="195" formatCode="#,##0.00\ &quot;€&quot;;\-#,##0.00\ &quot;€&quot;"/>
    </dxf>
    <dxf>
      <numFmt numFmtId="196" formatCode="&quot;US$&quot;#,##0.00;\-&quot;US$&quot;#,##0.00"/>
    </dxf>
    <dxf>
      <numFmt numFmtId="181" formatCode="[$$-409]#,##0.00;\-[$$-409]#,##0.00"/>
    </dxf>
    <dxf>
      <numFmt numFmtId="197" formatCode="&quot;$&quot;#,##0.\k"/>
    </dxf>
    <dxf>
      <numFmt numFmtId="198" formatCode="&quot;$&quot;#,##0.&quot;k&quot;"/>
    </dxf>
    <dxf>
      <numFmt numFmtId="181" formatCode="[$$-409]#,##0.00;\-[$$-409]#,##0.00"/>
    </dxf>
    <dxf>
      <numFmt numFmtId="199" formatCode="&quot;$&quot;#,###.##000_);[Red]\(&quot;$&quot;#,###.##000\)"/>
    </dxf>
    <dxf>
      <numFmt numFmtId="200" formatCode="#,##0.00\ &quot;€&quot;;\-#,##0.00\ &quot;€&quot;"/>
    </dxf>
    <dxf>
      <numFmt numFmtId="201" formatCode="&quot;US$&quot;#,##0.00;\-&quot;US$&quot;#,##0.00"/>
    </dxf>
    <dxf>
      <numFmt numFmtId="181" formatCode="[$$-409]#,##0.00;\-[$$-409]#,##0.00"/>
    </dxf>
    <dxf>
      <numFmt numFmtId="202" formatCode="&quot;$&quot;#,###.##000_);[Red]\(&quot;$&quot;#,###.##000\)"/>
    </dxf>
    <dxf>
      <numFmt numFmtId="203" formatCode="#,##0.00\ &quot;€&quot;;\-#,##0.00\ &quot;€&quot;"/>
    </dxf>
    <dxf>
      <numFmt numFmtId="204" formatCode="&quot;US$&quot;#,##0.00;\-&quot;US$&quot;#,##0.00"/>
    </dxf>
    <dxf>
      <numFmt numFmtId="181" formatCode="[$$-409]#,##0.00;\-[$$-409]#,##0.00"/>
    </dxf>
    <dxf>
      <numFmt numFmtId="205" formatCode="&quot;$&quot;#,###.##000_);[Red]\(&quot;$&quot;#,###.##000\)"/>
    </dxf>
    <dxf>
      <numFmt numFmtId="206" formatCode="#,##0.00\ &quot;€&quot;;\-#,##0.00\ &quot;€&quot;"/>
    </dxf>
    <dxf>
      <numFmt numFmtId="207" formatCode="&quot;US$&quot;#,##0.00;\-&quot;US$&quot;#,##0.00"/>
    </dxf>
    <dxf>
      <numFmt numFmtId="181" formatCode="[$$-409]#,##0.00;\-[$$-409]#,##0.00"/>
    </dxf>
    <dxf>
      <numFmt numFmtId="183" formatCode="0_ "/>
    </dxf>
    <dxf>
      <numFmt numFmtId="208" formatCode="&quot;$&quot;#,###.##000_);[Red]\(&quot;$&quot;#,###.##000\)"/>
    </dxf>
    <dxf>
      <numFmt numFmtId="209" formatCode="#,##0.00\ &quot;€&quot;;\-#,##0.00\ &quot;€&quot;"/>
    </dxf>
    <dxf>
      <numFmt numFmtId="210" formatCode="&quot;US$&quot;#,##0.00;\-&quot;US$&quot;#,##0.00"/>
    </dxf>
    <dxf>
      <numFmt numFmtId="181" formatCode="[$$-409]#,##0.00;\-[$$-409]#,##0.00"/>
    </dxf>
    <dxf>
      <numFmt numFmtId="183" formatCode="0_ "/>
    </dxf>
    <dxf>
      <numFmt numFmtId="211" formatCode="&quot;$&quot;#,##0.00"/>
    </dxf>
    <dxf>
      <numFmt numFmtId="212" formatCode="&quot;$&quot;#,##0.00"/>
    </dxf>
    <dxf>
      <numFmt numFmtId="213" formatCode="&quot;$&quot;#,##0.00"/>
    </dxf>
    <dxf>
      <numFmt numFmtId="186" formatCode="0.0%"/>
    </dxf>
    <dxf>
      <numFmt numFmtId="1" formatCode="0"/>
    </dxf>
    <dxf>
      <numFmt numFmtId="186" formatCode="0.0%"/>
    </dxf>
    <dxf>
      <numFmt numFmtId="1" formatCode="0"/>
    </dxf>
    <dxf>
      <numFmt numFmtId="186" formatCode="0.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1"/>
      </font>
      <border>
        <bottom style="thin">
          <color theme="4"/>
        </bottom>
      </border>
    </dxf>
    <dxf>
      <font>
        <name val="Calibri"/>
        <scheme val="none"/>
        <b val="0"/>
        <i val="0"/>
        <u val="none"/>
        <sz val="10"/>
        <color theme="1"/>
      </font>
      <border>
        <left/>
        <right/>
        <top/>
        <bottom/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firstRowStripe" dxfId="49"/>
      <tableStyleElement type="firstColumnStripe" dxfId="48"/>
    </tableStyle>
    <tableStyle name="SlicerStyleLight1 2" pivot="0" table="0" count="10" xr9:uid="{CC206FE4-E204-4707-88BF-C41426C7AD08}">
      <tableStyleElement type="wholeTable" dxfId="56"/>
      <tableStyleElement type="headerRow" dxfId="55"/>
    </tableStyle>
    <tableStyle name="PivotStylePreset2_Accent1" table="0" count="10" xr9:uid="{267968C8-6FFD-4C36-ACC1-9EA1FD1885C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</tableStyles>
  <colors>
    <mruColors>
      <color rgb="00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bgColor rgb="FFD9E1F2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FFFFFF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B4C6E7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FFFFFF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[Interactive_Sales_Dashboard.xlsx]Analyse!Tabela 
Dinâmica5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Analyse!$C$14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0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PT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Analyse!$B$15:$B$27</c:f>
              <c:strCache>
                <c:ptCount val="12"/>
                <c:pt idx="0" c:formatCode="General">
                  <c:v>Jan</c:v>
                </c:pt>
                <c:pt idx="1" c:formatCode="General">
                  <c:v>Feb</c:v>
                </c:pt>
                <c:pt idx="2" c:formatCode="General">
                  <c:v>Mar</c:v>
                </c:pt>
                <c:pt idx="3" c:formatCode="General">
                  <c:v>Apr</c:v>
                </c:pt>
                <c:pt idx="4" c:formatCode="General">
                  <c:v>May</c:v>
                </c:pt>
                <c:pt idx="5" c:formatCode="General">
                  <c:v>Jun</c:v>
                </c:pt>
                <c:pt idx="6" c:formatCode="General">
                  <c:v>Jul</c:v>
                </c:pt>
                <c:pt idx="7" c:formatCode="General">
                  <c:v>Aug</c:v>
                </c:pt>
                <c:pt idx="8" c:formatCode="General">
                  <c:v>Sep</c:v>
                </c:pt>
                <c:pt idx="9" c:formatCode="General">
                  <c:v>Oct</c:v>
                </c:pt>
                <c:pt idx="10" c:formatCode="General">
                  <c:v>Nov</c:v>
                </c:pt>
                <c:pt idx="11" c:formatCode="General">
                  <c:v>Dec</c:v>
                </c:pt>
              </c:strCache>
            </c:strRef>
          </c:cat>
          <c:val>
            <c:numRef>
              <c:f>Analyse!$C$15:$C$27</c:f>
              <c:numCache>
                <c:formatCode>[$$-409]#,##0.00;\-[$$-409]#,##0.00</c:formatCode>
                <c:ptCount val="12"/>
                <c:pt idx="0">
                  <c:v>39091.8195</c:v>
                </c:pt>
                <c:pt idx="1">
                  <c:v>35647.717</c:v>
                </c:pt>
                <c:pt idx="2">
                  <c:v>44696.8985</c:v>
                </c:pt>
                <c:pt idx="3">
                  <c:v>54688.639</c:v>
                </c:pt>
                <c:pt idx="4">
                  <c:v>58235.185</c:v>
                </c:pt>
                <c:pt idx="5">
                  <c:v>69504.337</c:v>
                </c:pt>
                <c:pt idx="6">
                  <c:v>66442.236</c:v>
                </c:pt>
                <c:pt idx="7">
                  <c:v>57609.0445</c:v>
                </c:pt>
                <c:pt idx="8">
                  <c:v>53609.2785</c:v>
                </c:pt>
                <c:pt idx="9">
                  <c:v>49147.535</c:v>
                </c:pt>
                <c:pt idx="10">
                  <c:v>65523.6395</c:v>
                </c:pt>
                <c:pt idx="11">
                  <c:v>51026.85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Analyse!$D$14</c:f>
              <c:strCache>
                <c:ptCount val="1"/>
                <c:pt idx="0">
                  <c:v>Gross Profit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&quot;$&quot;0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PT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Analyse!$B$15:$B$27</c:f>
              <c:strCache>
                <c:ptCount val="12"/>
                <c:pt idx="0" c:formatCode="General">
                  <c:v>Jan</c:v>
                </c:pt>
                <c:pt idx="1" c:formatCode="General">
                  <c:v>Feb</c:v>
                </c:pt>
                <c:pt idx="2" c:formatCode="General">
                  <c:v>Mar</c:v>
                </c:pt>
                <c:pt idx="3" c:formatCode="General">
                  <c:v>Apr</c:v>
                </c:pt>
                <c:pt idx="4" c:formatCode="General">
                  <c:v>May</c:v>
                </c:pt>
                <c:pt idx="5" c:formatCode="General">
                  <c:v>Jun</c:v>
                </c:pt>
                <c:pt idx="6" c:formatCode="General">
                  <c:v>Jul</c:v>
                </c:pt>
                <c:pt idx="7" c:formatCode="General">
                  <c:v>Aug</c:v>
                </c:pt>
                <c:pt idx="8" c:formatCode="General">
                  <c:v>Sep</c:v>
                </c:pt>
                <c:pt idx="9" c:formatCode="General">
                  <c:v>Oct</c:v>
                </c:pt>
                <c:pt idx="10" c:formatCode="General">
                  <c:v>Nov</c:v>
                </c:pt>
                <c:pt idx="11" c:formatCode="General">
                  <c:v>Dec</c:v>
                </c:pt>
              </c:strCache>
            </c:strRef>
          </c:cat>
          <c:val>
            <c:numRef>
              <c:f>Analyse!$D$15:$D$27</c:f>
              <c:numCache>
                <c:formatCode>[$$-409]#,##0.00;\-[$$-409]#,##0.00</c:formatCode>
                <c:ptCount val="12"/>
                <c:pt idx="0">
                  <c:v>17596.9395</c:v>
                </c:pt>
                <c:pt idx="1">
                  <c:v>16561.507</c:v>
                </c:pt>
                <c:pt idx="2">
                  <c:v>21465.0385</c:v>
                </c:pt>
                <c:pt idx="3">
                  <c:v>25283.649</c:v>
                </c:pt>
                <c:pt idx="4">
                  <c:v>27301.535</c:v>
                </c:pt>
                <c:pt idx="5">
                  <c:v>31109.927</c:v>
                </c:pt>
                <c:pt idx="6">
                  <c:v>31035.086</c:v>
                </c:pt>
                <c:pt idx="7">
                  <c:v>27126.7645</c:v>
                </c:pt>
                <c:pt idx="8">
                  <c:v>25001.0585</c:v>
                </c:pt>
                <c:pt idx="9">
                  <c:v>22793.035</c:v>
                </c:pt>
                <c:pt idx="10">
                  <c:v>28666.8695</c:v>
                </c:pt>
                <c:pt idx="11">
                  <c:v>22442.84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18322576"/>
        <c:axId val="537274305"/>
      </c:lineChart>
      <c:catAx>
        <c:axId val="11832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PT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274305"/>
        <c:crosses val="autoZero"/>
        <c:auto val="1"/>
        <c:lblAlgn val="ctr"/>
        <c:lblOffset val="100"/>
        <c:noMultiLvlLbl val="0"/>
      </c:catAx>
      <c:valAx>
        <c:axId val="537274305"/>
        <c:scaling>
          <c:orientation val="minMax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PT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32257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PT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9b6005-84f3-4573-b1ca-6a5da02cbe8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PT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[Interactive_Sales_Dashboard.xlsx]Analyse!Tabela 
Dinâmica7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41733757685901"/>
          <c:y val="0.0645257778707964"/>
          <c:w val="0.851584918251585"/>
          <c:h val="0.922916666666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Analyse!$C$51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PT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Analyse!$B$52:$B$57</c:f>
              <c:strCache>
                <c:ptCount val="5"/>
                <c:pt idx="0" c:formatCode="General">
                  <c:v>Camping</c:v>
                </c:pt>
                <c:pt idx="1" c:formatCode="General">
                  <c:v>Hiking</c:v>
                </c:pt>
                <c:pt idx="2" c:formatCode="General">
                  <c:v>Travel</c:v>
                </c:pt>
                <c:pt idx="3" c:formatCode="General">
                  <c:v>Cycling</c:v>
                </c:pt>
                <c:pt idx="4" c:formatCode="General">
                  <c:v>Fitness</c:v>
                </c:pt>
              </c:strCache>
            </c:strRef>
          </c:cat>
          <c:val>
            <c:numRef>
              <c:f>Analyse!$C$52:$C$57</c:f>
              <c:numCache>
                <c:formatCode>[$$-409]#,##0.00;\-[$$-409]#,##0.00</c:formatCode>
                <c:ptCount val="5"/>
                <c:pt idx="0">
                  <c:v>198505.1335</c:v>
                </c:pt>
                <c:pt idx="1">
                  <c:v>179959.144</c:v>
                </c:pt>
                <c:pt idx="2">
                  <c:v>123724.4855</c:v>
                </c:pt>
                <c:pt idx="3">
                  <c:v>87481.9885000001</c:v>
                </c:pt>
                <c:pt idx="4">
                  <c:v>55552.4279999999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4890970"/>
        <c:axId val="81535049"/>
      </c:barChart>
      <c:catAx>
        <c:axId val="99489097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PT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1535049"/>
        <c:crosses val="autoZero"/>
        <c:auto val="1"/>
        <c:lblAlgn val="ctr"/>
        <c:lblOffset val="100"/>
        <c:noMultiLvlLbl val="0"/>
      </c:catAx>
      <c:valAx>
        <c:axId val="81535049"/>
        <c:scaling>
          <c:orientation val="minMax"/>
        </c:scaling>
        <c:delete val="1"/>
        <c:axPos val="t"/>
        <c:numFmt formatCode="[$$-409]#,##0.00;\-[$$-409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PT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948909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ff2d08-d062-4c33-85e2-137c82b514a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PT" b="1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[Interactive_Sales_Dashboard.xlsx]Analyse!Tabela 
Dinâmica8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31724253046236"/>
          <c:y val="0.0113122171945701"/>
          <c:w val="0.648038724753797"/>
          <c:h val="0.9125188536953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Analyse!$C$59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PT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Analyse!$B$60:$B$65</c:f>
              <c:strCache>
                <c:ptCount val="5"/>
                <c:pt idx="0" c:formatCode="General">
                  <c:v>Trail Boots</c:v>
                </c:pt>
                <c:pt idx="1" c:formatCode="General">
                  <c:v>Summit Backpack 45L</c:v>
                </c:pt>
                <c:pt idx="2" c:formatCode="General">
                  <c:v>Compact Sleeping Bag</c:v>
                </c:pt>
                <c:pt idx="3" c:formatCode="General">
                  <c:v>Hiking Daypack 20L</c:v>
                </c:pt>
                <c:pt idx="4" c:formatCode="General">
                  <c:v>Trail Bike Light</c:v>
                </c:pt>
              </c:strCache>
            </c:strRef>
          </c:cat>
          <c:val>
            <c:numRef>
              <c:f>Analyse!$C$60:$C$65</c:f>
              <c:numCache>
                <c:formatCode>0_ </c:formatCode>
                <c:ptCount val="5"/>
                <c:pt idx="0">
                  <c:v>449</c:v>
                </c:pt>
                <c:pt idx="1">
                  <c:v>447</c:v>
                </c:pt>
                <c:pt idx="2">
                  <c:v>433</c:v>
                </c:pt>
                <c:pt idx="3">
                  <c:v>396</c:v>
                </c:pt>
                <c:pt idx="4">
                  <c:v>392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58073796"/>
        <c:axId val="946867314"/>
      </c:barChart>
      <c:catAx>
        <c:axId val="158073796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PT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46867314"/>
        <c:crosses val="autoZero"/>
        <c:auto val="1"/>
        <c:lblAlgn val="ctr"/>
        <c:lblOffset val="100"/>
        <c:noMultiLvlLbl val="0"/>
      </c:catAx>
      <c:valAx>
        <c:axId val="946867314"/>
        <c:scaling>
          <c:orientation val="minMax"/>
        </c:scaling>
        <c:delete val="1"/>
        <c:axPos val="t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PT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80737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136339-173d-4350-96ef-1efb6188f8d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PT" b="1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[Interactive_Sales_Dashboard.xlsx]Analyse!Tabela 
Dinâmica6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Analyse!$C$31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PT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Analyse!$B$32:$B$37</c:f>
              <c:strCache>
                <c:ptCount val="5"/>
                <c:pt idx="0" c:formatCode="General">
                  <c:v>Spain</c:v>
                </c:pt>
                <c:pt idx="1" c:formatCode="General">
                  <c:v>Italy</c:v>
                </c:pt>
                <c:pt idx="2" c:formatCode="General">
                  <c:v>France</c:v>
                </c:pt>
                <c:pt idx="3" c:formatCode="General">
                  <c:v>Germany</c:v>
                </c:pt>
                <c:pt idx="4" c:formatCode="General">
                  <c:v>United Kingdom</c:v>
                </c:pt>
              </c:strCache>
            </c:strRef>
          </c:cat>
          <c:val>
            <c:numRef>
              <c:f>Analyse!$C$32:$C$37</c:f>
              <c:numCache>
                <c:formatCode>[$$-409]#,##0.00;\-[$$-409]#,##0.00</c:formatCode>
                <c:ptCount val="5"/>
                <c:pt idx="0">
                  <c:v>46624.591</c:v>
                </c:pt>
                <c:pt idx="1">
                  <c:v>50319.4735</c:v>
                </c:pt>
                <c:pt idx="2">
                  <c:v>55102.0485</c:v>
                </c:pt>
                <c:pt idx="3">
                  <c:v>70034.1055</c:v>
                </c:pt>
                <c:pt idx="4">
                  <c:v>74427.368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53861599"/>
        <c:axId val="952283204"/>
      </c:barChart>
      <c:catAx>
        <c:axId val="6538615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PT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283204"/>
        <c:crosses val="autoZero"/>
        <c:auto val="1"/>
        <c:lblAlgn val="ctr"/>
        <c:lblOffset val="100"/>
        <c:noMultiLvlLbl val="0"/>
      </c:catAx>
      <c:valAx>
        <c:axId val="952283204"/>
        <c:scaling>
          <c:orientation val="minMax"/>
        </c:scaling>
        <c:delete val="1"/>
        <c:axPos val="b"/>
        <c:numFmt formatCode="[$$-409]#,##0.00;\-[$$-409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PT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86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412de6-d086-4827-85cf-9ed9238b80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PT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44aa5e3f-f1b8-4149-8e23-59272e198cb1}" formatIdx="0">
          <cx:dataLabels pos="ctr">
            <cx:numFmt formatCode="[$$-409]#,##0_);[Red]\([$$-409]#,##0\)" sourceLinked="0"/>
            <cx:visibility seriesName="0" categoryName="0" value="1"/>
          </cx:dataLabels>
          <cx:dataId val="0"/>
        </cx:series>
      </cx:plotAreaRegion>
      <cx:axis id="0">
        <cx:catScaling gapWidth="0.06"/>
        <cx:tickLabels/>
      </cx:axis>
    </cx:plotArea>
  </cx:chart>
  <cx:spPr>
    <a:noFill/>
    <a:ln w="9525" cap="flat" cmpd="sng" algn="ctr">
      <a:noFill/>
      <a:round/>
    </a:ln>
  </cx:spPr>
  <cx:txPr>
    <a:bodyPr/>
    <a:lstStyle/>
    <a:p>
      <a:pPr>
        <a:defRPr lang="pt-PT"/>
      </a:pPr>
      <a:endParaRPr lang="pt-PT"/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GceuJe_PYc&amp;t=93s" TargetMode="External"/><Relationship Id="rId7" Type="http://schemas.openxmlformats.org/officeDocument/2006/relationships/hyperlink" Target="#Analyse!A1"/><Relationship Id="rId6" Type="http://schemas.openxmlformats.org/officeDocument/2006/relationships/hyperlink" Target="#Data!A1"/><Relationship Id="rId5" Type="http://schemas.microsoft.com/office/2014/relationships/chartEx" Target="../charts/chartEx1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227965</xdr:colOff>
      <xdr:row>0</xdr:row>
      <xdr:rowOff>106680</xdr:rowOff>
    </xdr:from>
    <xdr:to>
      <xdr:col>16</xdr:col>
      <xdr:colOff>150495</xdr:colOff>
      <xdr:row>4</xdr:row>
      <xdr:rowOff>147955</xdr:rowOff>
    </xdr:to>
    <xdr:sp>
      <xdr:nvSpPr>
        <xdr:cNvPr id="2" name="Retângulo Arredondado 1"/>
        <xdr:cNvSpPr/>
      </xdr:nvSpPr>
      <xdr:spPr>
        <a:xfrm>
          <a:off x="2331085" y="106680"/>
          <a:ext cx="7847330" cy="74231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l"/>
          <a:r>
            <a:rPr lang="pt-PT" altLang="en-US" sz="2000" b="1">
              <a:solidFill>
                <a:srgbClr val="002060"/>
              </a:solidFill>
            </a:rPr>
            <a:t>Sales Dashboard for 2026</a:t>
          </a:r>
          <a:endParaRPr lang="pt-PT" altLang="en-US" sz="2200" b="1">
            <a:solidFill>
              <a:srgbClr val="002060"/>
            </a:solidFill>
          </a:endParaRPr>
        </a:p>
        <a:p>
          <a:pPr algn="l"/>
          <a:r>
            <a:rPr lang="pt-PT" altLang="en-US" b="1">
              <a:solidFill>
                <a:schemeClr val="tx1"/>
              </a:solidFill>
            </a:rPr>
            <a:t>All figures in USD</a:t>
          </a:r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oneCellAnchor>
    <xdr:from>
      <xdr:col>5</xdr:col>
      <xdr:colOff>205740</xdr:colOff>
      <xdr:row>2</xdr:row>
      <xdr:rowOff>45720</xdr:rowOff>
    </xdr:from>
    <xdr:ext cx="309880" cy="273685"/>
    <xdr:sp>
      <xdr:nvSpPr>
        <xdr:cNvPr id="4" name="Caixa de Texto 3"/>
        <xdr:cNvSpPr txBox="1"/>
      </xdr:nvSpPr>
      <xdr:spPr>
        <a:xfrm>
          <a:off x="3528060" y="39624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pt-PT" altLang="en-US" sz="1100"/>
        </a:p>
      </xdr:txBody>
    </xdr:sp>
    <xdr:clientData/>
  </xdr:oneCellAnchor>
  <xdr:twoCellAnchor>
    <xdr:from>
      <xdr:col>3</xdr:col>
      <xdr:colOff>236220</xdr:colOff>
      <xdr:row>5</xdr:row>
      <xdr:rowOff>53340</xdr:rowOff>
    </xdr:from>
    <xdr:to>
      <xdr:col>6</xdr:col>
      <xdr:colOff>243205</xdr:colOff>
      <xdr:row>11</xdr:row>
      <xdr:rowOff>7620</xdr:rowOff>
    </xdr:to>
    <xdr:sp>
      <xdr:nvSpPr>
        <xdr:cNvPr id="5" name="Retângulo Arredondado 4"/>
        <xdr:cNvSpPr/>
      </xdr:nvSpPr>
      <xdr:spPr>
        <a:xfrm>
          <a:off x="2339340" y="929640"/>
          <a:ext cx="1835785" cy="100584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401320</xdr:colOff>
      <xdr:row>5</xdr:row>
      <xdr:rowOff>53340</xdr:rowOff>
    </xdr:from>
    <xdr:to>
      <xdr:col>9</xdr:col>
      <xdr:colOff>408305</xdr:colOff>
      <xdr:row>11</xdr:row>
      <xdr:rowOff>7620</xdr:rowOff>
    </xdr:to>
    <xdr:sp>
      <xdr:nvSpPr>
        <xdr:cNvPr id="6" name="Retângulo Arredondado 5"/>
        <xdr:cNvSpPr/>
      </xdr:nvSpPr>
      <xdr:spPr>
        <a:xfrm>
          <a:off x="4333240" y="929640"/>
          <a:ext cx="1835785" cy="100584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566420</xdr:colOff>
      <xdr:row>5</xdr:row>
      <xdr:rowOff>53340</xdr:rowOff>
    </xdr:from>
    <xdr:to>
      <xdr:col>12</xdr:col>
      <xdr:colOff>573405</xdr:colOff>
      <xdr:row>11</xdr:row>
      <xdr:rowOff>7620</xdr:rowOff>
    </xdr:to>
    <xdr:sp>
      <xdr:nvSpPr>
        <xdr:cNvPr id="7" name="Retângulo Arredondado 6"/>
        <xdr:cNvSpPr/>
      </xdr:nvSpPr>
      <xdr:spPr>
        <a:xfrm>
          <a:off x="6327140" y="929640"/>
          <a:ext cx="1835785" cy="100584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147320</xdr:colOff>
      <xdr:row>5</xdr:row>
      <xdr:rowOff>53340</xdr:rowOff>
    </xdr:from>
    <xdr:to>
      <xdr:col>16</xdr:col>
      <xdr:colOff>154305</xdr:colOff>
      <xdr:row>11</xdr:row>
      <xdr:rowOff>7620</xdr:rowOff>
    </xdr:to>
    <xdr:sp>
      <xdr:nvSpPr>
        <xdr:cNvPr id="8" name="Retângulo Arredondado 7"/>
        <xdr:cNvSpPr/>
      </xdr:nvSpPr>
      <xdr:spPr>
        <a:xfrm>
          <a:off x="8346440" y="929640"/>
          <a:ext cx="1835785" cy="100584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134620</xdr:colOff>
      <xdr:row>0</xdr:row>
      <xdr:rowOff>127000</xdr:rowOff>
    </xdr:from>
    <xdr:to>
      <xdr:col>2</xdr:col>
      <xdr:colOff>568325</xdr:colOff>
      <xdr:row>10</xdr:row>
      <xdr:rowOff>12065</xdr:rowOff>
    </xdr:to>
    <xdr:sp>
      <xdr:nvSpPr>
        <xdr:cNvPr id="9" name="Retângulo Arredondado 8"/>
        <xdr:cNvSpPr/>
      </xdr:nvSpPr>
      <xdr:spPr>
        <a:xfrm>
          <a:off x="134620" y="127000"/>
          <a:ext cx="1835785" cy="163766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134620</xdr:colOff>
      <xdr:row>11</xdr:row>
      <xdr:rowOff>53340</xdr:rowOff>
    </xdr:from>
    <xdr:to>
      <xdr:col>2</xdr:col>
      <xdr:colOff>568325</xdr:colOff>
      <xdr:row>20</xdr:row>
      <xdr:rowOff>113665</xdr:rowOff>
    </xdr:to>
    <xdr:sp>
      <xdr:nvSpPr>
        <xdr:cNvPr id="10" name="Retângulo Arredondado 9"/>
        <xdr:cNvSpPr/>
      </xdr:nvSpPr>
      <xdr:spPr>
        <a:xfrm>
          <a:off x="134620" y="1981200"/>
          <a:ext cx="1835785" cy="163766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134620</xdr:colOff>
      <xdr:row>21</xdr:row>
      <xdr:rowOff>91440</xdr:rowOff>
    </xdr:from>
    <xdr:to>
      <xdr:col>2</xdr:col>
      <xdr:colOff>568325</xdr:colOff>
      <xdr:row>30</xdr:row>
      <xdr:rowOff>151765</xdr:rowOff>
    </xdr:to>
    <xdr:sp>
      <xdr:nvSpPr>
        <xdr:cNvPr id="11" name="Retângulo Arredondado 10"/>
        <xdr:cNvSpPr/>
      </xdr:nvSpPr>
      <xdr:spPr>
        <a:xfrm>
          <a:off x="134620" y="3771900"/>
          <a:ext cx="1835785" cy="163766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134620</xdr:colOff>
      <xdr:row>31</xdr:row>
      <xdr:rowOff>154940</xdr:rowOff>
    </xdr:from>
    <xdr:to>
      <xdr:col>2</xdr:col>
      <xdr:colOff>568325</xdr:colOff>
      <xdr:row>41</xdr:row>
      <xdr:rowOff>40005</xdr:rowOff>
    </xdr:to>
    <xdr:sp>
      <xdr:nvSpPr>
        <xdr:cNvPr id="12" name="Retângulo Arredondado 11"/>
        <xdr:cNvSpPr/>
      </xdr:nvSpPr>
      <xdr:spPr>
        <a:xfrm>
          <a:off x="134620" y="5588000"/>
          <a:ext cx="1835785" cy="163766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231140</xdr:colOff>
      <xdr:row>29</xdr:row>
      <xdr:rowOff>61595</xdr:rowOff>
    </xdr:from>
    <xdr:to>
      <xdr:col>9</xdr:col>
      <xdr:colOff>406400</xdr:colOff>
      <xdr:row>40</xdr:row>
      <xdr:rowOff>159385</xdr:rowOff>
    </xdr:to>
    <xdr:sp>
      <xdr:nvSpPr>
        <xdr:cNvPr id="13" name="Retângulo Arredondado 12"/>
        <xdr:cNvSpPr/>
      </xdr:nvSpPr>
      <xdr:spPr>
        <a:xfrm>
          <a:off x="2334260" y="5144135"/>
          <a:ext cx="3832860" cy="20256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586740</xdr:colOff>
      <xdr:row>29</xdr:row>
      <xdr:rowOff>50800</xdr:rowOff>
    </xdr:from>
    <xdr:to>
      <xdr:col>16</xdr:col>
      <xdr:colOff>152400</xdr:colOff>
      <xdr:row>40</xdr:row>
      <xdr:rowOff>164465</xdr:rowOff>
    </xdr:to>
    <xdr:sp>
      <xdr:nvSpPr>
        <xdr:cNvPr id="14" name="Retângulo Arredondado 13"/>
        <xdr:cNvSpPr/>
      </xdr:nvSpPr>
      <xdr:spPr>
        <a:xfrm>
          <a:off x="6347460" y="5133340"/>
          <a:ext cx="3832860" cy="204152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241300</xdr:colOff>
      <xdr:row>12</xdr:row>
      <xdr:rowOff>33020</xdr:rowOff>
    </xdr:from>
    <xdr:to>
      <xdr:col>16</xdr:col>
      <xdr:colOff>157480</xdr:colOff>
      <xdr:row>28</xdr:row>
      <xdr:rowOff>55245</xdr:rowOff>
    </xdr:to>
    <xdr:sp>
      <xdr:nvSpPr>
        <xdr:cNvPr id="15" name="Retângulo Arredondado 14"/>
        <xdr:cNvSpPr/>
      </xdr:nvSpPr>
      <xdr:spPr>
        <a:xfrm>
          <a:off x="2344420" y="2136140"/>
          <a:ext cx="7840980" cy="282638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335280</xdr:colOff>
      <xdr:row>5</xdr:row>
      <xdr:rowOff>58420</xdr:rowOff>
    </xdr:from>
    <xdr:to>
      <xdr:col>6</xdr:col>
      <xdr:colOff>144145</xdr:colOff>
      <xdr:row>7</xdr:row>
      <xdr:rowOff>73660</xdr:rowOff>
    </xdr:to>
    <xdr:sp>
      <xdr:nvSpPr>
        <xdr:cNvPr id="17" name="Caixa de Texto 16"/>
        <xdr:cNvSpPr txBox="1"/>
      </xdr:nvSpPr>
      <xdr:spPr>
        <a:xfrm>
          <a:off x="2438400" y="93472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pt-PT" altLang="en-US" sz="1600" b="1">
              <a:solidFill>
                <a:schemeClr val="bg2">
                  <a:lumMod val="50000"/>
                </a:schemeClr>
              </a:solidFill>
            </a:rPr>
            <a:t>Total Sales</a:t>
          </a:r>
          <a:endParaRPr lang="pt-PT" alt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502920</xdr:colOff>
      <xdr:row>5</xdr:row>
      <xdr:rowOff>58420</xdr:rowOff>
    </xdr:from>
    <xdr:to>
      <xdr:col>9</xdr:col>
      <xdr:colOff>311785</xdr:colOff>
      <xdr:row>7</xdr:row>
      <xdr:rowOff>73660</xdr:rowOff>
    </xdr:to>
    <xdr:sp>
      <xdr:nvSpPr>
        <xdr:cNvPr id="18" name="Caixa de Texto 17"/>
        <xdr:cNvSpPr txBox="1"/>
      </xdr:nvSpPr>
      <xdr:spPr>
        <a:xfrm>
          <a:off x="4434840" y="93472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chemeClr val="bg2">
                  <a:lumMod val="50000"/>
                </a:schemeClr>
              </a:solidFill>
            </a:rPr>
            <a:t>Gross Profit</a:t>
          </a:r>
          <a:endParaRPr lang="pt-PT" alt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60960</xdr:colOff>
      <xdr:row>5</xdr:row>
      <xdr:rowOff>58420</xdr:rowOff>
    </xdr:from>
    <xdr:to>
      <xdr:col>12</xdr:col>
      <xdr:colOff>479425</xdr:colOff>
      <xdr:row>7</xdr:row>
      <xdr:rowOff>73660</xdr:rowOff>
    </xdr:to>
    <xdr:sp>
      <xdr:nvSpPr>
        <xdr:cNvPr id="19" name="Caixa de Texto 18"/>
        <xdr:cNvSpPr txBox="1"/>
      </xdr:nvSpPr>
      <xdr:spPr>
        <a:xfrm>
          <a:off x="6431280" y="93472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chemeClr val="bg2">
                  <a:lumMod val="50000"/>
                </a:schemeClr>
              </a:solidFill>
            </a:rPr>
            <a:t>Avg. Price</a:t>
          </a:r>
          <a:endParaRPr lang="pt-PT" alt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236220</xdr:colOff>
      <xdr:row>5</xdr:row>
      <xdr:rowOff>58420</xdr:rowOff>
    </xdr:from>
    <xdr:to>
      <xdr:col>16</xdr:col>
      <xdr:colOff>45085</xdr:colOff>
      <xdr:row>7</xdr:row>
      <xdr:rowOff>73660</xdr:rowOff>
    </xdr:to>
    <xdr:sp>
      <xdr:nvSpPr>
        <xdr:cNvPr id="20" name="Caixa de Texto 19"/>
        <xdr:cNvSpPr txBox="1"/>
      </xdr:nvSpPr>
      <xdr:spPr>
        <a:xfrm>
          <a:off x="8435340" y="93472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chemeClr val="bg2">
                  <a:lumMod val="50000"/>
                </a:schemeClr>
              </a:solidFill>
            </a:rPr>
            <a:t>Units Sold</a:t>
          </a:r>
          <a:endParaRPr lang="pt-PT" alt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335280</xdr:colOff>
      <xdr:row>7</xdr:row>
      <xdr:rowOff>83820</xdr:rowOff>
    </xdr:from>
    <xdr:to>
      <xdr:col>6</xdr:col>
      <xdr:colOff>144145</xdr:colOff>
      <xdr:row>9</xdr:row>
      <xdr:rowOff>99060</xdr:rowOff>
    </xdr:to>
    <xdr:sp textlink="Analyse!$B$3">
      <xdr:nvSpPr>
        <xdr:cNvPr id="21" name="Caixa de Texto 20"/>
        <xdr:cNvSpPr txBox="1"/>
      </xdr:nvSpPr>
      <xdr:spPr>
        <a:xfrm>
          <a:off x="2438400" y="131064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pt-PT" altLang="en-US" sz="2200" b="1">
              <a:solidFill>
                <a:srgbClr val="073673"/>
              </a:solidFill>
            </a:rPr>
            <a:t>645.223</a:t>
          </a:fld>
          <a:endParaRPr lang="pt-PT" altLang="en-US" sz="2200" b="1">
            <a:solidFill>
              <a:srgbClr val="073673"/>
            </a:solidFill>
          </a:endParaRPr>
        </a:p>
      </xdr:txBody>
    </xdr:sp>
    <xdr:clientData/>
  </xdr:twoCellAnchor>
  <xdr:twoCellAnchor>
    <xdr:from>
      <xdr:col>6</xdr:col>
      <xdr:colOff>502285</xdr:colOff>
      <xdr:row>7</xdr:row>
      <xdr:rowOff>83820</xdr:rowOff>
    </xdr:from>
    <xdr:to>
      <xdr:col>9</xdr:col>
      <xdr:colOff>311150</xdr:colOff>
      <xdr:row>9</xdr:row>
      <xdr:rowOff>99060</xdr:rowOff>
    </xdr:to>
    <xdr:sp textlink="Analyse!$B$6">
      <xdr:nvSpPr>
        <xdr:cNvPr id="22" name="Caixa de Texto 21"/>
        <xdr:cNvSpPr txBox="1"/>
      </xdr:nvSpPr>
      <xdr:spPr>
        <a:xfrm>
          <a:off x="4434205" y="131064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pt-PT" altLang="en-US" sz="2200" b="1">
              <a:solidFill>
                <a:srgbClr val="073673"/>
              </a:solidFill>
            </a:rPr>
            <a:t>296.384</a:t>
          </a:fld>
          <a:endParaRPr lang="pt-PT" altLang="en-US" sz="2200" b="1">
            <a:solidFill>
              <a:srgbClr val="073673"/>
            </a:solidFill>
          </a:endParaRPr>
        </a:p>
      </xdr:txBody>
    </xdr:sp>
    <xdr:clientData/>
  </xdr:twoCellAnchor>
  <xdr:twoCellAnchor>
    <xdr:from>
      <xdr:col>10</xdr:col>
      <xdr:colOff>60325</xdr:colOff>
      <xdr:row>7</xdr:row>
      <xdr:rowOff>83820</xdr:rowOff>
    </xdr:from>
    <xdr:to>
      <xdr:col>12</xdr:col>
      <xdr:colOff>478790</xdr:colOff>
      <xdr:row>9</xdr:row>
      <xdr:rowOff>99060</xdr:rowOff>
    </xdr:to>
    <xdr:sp textlink="Analyse!$B$12">
      <xdr:nvSpPr>
        <xdr:cNvPr id="23" name="Caixa de Texto 22"/>
        <xdr:cNvSpPr txBox="1"/>
      </xdr:nvSpPr>
      <xdr:spPr>
        <a:xfrm>
          <a:off x="6430645" y="131064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pt-PT" altLang="en-US" sz="2200" b="1">
              <a:solidFill>
                <a:srgbClr val="073673"/>
              </a:solidFill>
            </a:rPr>
            <a:t>238,35</a:t>
          </a:fld>
          <a:endParaRPr lang="pt-PT" altLang="en-US" sz="22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235585</xdr:colOff>
      <xdr:row>7</xdr:row>
      <xdr:rowOff>83820</xdr:rowOff>
    </xdr:from>
    <xdr:to>
      <xdr:col>16</xdr:col>
      <xdr:colOff>44450</xdr:colOff>
      <xdr:row>9</xdr:row>
      <xdr:rowOff>99060</xdr:rowOff>
    </xdr:to>
    <xdr:sp textlink="Analyse!$B$9">
      <xdr:nvSpPr>
        <xdr:cNvPr id="24" name="Caixa de Texto 23"/>
        <xdr:cNvSpPr txBox="1"/>
      </xdr:nvSpPr>
      <xdr:spPr>
        <a:xfrm>
          <a:off x="8434705" y="1310640"/>
          <a:ext cx="163766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pt-PT" altLang="en-US" sz="2200" b="1">
              <a:solidFill>
                <a:srgbClr val="073673"/>
              </a:solidFill>
            </a:rPr>
            <a:t>6.698 </a:t>
          </a:fld>
          <a:endParaRPr lang="pt-PT" altLang="en-US" sz="2200" b="1">
            <a:solidFill>
              <a:srgbClr val="073673"/>
            </a:solidFill>
          </a:endParaRPr>
        </a:p>
      </xdr:txBody>
    </xdr:sp>
    <xdr:clientData/>
  </xdr:twoCellAnchor>
  <xdr:twoCellAnchor>
    <xdr:from>
      <xdr:col>3</xdr:col>
      <xdr:colOff>280035</xdr:colOff>
      <xdr:row>12</xdr:row>
      <xdr:rowOff>137160</xdr:rowOff>
    </xdr:from>
    <xdr:to>
      <xdr:col>16</xdr:col>
      <xdr:colOff>159385</xdr:colOff>
      <xdr:row>28</xdr:row>
      <xdr:rowOff>52705</xdr:rowOff>
    </xdr:to>
    <xdr:graphicFrame>
      <xdr:nvGraphicFramePr>
        <xdr:cNvPr id="25" name="Gráfico 24"/>
        <xdr:cNvGraphicFramePr/>
      </xdr:nvGraphicFramePr>
      <xdr:xfrm>
        <a:off x="2383155" y="2240280"/>
        <a:ext cx="7804150" cy="2719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518160</xdr:colOff>
      <xdr:row>12</xdr:row>
      <xdr:rowOff>104140</xdr:rowOff>
    </xdr:from>
    <xdr:to>
      <xdr:col>7</xdr:col>
      <xdr:colOff>281305</xdr:colOff>
      <xdr:row>14</xdr:row>
      <xdr:rowOff>119380</xdr:rowOff>
    </xdr:to>
    <xdr:sp>
      <xdr:nvSpPr>
        <xdr:cNvPr id="27" name="Caixa de Texto 26"/>
        <xdr:cNvSpPr txBox="1"/>
      </xdr:nvSpPr>
      <xdr:spPr>
        <a:xfrm>
          <a:off x="2621280" y="2207260"/>
          <a:ext cx="220154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Revenue &amp; Gross Profit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3</xdr:col>
      <xdr:colOff>245745</xdr:colOff>
      <xdr:row>31</xdr:row>
      <xdr:rowOff>22860</xdr:rowOff>
    </xdr:from>
    <xdr:to>
      <xdr:col>9</xdr:col>
      <xdr:colOff>409575</xdr:colOff>
      <xdr:row>39</xdr:row>
      <xdr:rowOff>137795</xdr:rowOff>
    </xdr:to>
    <xdr:graphicFrame>
      <xdr:nvGraphicFramePr>
        <xdr:cNvPr id="28" name="Gráfico 27"/>
        <xdr:cNvGraphicFramePr/>
      </xdr:nvGraphicFramePr>
      <xdr:xfrm>
        <a:off x="2348865" y="5455920"/>
        <a:ext cx="3821430" cy="151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518160</xdr:colOff>
      <xdr:row>29</xdr:row>
      <xdr:rowOff>127000</xdr:rowOff>
    </xdr:from>
    <xdr:to>
      <xdr:col>9</xdr:col>
      <xdr:colOff>219710</xdr:colOff>
      <xdr:row>31</xdr:row>
      <xdr:rowOff>142240</xdr:rowOff>
    </xdr:to>
    <xdr:sp>
      <xdr:nvSpPr>
        <xdr:cNvPr id="30" name="Caixa de Texto 29"/>
        <xdr:cNvSpPr txBox="1"/>
      </xdr:nvSpPr>
      <xdr:spPr>
        <a:xfrm>
          <a:off x="2621280" y="5209540"/>
          <a:ext cx="3359150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Revenue by Product Category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10</xdr:col>
      <xdr:colOff>304800</xdr:colOff>
      <xdr:row>29</xdr:row>
      <xdr:rowOff>127000</xdr:rowOff>
    </xdr:from>
    <xdr:to>
      <xdr:col>14</xdr:col>
      <xdr:colOff>67945</xdr:colOff>
      <xdr:row>31</xdr:row>
      <xdr:rowOff>142240</xdr:rowOff>
    </xdr:to>
    <xdr:sp>
      <xdr:nvSpPr>
        <xdr:cNvPr id="31" name="Caixa de Texto 30"/>
        <xdr:cNvSpPr txBox="1"/>
      </xdr:nvSpPr>
      <xdr:spPr>
        <a:xfrm>
          <a:off x="6675120" y="5209540"/>
          <a:ext cx="220154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Top 5 Bestsellers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601980</xdr:colOff>
      <xdr:row>31</xdr:row>
      <xdr:rowOff>66040</xdr:rowOff>
    </xdr:from>
    <xdr:to>
      <xdr:col>16</xdr:col>
      <xdr:colOff>177165</xdr:colOff>
      <xdr:row>40</xdr:row>
      <xdr:rowOff>172720</xdr:rowOff>
    </xdr:to>
    <xdr:graphicFrame>
      <xdr:nvGraphicFramePr>
        <xdr:cNvPr id="32" name="Gráfico 31"/>
        <xdr:cNvGraphicFramePr/>
      </xdr:nvGraphicFramePr>
      <xdr:xfrm>
        <a:off x="6362700" y="5499100"/>
        <a:ext cx="3842385" cy="1684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180340</xdr:colOff>
      <xdr:row>2</xdr:row>
      <xdr:rowOff>15875</xdr:rowOff>
    </xdr:from>
    <xdr:to>
      <xdr:col>2</xdr:col>
      <xdr:colOff>480695</xdr:colOff>
      <xdr:row>9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340" y="366395"/>
              <a:ext cx="1702435" cy="1310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321945</xdr:colOff>
      <xdr:row>0</xdr:row>
      <xdr:rowOff>133985</xdr:rowOff>
    </xdr:from>
    <xdr:to>
      <xdr:col>2</xdr:col>
      <xdr:colOff>125095</xdr:colOff>
      <xdr:row>2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945" y="133985"/>
              <a:ext cx="1205230" cy="323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241935</xdr:colOff>
      <xdr:row>11</xdr:row>
      <xdr:rowOff>149225</xdr:rowOff>
    </xdr:from>
    <xdr:to>
      <xdr:col>2</xdr:col>
      <xdr:colOff>433705</xdr:colOff>
      <xdr:row>19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935" y="2077085"/>
              <a:ext cx="1593850" cy="1402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228600</xdr:colOff>
      <xdr:row>22</xdr:row>
      <xdr:rowOff>27305</xdr:rowOff>
    </xdr:from>
    <xdr:to>
      <xdr:col>2</xdr:col>
      <xdr:colOff>420370</xdr:colOff>
      <xdr:row>30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3883025"/>
              <a:ext cx="1593850" cy="1399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254635</xdr:colOff>
      <xdr:row>32</xdr:row>
      <xdr:rowOff>47625</xdr:rowOff>
    </xdr:from>
    <xdr:to>
      <xdr:col>2</xdr:col>
      <xdr:colOff>446405</xdr:colOff>
      <xdr:row>40</xdr:row>
      <xdr:rowOff>45085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Sales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635" y="5655945"/>
              <a:ext cx="1593850" cy="1399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175260</xdr:colOff>
      <xdr:row>1</xdr:row>
      <xdr:rowOff>81280</xdr:rowOff>
    </xdr:from>
    <xdr:to>
      <xdr:col>11</xdr:col>
      <xdr:colOff>36830</xdr:colOff>
      <xdr:row>3</xdr:row>
      <xdr:rowOff>101600</xdr:rowOff>
    </xdr:to>
    <xdr:sp>
      <xdr:nvSpPr>
        <xdr:cNvPr id="39" name="Retângulo Arredondado 38">
          <a:hlinkClick xmlns:r="http://schemas.openxmlformats.org/officeDocument/2006/relationships" r:id="rId6"/>
        </xdr:cNvPr>
        <xdr:cNvSpPr/>
      </xdr:nvSpPr>
      <xdr:spPr>
        <a:xfrm>
          <a:off x="5935980" y="256540"/>
          <a:ext cx="1080770" cy="37084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rgbClr val="073673"/>
              </a:solidFill>
            </a:rPr>
            <a:t>Data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11</xdr:col>
      <xdr:colOff>304800</xdr:colOff>
      <xdr:row>1</xdr:row>
      <xdr:rowOff>81280</xdr:rowOff>
    </xdr:from>
    <xdr:to>
      <xdr:col>13</xdr:col>
      <xdr:colOff>166370</xdr:colOff>
      <xdr:row>3</xdr:row>
      <xdr:rowOff>101600</xdr:rowOff>
    </xdr:to>
    <xdr:sp>
      <xdr:nvSpPr>
        <xdr:cNvPr id="40" name="Retângulo Arredondado 39">
          <a:hlinkClick xmlns:r="http://schemas.openxmlformats.org/officeDocument/2006/relationships" r:id="rId7"/>
        </xdr:cNvPr>
        <xdr:cNvSpPr/>
      </xdr:nvSpPr>
      <xdr:spPr>
        <a:xfrm>
          <a:off x="7284720" y="256540"/>
          <a:ext cx="1080770" cy="37084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rgbClr val="073673"/>
              </a:solidFill>
            </a:rPr>
            <a:t>Analyze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403860</xdr:colOff>
      <xdr:row>1</xdr:row>
      <xdr:rowOff>81280</xdr:rowOff>
    </xdr:from>
    <xdr:to>
      <xdr:col>15</xdr:col>
      <xdr:colOff>265430</xdr:colOff>
      <xdr:row>3</xdr:row>
      <xdr:rowOff>101600</xdr:rowOff>
    </xdr:to>
    <xdr:sp>
      <xdr:nvSpPr>
        <xdr:cNvPr id="41" name="Retângulo Arredondado 40">
          <a:hlinkClick xmlns:r="http://schemas.openxmlformats.org/officeDocument/2006/relationships" r:id="rId8"/>
        </xdr:cNvPr>
        <xdr:cNvSpPr/>
      </xdr:nvSpPr>
      <xdr:spPr>
        <a:xfrm>
          <a:off x="8602980" y="256540"/>
          <a:ext cx="1080770" cy="37084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altLang="en-US" sz="1600" b="1">
              <a:solidFill>
                <a:srgbClr val="073673"/>
              </a:solidFill>
            </a:rPr>
            <a:t>Credits 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16</xdr:col>
      <xdr:colOff>396240</xdr:colOff>
      <xdr:row>0</xdr:row>
      <xdr:rowOff>7620</xdr:rowOff>
    </xdr:from>
    <xdr:to>
      <xdr:col>22</xdr:col>
      <xdr:colOff>571500</xdr:colOff>
      <xdr:row>11</xdr:row>
      <xdr:rowOff>121285</xdr:rowOff>
    </xdr:to>
    <xdr:sp>
      <xdr:nvSpPr>
        <xdr:cNvPr id="33" name="Retângulo Arredondado 32"/>
        <xdr:cNvSpPr/>
      </xdr:nvSpPr>
      <xdr:spPr>
        <a:xfrm>
          <a:off x="10424160" y="7620"/>
          <a:ext cx="3832860" cy="204152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113665</xdr:colOff>
      <xdr:row>0</xdr:row>
      <xdr:rowOff>83185</xdr:rowOff>
    </xdr:from>
    <xdr:to>
      <xdr:col>22</xdr:col>
      <xdr:colOff>212090</xdr:colOff>
      <xdr:row>2</xdr:row>
      <xdr:rowOff>98425</xdr:rowOff>
    </xdr:to>
    <xdr:sp>
      <xdr:nvSpPr>
        <xdr:cNvPr id="42" name="Caixa de Texto 41"/>
        <xdr:cNvSpPr txBox="1"/>
      </xdr:nvSpPr>
      <xdr:spPr>
        <a:xfrm>
          <a:off x="10751185" y="83185"/>
          <a:ext cx="314642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Top 5 Countries by Revenue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16</xdr:col>
      <xdr:colOff>414655</xdr:colOff>
      <xdr:row>1</xdr:row>
      <xdr:rowOff>142240</xdr:rowOff>
    </xdr:from>
    <xdr:to>
      <xdr:col>22</xdr:col>
      <xdr:colOff>561340</xdr:colOff>
      <xdr:row>11</xdr:row>
      <xdr:rowOff>113030</xdr:rowOff>
    </xdr:to>
    <xdr:graphicFrame>
      <xdr:nvGraphicFramePr>
        <xdr:cNvPr id="43" name="Gráfico 42"/>
        <xdr:cNvGraphicFramePr/>
      </xdr:nvGraphicFramePr>
      <xdr:xfrm>
        <a:off x="10442575" y="317500"/>
        <a:ext cx="3804285" cy="1723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381000</xdr:colOff>
      <xdr:row>25</xdr:row>
      <xdr:rowOff>112395</xdr:rowOff>
    </xdr:from>
    <xdr:to>
      <xdr:col>22</xdr:col>
      <xdr:colOff>556260</xdr:colOff>
      <xdr:row>40</xdr:row>
      <xdr:rowOff>164465</xdr:rowOff>
    </xdr:to>
    <xdr:sp>
      <xdr:nvSpPr>
        <xdr:cNvPr id="44" name="Retângulo Arredondado 43"/>
        <xdr:cNvSpPr/>
      </xdr:nvSpPr>
      <xdr:spPr>
        <a:xfrm>
          <a:off x="10408920" y="4493895"/>
          <a:ext cx="3832860" cy="268097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106045</xdr:colOff>
      <xdr:row>26</xdr:row>
      <xdr:rowOff>22225</xdr:rowOff>
    </xdr:from>
    <xdr:to>
      <xdr:col>20</xdr:col>
      <xdr:colOff>478790</xdr:colOff>
      <xdr:row>28</xdr:row>
      <xdr:rowOff>37465</xdr:rowOff>
    </xdr:to>
    <xdr:sp>
      <xdr:nvSpPr>
        <xdr:cNvPr id="45" name="Caixa de Texto 44"/>
        <xdr:cNvSpPr txBox="1"/>
      </xdr:nvSpPr>
      <xdr:spPr>
        <a:xfrm>
          <a:off x="10743565" y="4578985"/>
          <a:ext cx="220154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Key Insights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16</xdr:col>
      <xdr:colOff>381000</xdr:colOff>
      <xdr:row>12</xdr:row>
      <xdr:rowOff>149860</xdr:rowOff>
    </xdr:from>
    <xdr:to>
      <xdr:col>22</xdr:col>
      <xdr:colOff>556260</xdr:colOff>
      <xdr:row>24</xdr:row>
      <xdr:rowOff>88265</xdr:rowOff>
    </xdr:to>
    <xdr:sp>
      <xdr:nvSpPr>
        <xdr:cNvPr id="46" name="Retângulo Arredondado 45"/>
        <xdr:cNvSpPr/>
      </xdr:nvSpPr>
      <xdr:spPr>
        <a:xfrm>
          <a:off x="10408920" y="2252980"/>
          <a:ext cx="3832860" cy="204152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PT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altLang="en-US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97790</xdr:colOff>
      <xdr:row>13</xdr:row>
      <xdr:rowOff>49530</xdr:rowOff>
    </xdr:from>
    <xdr:to>
      <xdr:col>22</xdr:col>
      <xdr:colOff>280035</xdr:colOff>
      <xdr:row>15</xdr:row>
      <xdr:rowOff>64770</xdr:rowOff>
    </xdr:to>
    <xdr:sp>
      <xdr:nvSpPr>
        <xdr:cNvPr id="47" name="Caixa de Texto 46"/>
        <xdr:cNvSpPr txBox="1"/>
      </xdr:nvSpPr>
      <xdr:spPr>
        <a:xfrm>
          <a:off x="10735310" y="2327910"/>
          <a:ext cx="3230245" cy="365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altLang="en-US" sz="1600" b="1">
              <a:solidFill>
                <a:srgbClr val="073673"/>
              </a:solidFill>
            </a:rPr>
            <a:t>Revenue by Sales Channel</a:t>
          </a:r>
          <a:endParaRPr lang="pt-PT" alt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16</xdr:col>
      <xdr:colOff>403860</xdr:colOff>
      <xdr:row>15</xdr:row>
      <xdr:rowOff>7620</xdr:rowOff>
    </xdr:from>
    <xdr:to>
      <xdr:col>22</xdr:col>
      <xdr:colOff>559435</xdr:colOff>
      <xdr:row>24</xdr:row>
      <xdr:rowOff>84455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48" name="Gráfico 47"/>
            <xdr:cNvGraphicFramePr/>
          </xdr:nvGraphicFramePr>
          <xdr:xfrm>
            <a:off x="10431780" y="2636520"/>
            <a:ext cx="3813175" cy="1654175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31780" y="2636520"/>
              <a:ext cx="3813175" cy="165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16</xdr:col>
      <xdr:colOff>465455</xdr:colOff>
      <xdr:row>28</xdr:row>
      <xdr:rowOff>76200</xdr:rowOff>
    </xdr:from>
    <xdr:to>
      <xdr:col>22</xdr:col>
      <xdr:colOff>434340</xdr:colOff>
      <xdr:row>31</xdr:row>
      <xdr:rowOff>129540</xdr:rowOff>
    </xdr:to>
    <xdr:sp textlink="Analyse!$I$2">
      <xdr:nvSpPr>
        <xdr:cNvPr id="49" name="Caixa de Texto 48"/>
        <xdr:cNvSpPr txBox="1"/>
      </xdr:nvSpPr>
      <xdr:spPr>
        <a:xfrm>
          <a:off x="10493375" y="4983480"/>
          <a:ext cx="3626485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pt-PT" altLang="en-US" sz="1100"/>
            <a:t>The top-performing market is United Kingdom ($74427,368), driving the highest share of global revenue.</a:t>
          </a:fld>
          <a:endParaRPr lang="pt-PT" altLang="en-US" sz="1100"/>
        </a:p>
      </xdr:txBody>
    </xdr:sp>
    <xdr:clientData/>
  </xdr:twoCellAnchor>
  <xdr:twoCellAnchor>
    <xdr:from>
      <xdr:col>16</xdr:col>
      <xdr:colOff>465455</xdr:colOff>
      <xdr:row>31</xdr:row>
      <xdr:rowOff>137160</xdr:rowOff>
    </xdr:from>
    <xdr:to>
      <xdr:col>22</xdr:col>
      <xdr:colOff>434340</xdr:colOff>
      <xdr:row>35</xdr:row>
      <xdr:rowOff>15240</xdr:rowOff>
    </xdr:to>
    <xdr:sp textlink="Analyse!$I$4">
      <xdr:nvSpPr>
        <xdr:cNvPr id="51" name="Caixa de Texto 50"/>
        <xdr:cNvSpPr txBox="1"/>
      </xdr:nvSpPr>
      <xdr:spPr>
        <a:xfrm>
          <a:off x="10493375" y="5570220"/>
          <a:ext cx="3626485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pt-PT" altLang="en-US" sz="1100"/>
            <a:t>Meanwhile, Online Store remains the leading sales channel for the selected period.</a:t>
          </a:fld>
          <a:endParaRPr lang="pt-PT" altLang="en-US" sz="1100"/>
        </a:p>
      </xdr:txBody>
    </xdr:sp>
    <xdr:clientData/>
  </xdr:twoCellAnchor>
  <xdr:twoCellAnchor>
    <xdr:from>
      <xdr:col>16</xdr:col>
      <xdr:colOff>465455</xdr:colOff>
      <xdr:row>35</xdr:row>
      <xdr:rowOff>22860</xdr:rowOff>
    </xdr:from>
    <xdr:to>
      <xdr:col>22</xdr:col>
      <xdr:colOff>434340</xdr:colOff>
      <xdr:row>38</xdr:row>
      <xdr:rowOff>76200</xdr:rowOff>
    </xdr:to>
    <xdr:sp textlink="Analyse!$I$6">
      <xdr:nvSpPr>
        <xdr:cNvPr id="52" name="Caixa de Texto 51"/>
        <xdr:cNvSpPr txBox="1"/>
      </xdr:nvSpPr>
      <xdr:spPr>
        <a:xfrm>
          <a:off x="10493375" y="6156960"/>
          <a:ext cx="3626485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pt-PT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pt-PT" altLang="en-US" sz="1100"/>
            <a:t>The peak sales month was Jun reaching $69504,337.</a:t>
          </a:fld>
          <a:endParaRPr lang="pt-PT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9.0028356481" refreshedBy="edertolentino" recordCount="2707">
  <cacheSource type="worksheet">
    <worksheetSource ref="A1:T2708" sheet="Data"/>
  </cacheSource>
  <cacheFields count="20">
    <cacheField name="ID" numFmtId="0">
      <sharedItems count="2707">
        <s v="03392"/>
        <s v="04836"/>
        <s v="00163"/>
        <s v="00542"/>
        <s v="02002"/>
        <s v="02005"/>
        <s v="02937"/>
        <s v="03326"/>
        <s v="03863"/>
        <s v="04910"/>
        <s v="05188"/>
        <s v="00845"/>
        <s v="01077"/>
        <s v="01237"/>
        <s v="01908"/>
        <s v="02245"/>
        <s v="02928"/>
        <s v="04249"/>
        <s v="01734"/>
        <s v="02331"/>
        <s v="02475"/>
        <s v="01433"/>
        <s v="03624"/>
        <s v="04680"/>
        <s v="04803"/>
        <s v="00248"/>
        <s v="01118"/>
        <s v="03023"/>
        <s v="03903"/>
        <s v="00062"/>
        <s v="00142"/>
        <s v="00450"/>
        <s v="04397"/>
        <s v="04798"/>
        <s v="00136"/>
        <s v="02782"/>
        <s v="04704"/>
        <s v="00069"/>
        <s v="00490"/>
        <s v="03685"/>
        <s v="03796"/>
        <s v="00387"/>
        <s v="02796"/>
        <s v="03703"/>
        <s v="04674"/>
        <s v="04789"/>
        <s v="00804"/>
        <s v="01780"/>
        <s v="02844"/>
        <s v="03068"/>
        <s v="03096"/>
        <s v="03129"/>
        <s v="03948"/>
        <s v="05036"/>
        <s v="02681"/>
        <s v="05101"/>
        <s v="03871"/>
        <s v="04643"/>
        <s v="04703"/>
        <s v="05068"/>
        <s v="01539"/>
        <s v="01709"/>
        <s v="02702"/>
        <s v="03176"/>
        <s v="03705"/>
        <s v="03736"/>
        <s v="03967"/>
        <s v="00170"/>
        <s v="01040"/>
        <s v="02380"/>
        <s v="03219"/>
        <s v="04425"/>
        <s v="04508"/>
        <s v="04806"/>
        <s v="00755"/>
        <s v="03171"/>
        <s v="04277"/>
        <s v="04648"/>
        <s v="00157"/>
        <s v="02271"/>
        <s v="03330"/>
        <s v="04547"/>
        <s v="01840"/>
        <s v="01850"/>
        <s v="01858"/>
        <s v="02910"/>
        <s v="03694"/>
        <s v="00631"/>
        <s v="01113"/>
        <s v="01525"/>
        <s v="03233"/>
        <s v="04455"/>
        <s v="01769"/>
        <s v="03467"/>
        <s v="03911"/>
        <s v="04401"/>
        <s v="04864"/>
        <s v="00347"/>
        <s v="02051"/>
        <s v="02314"/>
        <s v="03861"/>
        <s v="00843"/>
        <s v="00868"/>
        <s v="00890"/>
        <s v="02185"/>
        <s v="02335"/>
        <s v="02784"/>
        <s v="03820"/>
        <s v="00994"/>
        <s v="01643"/>
        <s v="01971"/>
        <s v="02828"/>
        <s v="05175"/>
        <s v="01874"/>
        <s v="02490"/>
        <s v="05078"/>
        <s v="00230"/>
        <s v="01757"/>
        <s v="01944"/>
        <s v="03485"/>
        <s v="04002"/>
        <s v="00818"/>
        <s v="01439"/>
        <s v="01616"/>
        <s v="01798"/>
        <s v="04449"/>
        <s v="04473"/>
        <s v="00203"/>
        <s v="01654"/>
        <s v="02203"/>
        <s v="03352"/>
        <s v="00183"/>
        <s v="03525"/>
        <s v="04299"/>
        <s v="00748"/>
        <s v="03117"/>
        <s v="03328"/>
        <s v="03822"/>
        <s v="04125"/>
        <s v="04592"/>
        <s v="00373"/>
        <s v="00672"/>
        <s v="01125"/>
        <s v="01164"/>
        <s v="01613"/>
        <s v="02149"/>
        <s v="02593"/>
        <s v="02659"/>
        <s v="03496"/>
        <s v="03889"/>
        <s v="01432"/>
        <s v="01778"/>
        <s v="02047"/>
        <s v="02668"/>
        <s v="02706"/>
        <s v="02940"/>
        <s v="01263"/>
        <s v="01641"/>
        <s v="02014"/>
        <s v="02642"/>
        <s v="02929"/>
        <s v="03855"/>
        <s v="04031"/>
        <s v="00002"/>
        <s v="04228"/>
        <s v="00928"/>
        <s v="00933"/>
        <s v="01646"/>
        <s v="00380"/>
        <s v="01723"/>
        <s v="02529"/>
        <s v="02685"/>
        <s v="02793"/>
        <s v="00346"/>
        <s v="00539"/>
        <s v="01368"/>
        <s v="03506"/>
        <s v="01314"/>
        <s v="02092"/>
        <s v="05083"/>
        <s v="00582"/>
        <s v="00902"/>
        <s v="02396"/>
        <s v="02494"/>
        <s v="02925"/>
        <s v="03614"/>
        <s v="04360"/>
        <s v="04582"/>
        <s v="04381"/>
        <s v="04964"/>
        <s v="00255"/>
        <s v="02178"/>
        <s v="03416"/>
        <s v="03854"/>
        <s v="03952"/>
        <s v="04076"/>
        <s v="04156"/>
        <s v="04260"/>
        <s v="04294"/>
        <s v="01019"/>
        <s v="01471"/>
        <s v="02520"/>
        <s v="04649"/>
        <s v="04545"/>
        <s v="00285"/>
        <s v="01499"/>
        <s v="02615"/>
        <s v="00479"/>
        <s v="04069"/>
        <s v="04588"/>
        <s v="00014"/>
        <s v="00303"/>
        <s v="01197"/>
        <s v="02714"/>
        <s v="02753"/>
        <s v="03901"/>
        <s v="00594"/>
        <s v="00624"/>
        <s v="01013"/>
        <s v="01100"/>
        <s v="02353"/>
        <s v="03020"/>
        <s v="03227"/>
        <s v="03530"/>
        <s v="00006"/>
        <s v="02038"/>
        <s v="04104"/>
        <s v="01072"/>
        <s v="02435"/>
        <s v="04476"/>
        <s v="00174"/>
        <s v="00304"/>
        <s v="00404"/>
        <s v="00675"/>
        <s v="00940"/>
        <s v="02375"/>
        <s v="04184"/>
        <s v="04390"/>
        <s v="01475"/>
        <s v="03504"/>
        <s v="01649"/>
        <s v="02170"/>
        <s v="03402"/>
        <s v="03773"/>
        <s v="04670"/>
        <s v="00587"/>
        <s v="01085"/>
        <s v="01635"/>
        <s v="04067"/>
        <s v="00287"/>
        <s v="00794"/>
        <s v="01609"/>
        <s v="04921"/>
        <s v="02209"/>
        <s v="04757"/>
        <s v="05155"/>
        <s v="01737"/>
        <s v="01905"/>
        <s v="02359"/>
        <s v="03666"/>
        <s v="00518"/>
        <s v="00892"/>
        <s v="01115"/>
        <s v="01186"/>
        <s v="02093"/>
        <s v="02136"/>
        <s v="03538"/>
        <s v="03891"/>
        <s v="03917"/>
        <s v="04594"/>
        <s v="04750"/>
        <s v="04960"/>
        <s v="04245"/>
        <s v="04664"/>
        <s v="00383"/>
        <s v="00730"/>
        <s v="00985"/>
        <s v="01457"/>
        <s v="02558"/>
        <s v="03024"/>
        <s v="03225"/>
        <s v="03551"/>
        <s v="04157"/>
        <s v="04398"/>
        <s v="04951"/>
        <s v="01354"/>
        <s v="02042"/>
        <s v="03895"/>
        <s v="05074"/>
        <s v="00179"/>
        <s v="00459"/>
        <s v="00525"/>
        <s v="03374"/>
        <s v="03850"/>
        <s v="04004"/>
        <s v="00788"/>
        <s v="01717"/>
        <s v="01819"/>
        <s v="01992"/>
        <s v="02499"/>
        <s v="02698"/>
        <s v="04416"/>
        <s v="04434"/>
        <s v="04992"/>
        <s v="00388"/>
        <s v="00977"/>
        <s v="00996"/>
        <s v="01923"/>
        <s v="04904"/>
        <s v="01036"/>
        <s v="01470"/>
        <s v="02907"/>
        <s v="02997"/>
        <s v="03056"/>
        <s v="00471"/>
        <s v="00842"/>
        <s v="03386"/>
        <s v="04505"/>
        <s v="01286"/>
        <s v="02653"/>
        <s v="04465"/>
        <s v="04576"/>
        <s v="00718"/>
        <s v="01527"/>
        <s v="01797"/>
        <s v="02917"/>
        <s v="04095"/>
        <s v="05050"/>
        <s v="00709"/>
        <s v="01073"/>
        <s v="02623"/>
        <s v="02625"/>
        <s v="03304"/>
        <s v="04876"/>
        <s v="00083"/>
        <s v="00863"/>
        <s v="02323"/>
        <s v="03064"/>
        <s v="04995"/>
        <s v="00046"/>
        <s v="00443"/>
        <s v="00759"/>
        <s v="01097"/>
        <s v="02152"/>
        <s v="02512"/>
        <s v="02578"/>
        <s v="03302"/>
        <s v="03752"/>
        <s v="04839"/>
        <s v="00264"/>
        <s v="02498"/>
        <s v="03929"/>
        <s v="04195"/>
        <s v="04684"/>
        <s v="00313"/>
        <s v="01056"/>
        <s v="02189"/>
        <s v="02617"/>
        <s v="02901"/>
        <s v="02952"/>
        <s v="03421"/>
        <s v="03536"/>
        <s v="03878"/>
        <s v="02027"/>
        <s v="03280"/>
        <s v="05149"/>
        <s v="00412"/>
        <s v="01161"/>
        <s v="01320"/>
        <s v="02528"/>
        <s v="02956"/>
        <s v="02973"/>
        <s v="03358"/>
        <s v="00164"/>
        <s v="00995"/>
        <s v="04912"/>
        <s v="00029"/>
        <s v="00891"/>
        <s v="01143"/>
        <s v="02478"/>
        <s v="03961"/>
        <s v="04724"/>
        <s v="02171"/>
        <s v="02311"/>
        <s v="03563"/>
        <s v="03587"/>
        <s v="03706"/>
        <s v="04121"/>
        <s v="01047"/>
        <s v="01142"/>
        <s v="02232"/>
        <s v="02339"/>
        <s v="03611"/>
        <s v="03953"/>
        <s v="04253"/>
        <s v="04952"/>
        <s v="05016"/>
        <s v="00839"/>
        <s v="01382"/>
        <s v="01452"/>
        <s v="01845"/>
        <s v="03560"/>
        <s v="04059"/>
        <s v="04731"/>
        <s v="00693"/>
        <s v="01672"/>
        <s v="02347"/>
        <s v="02582"/>
        <s v="02762"/>
        <s v="04090"/>
        <s v="04491"/>
        <s v="04678"/>
        <s v="01189"/>
        <s v="01590"/>
        <s v="02309"/>
        <s v="03628"/>
        <s v="03718"/>
        <s v="04198"/>
        <s v="04784"/>
        <s v="00086"/>
        <s v="01813"/>
        <s v="02212"/>
        <s v="04466"/>
        <s v="04483"/>
        <s v="00273"/>
        <s v="00578"/>
        <s v="01290"/>
        <s v="01501"/>
        <s v="01540"/>
        <s v="02541"/>
        <s v="04264"/>
        <s v="04311"/>
        <s v="04796"/>
        <s v="00089"/>
        <s v="00487"/>
        <s v="01476"/>
        <s v="02145"/>
        <s v="02999"/>
        <s v="04464"/>
        <s v="04978"/>
        <s v="00130"/>
        <s v="00848"/>
        <s v="01359"/>
        <s v="02379"/>
        <s v="02987"/>
        <s v="03121"/>
        <s v="04445"/>
        <s v="00441"/>
        <s v="04608"/>
        <s v="04914"/>
        <s v="00860"/>
        <s v="00920"/>
        <s v="01700"/>
        <s v="01768"/>
        <s v="01876"/>
        <s v="02453"/>
        <s v="02676"/>
        <s v="02800"/>
        <s v="02857"/>
        <s v="03584"/>
        <s v="03669"/>
        <s v="04787"/>
        <s v="00769"/>
        <s v="01184"/>
        <s v="01498"/>
        <s v="02054"/>
        <s v="02294"/>
        <s v="02892"/>
        <s v="03145"/>
        <s v="03925"/>
        <s v="02722"/>
        <s v="02767"/>
        <s v="03794"/>
        <s v="03880"/>
        <s v="00422"/>
        <s v="00495"/>
        <s v="01517"/>
        <s v="02391"/>
        <s v="03809"/>
        <s v="03958"/>
        <s v="04418"/>
        <s v="04693"/>
        <s v="00193"/>
        <s v="02246"/>
        <s v="02556"/>
        <s v="00169"/>
        <s v="00877"/>
        <s v="02023"/>
        <s v="02548"/>
        <s v="02602"/>
        <s v="03229"/>
        <s v="03261"/>
        <s v="03621"/>
        <s v="04681"/>
        <s v="04954"/>
        <s v="01153"/>
        <s v="01383"/>
        <s v="02583"/>
        <s v="04074"/>
        <s v="04301"/>
        <s v="04692"/>
        <s v="01951"/>
        <s v="02111"/>
        <s v="02933"/>
        <s v="03263"/>
        <s v="04764"/>
        <s v="00028"/>
        <s v="00581"/>
        <s v="00643"/>
        <s v="01907"/>
        <s v="01950"/>
        <s v="02443"/>
        <s v="02480"/>
        <s v="02515"/>
        <s v="02829"/>
        <s v="04086"/>
        <s v="04512"/>
        <s v="04837"/>
        <s v="01580"/>
        <s v="01962"/>
        <s v="02381"/>
        <s v="02655"/>
        <s v="02944"/>
        <s v="04756"/>
        <s v="00052"/>
        <s v="00556"/>
        <s v="01233"/>
        <s v="01492"/>
        <s v="01619"/>
        <s v="01631"/>
        <s v="01844"/>
        <s v="04246"/>
        <s v="05139"/>
        <s v="00186"/>
        <s v="01742"/>
        <s v="03189"/>
        <s v="03747"/>
        <s v="03782"/>
        <s v="04344"/>
        <s v="04901"/>
        <s v="04969"/>
        <s v="00673"/>
        <s v="00888"/>
        <s v="01541"/>
        <s v="01881"/>
        <s v="02007"/>
        <s v="02312"/>
        <s v="04493"/>
        <s v="02072"/>
        <s v="02142"/>
        <s v="02911"/>
        <s v="04276"/>
        <s v="05077"/>
        <s v="01259"/>
        <s v="01720"/>
        <s v="01975"/>
        <s v="02848"/>
        <s v="02979"/>
        <s v="02996"/>
        <s v="00749"/>
        <s v="01928"/>
        <s v="02486"/>
        <s v="02688"/>
        <s v="02712"/>
        <s v="03853"/>
        <s v="04043"/>
        <s v="00290"/>
        <s v="02953"/>
        <s v="03179"/>
        <s v="03301"/>
        <s v="03349"/>
        <s v="04874"/>
        <s v="01045"/>
        <s v="01703"/>
        <s v="02107"/>
        <s v="02265"/>
        <s v="02839"/>
        <s v="04742"/>
        <s v="04899"/>
        <s v="05042"/>
        <s v="02248"/>
        <s v="02427"/>
        <s v="02445"/>
        <s v="03311"/>
        <s v="03320"/>
        <s v="03321"/>
        <s v="05181"/>
        <s v="05187"/>
        <s v="00605"/>
        <s v="03244"/>
        <s v="04047"/>
        <s v="04101"/>
        <s v="04537"/>
        <s v="00754"/>
        <s v="01340"/>
        <s v="01444"/>
        <s v="02390"/>
        <s v="03076"/>
        <s v="03157"/>
        <s v="04516"/>
        <s v="05119"/>
        <s v="00125"/>
        <s v="00728"/>
        <s v="01271"/>
        <s v="01284"/>
        <s v="01657"/>
        <s v="02240"/>
        <s v="03050"/>
        <s v="03213"/>
        <s v="03367"/>
        <s v="03885"/>
        <s v="04372"/>
        <s v="04417"/>
        <s v="01147"/>
        <s v="01514"/>
        <s v="01538"/>
        <s v="01679"/>
        <s v="01708"/>
        <s v="02686"/>
        <s v="03307"/>
        <s v="03772"/>
        <s v="03877"/>
        <s v="04117"/>
        <s v="04562"/>
        <s v="04683"/>
        <s v="00308"/>
        <s v="00773"/>
        <s v="01303"/>
        <s v="01348"/>
        <s v="01496"/>
        <s v="01695"/>
        <s v="02812"/>
        <s v="03017"/>
        <s v="03719"/>
        <s v="03920"/>
        <s v="04654"/>
        <s v="04920"/>
        <s v="05191"/>
        <s v="00413"/>
        <s v="01658"/>
        <s v="02024"/>
        <s v="03980"/>
        <s v="04239"/>
        <s v="04761"/>
        <s v="05160"/>
        <s v="02224"/>
        <s v="02832"/>
        <s v="03000"/>
        <s v="03206"/>
        <s v="03777"/>
        <s v="04980"/>
        <s v="01102"/>
        <s v="01333"/>
        <s v="01369"/>
        <s v="01712"/>
        <s v="02229"/>
        <s v="03458"/>
        <s v="04637"/>
        <s v="04726"/>
        <s v="04838"/>
        <s v="05075"/>
        <s v="00149"/>
        <s v="00449"/>
        <s v="01422"/>
        <s v="03248"/>
        <s v="03445"/>
        <s v="03930"/>
        <s v="03969"/>
        <s v="04190"/>
        <s v="04442"/>
        <s v="00228"/>
        <s v="02101"/>
        <s v="02590"/>
        <s v="02957"/>
        <s v="04270"/>
        <s v="04324"/>
        <s v="05010"/>
        <s v="05092"/>
        <s v="01061"/>
        <s v="01099"/>
        <s v="03500"/>
        <s v="03856"/>
        <s v="04044"/>
        <s v="04235"/>
        <s v="00122"/>
        <s v="00239"/>
        <s v="00356"/>
        <s v="00785"/>
        <s v="02325"/>
        <s v="02566"/>
        <s v="03105"/>
        <s v="03167"/>
        <s v="04396"/>
        <s v="04475"/>
        <s v="04482"/>
        <s v="05022"/>
        <s v="01304"/>
        <s v="03008"/>
        <s v="04140"/>
        <s v="04151"/>
        <s v="04650"/>
        <s v="04897"/>
        <s v="00792"/>
        <s v="01796"/>
        <s v="03222"/>
        <s v="03237"/>
        <s v="03695"/>
        <s v="05148"/>
        <s v="00534"/>
        <s v="00551"/>
        <s v="02110"/>
        <s v="02217"/>
        <s v="02544"/>
        <s v="03678"/>
        <s v="03726"/>
        <s v="03897"/>
        <s v="01262"/>
        <s v="02657"/>
        <s v="03238"/>
        <s v="03607"/>
        <s v="05070"/>
        <s v="05171"/>
        <s v="00617"/>
        <s v="00849"/>
        <s v="00956"/>
        <s v="01896"/>
        <s v="02317"/>
        <s v="02542"/>
        <s v="04535"/>
        <s v="04988"/>
        <s v="00253"/>
        <s v="01743"/>
        <s v="01801"/>
        <s v="02511"/>
        <s v="03186"/>
        <s v="03378"/>
        <s v="04255"/>
        <s v="04587"/>
        <s v="00830"/>
        <s v="04320"/>
        <s v="04386"/>
        <s v="04602"/>
        <s v="05190"/>
        <s v="00393"/>
        <s v="00812"/>
        <s v="01297"/>
        <s v="01574"/>
        <s v="03060"/>
        <s v="03490"/>
        <s v="03654"/>
        <s v="04209"/>
        <s v="04227"/>
        <s v="04247"/>
        <s v="05196"/>
        <s v="00400"/>
        <s v="00829"/>
        <s v="01236"/>
        <s v="01364"/>
        <s v="02105"/>
        <s v="04706"/>
        <s v="00068"/>
        <s v="01352"/>
        <s v="02526"/>
        <s v="03298"/>
        <s v="03510"/>
        <s v="03638"/>
        <s v="03754"/>
        <s v="04029"/>
        <s v="04651"/>
        <s v="04886"/>
        <s v="00162"/>
        <s v="00184"/>
        <s v="00328"/>
        <s v="00908"/>
        <s v="03159"/>
        <s v="04509"/>
        <s v="04677"/>
        <s v="04867"/>
        <s v="01615"/>
        <s v="01812"/>
        <s v="03645"/>
        <s v="03804"/>
        <s v="04367"/>
        <s v="04746"/>
        <s v="04795"/>
        <s v="04800"/>
        <s v="05018"/>
        <s v="00474"/>
        <s v="01175"/>
        <s v="02015"/>
        <s v="02196"/>
        <s v="03508"/>
        <s v="03516"/>
        <s v="03570"/>
        <s v="04799"/>
        <s v="05156"/>
        <s v="00526"/>
        <s v="00712"/>
        <s v="01533"/>
        <s v="01933"/>
        <s v="03128"/>
        <s v="04922"/>
        <s v="05051"/>
        <s v="05182"/>
        <s v="01071"/>
        <s v="01210"/>
        <s v="01244"/>
        <s v="01403"/>
        <s v="01592"/>
        <s v="02581"/>
        <s v="03428"/>
        <s v="00765"/>
        <s v="00854"/>
        <s v="01087"/>
        <s v="01150"/>
        <s v="01902"/>
        <s v="03913"/>
        <s v="04378"/>
        <s v="04551"/>
        <s v="00787"/>
        <s v="01133"/>
        <s v="02075"/>
        <s v="02172"/>
        <s v="02977"/>
        <s v="03531"/>
        <s v="03881"/>
        <s v="04469"/>
        <s v="05037"/>
        <s v="00035"/>
        <s v="00226"/>
        <s v="01713"/>
        <s v="02320"/>
        <s v="02496"/>
        <s v="02504"/>
        <s v="02598"/>
        <s v="02600"/>
        <s v="02856"/>
        <s v="03478"/>
        <s v="03599"/>
        <s v="00282"/>
        <s v="00980"/>
        <s v="01155"/>
        <s v="01816"/>
        <s v="02128"/>
        <s v="02296"/>
        <s v="02322"/>
        <s v="03480"/>
        <s v="04426"/>
        <s v="04938"/>
        <s v="00915"/>
        <s v="01188"/>
        <s v="01594"/>
        <s v="03022"/>
        <s v="00588"/>
        <s v="01016"/>
        <s v="01930"/>
        <s v="02658"/>
        <s v="02951"/>
        <s v="04328"/>
        <s v="04591"/>
        <s v="00280"/>
        <s v="00409"/>
        <s v="01372"/>
        <s v="02327"/>
        <s v="02703"/>
        <s v="02776"/>
        <s v="03411"/>
        <s v="03841"/>
        <s v="05121"/>
        <s v="00053"/>
        <s v="00127"/>
        <s v="01092"/>
        <s v="01213"/>
        <s v="01849"/>
        <s v="02395"/>
        <s v="04166"/>
        <s v="01004"/>
        <s v="01012"/>
        <s v="02180"/>
        <s v="03659"/>
        <s v="03775"/>
        <s v="04071"/>
        <s v="05137"/>
        <s v="00133"/>
        <s v="01385"/>
        <s v="01597"/>
        <s v="02273"/>
        <s v="02931"/>
        <s v="04143"/>
        <s v="04504"/>
        <s v="00656"/>
        <s v="00979"/>
        <s v="01510"/>
        <s v="01959"/>
        <s v="02089"/>
        <s v="02446"/>
        <s v="02847"/>
        <s v="03454"/>
        <s v="04472"/>
        <s v="04852"/>
        <s v="04959"/>
        <s v="05056"/>
        <s v="01152"/>
        <s v="03919"/>
        <s v="04202"/>
        <s v="04274"/>
        <s v="04364"/>
        <s v="04896"/>
        <s v="05109"/>
        <s v="00289"/>
        <s v="04092"/>
        <s v="04727"/>
        <s v="04753"/>
        <s v="00942"/>
        <s v="01755"/>
        <s v="03073"/>
        <s v="04230"/>
        <s v="00644"/>
        <s v="01122"/>
        <s v="02019"/>
        <s v="02432"/>
        <s v="02989"/>
        <s v="03019"/>
        <s v="03798"/>
        <s v="03862"/>
        <s v="04281"/>
        <s v="00191"/>
        <s v="01039"/>
        <s v="02641"/>
        <s v="03058"/>
        <s v="03110"/>
        <s v="03981"/>
        <s v="04663"/>
        <s v="05021"/>
        <s v="05107"/>
        <s v="00454"/>
        <s v="00873"/>
        <s v="01116"/>
        <s v="01206"/>
        <s v="01576"/>
        <s v="02634"/>
        <s v="02649"/>
        <s v="02774"/>
        <s v="03037"/>
        <s v="03138"/>
        <s v="03228"/>
        <s v="03401"/>
        <s v="03511"/>
        <s v="04485"/>
        <s v="00447"/>
        <s v="01208"/>
        <s v="01355"/>
        <s v="01474"/>
        <s v="01625"/>
        <s v="01877"/>
        <s v="01978"/>
        <s v="03616"/>
        <s v="03992"/>
        <s v="04091"/>
        <s v="04204"/>
        <s v="04234"/>
        <s v="04696"/>
        <s v="04755"/>
        <s v="05090"/>
        <s v="00027"/>
        <s v="00463"/>
        <s v="00653"/>
        <s v="01485"/>
        <s v="01925"/>
        <s v="01952"/>
        <s v="02010"/>
        <s v="02114"/>
        <s v="03104"/>
        <s v="03230"/>
        <s v="03415"/>
        <s v="04130"/>
        <s v="04314"/>
        <s v="00998"/>
        <s v="01172"/>
        <s v="01261"/>
        <s v="01762"/>
        <s v="01851"/>
        <s v="03205"/>
        <s v="01396"/>
        <s v="01441"/>
        <s v="01511"/>
        <s v="01701"/>
        <s v="01984"/>
        <s v="02572"/>
        <s v="02833"/>
        <s v="03522"/>
        <s v="00146"/>
        <s v="00161"/>
        <s v="00819"/>
        <s v="02104"/>
        <s v="02678"/>
        <s v="03015"/>
        <s v="03243"/>
        <s v="03283"/>
        <s v="03966"/>
        <s v="01349"/>
        <s v="02333"/>
        <s v="02628"/>
        <s v="02718"/>
        <s v="03185"/>
        <s v="04495"/>
        <s v="00815"/>
        <s v="01140"/>
        <s v="01544"/>
        <s v="02420"/>
        <s v="02805"/>
        <s v="03160"/>
        <s v="03278"/>
        <s v="03555"/>
        <s v="03702"/>
        <s v="04349"/>
        <s v="04989"/>
        <s v="00713"/>
        <s v="03355"/>
        <s v="03879"/>
        <s v="03989"/>
        <s v="04193"/>
        <s v="04413"/>
        <s v="04598"/>
        <s v="00072"/>
        <s v="00176"/>
        <s v="00205"/>
        <s v="00896"/>
        <s v="01697"/>
        <s v="02159"/>
        <s v="02772"/>
        <s v="03091"/>
        <s v="04241"/>
        <s v="05185"/>
        <s v="01437"/>
        <s v="02316"/>
        <s v="02329"/>
        <s v="03036"/>
        <s v="03429"/>
        <s v="03615"/>
        <s v="03661"/>
        <s v="03831"/>
        <s v="04394"/>
        <s v="00372"/>
        <s v="00532"/>
        <s v="00910"/>
        <s v="00938"/>
        <s v="01079"/>
        <s v="01662"/>
        <s v="02748"/>
        <s v="03354"/>
        <s v="03532"/>
        <s v="03636"/>
        <s v="03810"/>
        <s v="04137"/>
        <s v="04303"/>
        <s v="04991"/>
        <s v="00039"/>
        <s v="00206"/>
        <s v="00397"/>
        <s v="00763"/>
        <s v="01059"/>
        <s v="01332"/>
        <s v="01447"/>
        <s v="02990"/>
        <s v="03769"/>
        <s v="04152"/>
        <s v="04242"/>
        <s v="04780"/>
        <s v="00063"/>
        <s v="00190"/>
        <s v="00268"/>
        <s v="00691"/>
        <s v="00810"/>
        <s v="00855"/>
        <s v="01612"/>
        <s v="01704"/>
        <s v="01857"/>
        <s v="01888"/>
        <s v="02683"/>
        <s v="04211"/>
        <s v="04353"/>
        <s v="05020"/>
        <s v="00564"/>
        <s v="00736"/>
        <s v="01300"/>
        <s v="01948"/>
        <s v="02272"/>
        <s v="02680"/>
        <s v="04178"/>
        <s v="04272"/>
        <s v="04713"/>
        <s v="05166"/>
        <s v="00486"/>
        <s v="01507"/>
        <s v="01821"/>
        <s v="02588"/>
        <s v="02815"/>
        <s v="03258"/>
        <s v="03361"/>
        <s v="03629"/>
        <s v="03750"/>
        <s v="05088"/>
        <s v="01450"/>
        <s v="02330"/>
        <s v="04655"/>
        <s v="00137"/>
        <s v="00141"/>
        <s v="00335"/>
        <s v="00498"/>
        <s v="02611"/>
        <s v="03197"/>
        <s v="04668"/>
        <s v="04994"/>
        <s v="00512"/>
        <s v="00717"/>
        <s v="00952"/>
        <s v="01081"/>
        <s v="02043"/>
        <s v="04040"/>
        <s v="02295"/>
        <s v="02670"/>
        <s v="02777"/>
        <s v="02780"/>
        <s v="03209"/>
        <s v="03414"/>
        <s v="03846"/>
        <s v="04120"/>
        <s v="04217"/>
        <s v="04786"/>
        <s v="00023"/>
        <s v="00099"/>
        <s v="00269"/>
        <s v="01772"/>
        <s v="01906"/>
        <s v="02473"/>
        <s v="02549"/>
        <s v="03341"/>
        <s v="03351"/>
        <s v="03366"/>
        <s v="03691"/>
        <s v="03909"/>
        <s v="04862"/>
        <s v="05096"/>
        <s v="05112"/>
        <s v="00501"/>
        <s v="00540"/>
        <s v="02255"/>
        <s v="03126"/>
        <s v="03223"/>
        <s v="03260"/>
        <s v="03404"/>
        <s v="04267"/>
        <s v="05082"/>
        <s v="05108"/>
        <s v="01105"/>
        <s v="02757"/>
        <s v="03325"/>
        <s v="04070"/>
        <s v="04339"/>
        <s v="00731"/>
        <s v="01362"/>
        <s v="01512"/>
        <s v="01647"/>
        <s v="02358"/>
        <s v="02366"/>
        <s v="03481"/>
        <s v="03595"/>
        <s v="03766"/>
        <s v="03933"/>
        <s v="03951"/>
        <s v="04078"/>
        <s v="04182"/>
        <s v="00323"/>
        <s v="00544"/>
        <s v="01570"/>
        <s v="01932"/>
        <s v="04352"/>
        <s v="04561"/>
        <s v="04741"/>
        <s v="04882"/>
        <s v="04885"/>
        <s v="04982"/>
        <s v="00040"/>
        <s v="00110"/>
        <s v="01169"/>
        <s v="02211"/>
        <s v="03494"/>
        <s v="03586"/>
        <s v="03660"/>
        <s v="04307"/>
        <s v="05133"/>
        <s v="00472"/>
        <s v="00689"/>
        <s v="00864"/>
        <s v="01163"/>
        <s v="01323"/>
        <s v="02098"/>
        <s v="02190"/>
        <s v="02664"/>
        <s v="02992"/>
        <s v="03120"/>
        <s v="00189"/>
        <s v="00927"/>
        <s v="01388"/>
        <s v="03932"/>
        <s v="04008"/>
        <s v="04701"/>
        <s v="04805"/>
        <s v="00912"/>
        <s v="01837"/>
        <s v="02216"/>
        <s v="02451"/>
        <s v="02874"/>
        <s v="02885"/>
        <s v="03014"/>
        <s v="03273"/>
        <s v="05041"/>
        <s v="00312"/>
        <s v="00647"/>
        <s v="00708"/>
        <s v="00886"/>
        <s v="00944"/>
        <s v="01050"/>
        <s v="01677"/>
        <s v="02109"/>
        <s v="03688"/>
        <s v="00521"/>
        <s v="00557"/>
        <s v="00929"/>
        <s v="01089"/>
        <s v="01655"/>
        <s v="01897"/>
        <s v="02417"/>
        <s v="03474"/>
        <s v="04079"/>
        <s v="00045"/>
        <s v="02895"/>
        <s v="05158"/>
        <s v="01217"/>
        <s v="02249"/>
        <s v="02650"/>
        <s v="03937"/>
        <s v="04122"/>
        <s v="04589"/>
        <s v="04873"/>
        <s v="00729"/>
        <s v="00906"/>
        <s v="01531"/>
        <s v="01683"/>
        <s v="02363"/>
        <s v="03858"/>
        <s v="04233"/>
        <s v="05071"/>
        <s v="05174"/>
        <s v="00727"/>
        <s v="01546"/>
        <s v="03610"/>
        <s v="03931"/>
        <s v="03942"/>
        <s v="04165"/>
        <s v="01149"/>
        <s v="01310"/>
        <s v="02352"/>
        <s v="02547"/>
        <s v="02720"/>
        <s v="03591"/>
        <s v="03819"/>
        <s v="04869"/>
        <s v="04940"/>
        <s v="05164"/>
        <s v="00659"/>
        <s v="00969"/>
        <s v="01096"/>
        <s v="01440"/>
        <s v="02052"/>
        <s v="02096"/>
        <s v="02488"/>
        <s v="03220"/>
        <s v="03711"/>
        <s v="03823"/>
        <s v="04058"/>
        <s v="04126"/>
        <s v="05080"/>
        <s v="00923"/>
        <s v="01549"/>
        <s v="01839"/>
        <s v="02053"/>
        <s v="02342"/>
        <s v="02465"/>
        <s v="03990"/>
        <s v="04370"/>
        <s v="04856"/>
        <s v="00337"/>
        <s v="01001"/>
        <s v="02424"/>
        <s v="02751"/>
        <s v="00375"/>
        <s v="00650"/>
        <s v="00941"/>
        <s v="02719"/>
        <s v="03833"/>
        <s v="00211"/>
        <s v="00392"/>
        <s v="01302"/>
        <s v="01366"/>
        <s v="01974"/>
        <s v="02716"/>
        <s v="03161"/>
        <s v="03240"/>
        <s v="03682"/>
        <s v="04725"/>
        <s v="00758"/>
        <s v="01910"/>
        <s v="01941"/>
        <s v="02324"/>
        <s v="02869"/>
        <s v="03236"/>
        <s v="03582"/>
        <s v="03715"/>
        <s v="03940"/>
        <s v="04760"/>
        <s v="04768"/>
        <s v="05025"/>
        <s v="00165"/>
        <s v="00198"/>
        <s v="01480"/>
        <s v="01990"/>
        <s v="02298"/>
        <s v="02886"/>
        <s v="02893"/>
        <s v="02939"/>
        <s v="03249"/>
        <s v="03832"/>
        <s v="03868"/>
        <s v="04365"/>
        <s v="00314"/>
        <s v="00552"/>
        <s v="01317"/>
        <s v="01515"/>
        <s v="01674"/>
        <s v="02407"/>
        <s v="02817"/>
        <s v="03059"/>
        <s v="03210"/>
        <s v="03670"/>
        <s v="04017"/>
        <s v="05012"/>
        <s v="00884"/>
        <s v="01025"/>
        <s v="01279"/>
        <s v="01534"/>
        <s v="02147"/>
        <s v="02385"/>
        <s v="02517"/>
        <s v="02746"/>
        <s v="03297"/>
        <s v="00772"/>
        <s v="00838"/>
        <s v="01144"/>
        <s v="01686"/>
        <s v="02823"/>
        <s v="02883"/>
        <s v="03259"/>
        <s v="03709"/>
        <s v="00061"/>
        <s v="00357"/>
        <s v="01607"/>
        <s v="03295"/>
        <s v="04048"/>
        <s v="04424"/>
        <s v="04732"/>
        <s v="00194"/>
        <s v="00258"/>
        <s v="00543"/>
        <s v="00972"/>
        <s v="01146"/>
        <s v="01464"/>
        <s v="01581"/>
        <s v="01894"/>
        <s v="02100"/>
        <s v="02902"/>
        <s v="03115"/>
        <s v="03546"/>
        <s v="04224"/>
        <s v="04858"/>
        <s v="00768"/>
        <s v="01901"/>
        <s v="02226"/>
        <s v="02660"/>
        <s v="03004"/>
        <s v="04020"/>
        <s v="04154"/>
        <s v="04957"/>
        <s v="00945"/>
        <s v="01726"/>
        <s v="01790"/>
        <s v="02193"/>
        <s v="02781"/>
        <s v="03043"/>
        <s v="03102"/>
        <s v="03156"/>
        <s v="03308"/>
        <s v="03329"/>
        <s v="04102"/>
        <s v="04109"/>
        <s v="04813"/>
        <s v="05054"/>
        <s v="00138"/>
        <s v="00433"/>
        <s v="00484"/>
        <s v="00492"/>
        <s v="00626"/>
        <s v="01409"/>
        <s v="01486"/>
        <s v="01940"/>
        <s v="02215"/>
        <s v="02555"/>
        <s v="04710"/>
        <s v="04974"/>
        <s v="05048"/>
        <s v="00001"/>
        <s v="00270"/>
        <s v="02130"/>
        <s v="02474"/>
        <s v="02514"/>
        <s v="02616"/>
        <s v="02632"/>
        <s v="03725"/>
        <s v="03834"/>
        <s v="00159"/>
        <s v="00435"/>
        <s v="01467"/>
        <s v="01552"/>
        <s v="01745"/>
        <s v="02174"/>
        <s v="03444"/>
        <s v="03646"/>
        <s v="04558"/>
        <s v="04564"/>
        <s v="04616"/>
        <s v="00536"/>
        <s v="00571"/>
        <s v="00965"/>
        <s v="01504"/>
        <s v="02560"/>
        <s v="02758"/>
        <s v="04030"/>
        <s v="04337"/>
        <s v="05129"/>
        <s v="00081"/>
        <s v="00493"/>
        <s v="00613"/>
        <s v="00958"/>
        <s v="01270"/>
        <s v="01513"/>
        <s v="02009"/>
        <s v="02838"/>
        <s v="03730"/>
        <s v="04287"/>
        <s v="04297"/>
        <s v="05118"/>
        <s v="00363"/>
        <s v="04243"/>
        <s v="04348"/>
        <s v="04405"/>
        <s v="04857"/>
        <s v="00087"/>
        <s v="00315"/>
        <s v="00970"/>
        <s v="01891"/>
        <s v="02148"/>
        <s v="02467"/>
        <s v="03710"/>
        <s v="03714"/>
        <s v="03893"/>
        <s v="04136"/>
        <s v="04212"/>
        <s v="04332"/>
        <s v="00702"/>
        <s v="01223"/>
        <s v="01370"/>
        <s v="03476"/>
        <s v="04066"/>
        <s v="04153"/>
        <s v="00379"/>
        <s v="00820"/>
        <s v="02003"/>
        <s v="02682"/>
        <s v="03860"/>
        <s v="04063"/>
        <s v="04474"/>
        <s v="00021"/>
        <s v="00368"/>
        <s v="00457"/>
        <s v="01516"/>
        <s v="02266"/>
        <s v="02802"/>
        <s v="03604"/>
        <s v="03644"/>
        <s v="04271"/>
        <s v="00272"/>
        <s v="01469"/>
        <s v="02253"/>
        <s v="02554"/>
        <s v="02624"/>
        <s v="03338"/>
        <s v="04575"/>
        <s v="04871"/>
        <s v="04931"/>
        <s v="04962"/>
        <s v="05006"/>
        <s v="05033"/>
        <s v="05117"/>
        <s v="00954"/>
        <s v="01644"/>
        <s v="02030"/>
        <s v="02595"/>
        <s v="02763"/>
        <s v="03537"/>
        <s v="03550"/>
        <s v="03875"/>
        <s v="04467"/>
        <s v="00739"/>
        <s v="02376"/>
        <s v="03109"/>
        <s v="04362"/>
        <s v="00777"/>
        <s v="00831"/>
        <s v="02059"/>
        <s v="02519"/>
        <s v="02644"/>
        <s v="04141"/>
        <s v="04804"/>
        <s v="05161"/>
        <s v="00590"/>
        <s v="01599"/>
        <s v="01665"/>
        <s v="02409"/>
        <s v="02936"/>
        <s v="03397"/>
        <s v="04556"/>
        <s v="04614"/>
        <s v="04999"/>
        <s v="00207"/>
        <s v="00295"/>
        <s v="00657"/>
        <s v="00694"/>
        <s v="01187"/>
        <s v="01915"/>
        <s v="02156"/>
        <s v="02539"/>
        <s v="03803"/>
        <s v="00100"/>
        <s v="00118"/>
        <s v="00220"/>
        <s v="01145"/>
        <s v="01289"/>
        <s v="01411"/>
        <s v="01799"/>
        <s v="01871"/>
        <s v="04180"/>
        <s v="04338"/>
        <s v="04463"/>
        <s v="00382"/>
        <s v="01011"/>
        <s v="01148"/>
        <s v="01397"/>
        <s v="02252"/>
        <s v="02415"/>
        <s v="02525"/>
        <s v="02652"/>
        <s v="04035"/>
        <s v="04377"/>
        <s v="04734"/>
        <s v="04892"/>
        <s v="05059"/>
        <s v="00835"/>
        <s v="01104"/>
        <s v="01976"/>
        <s v="02596"/>
        <s v="02693"/>
        <s v="03045"/>
        <s v="03340"/>
        <s v="03553"/>
        <s v="03807"/>
        <s v="04061"/>
        <s v="04645"/>
        <s v="05104"/>
        <s v="00813"/>
        <s v="00836"/>
        <s v="01266"/>
        <s v="02201"/>
        <s v="02382"/>
        <s v="01227"/>
        <s v="01843"/>
        <s v="02369"/>
        <s v="02386"/>
        <s v="02579"/>
        <s v="03075"/>
        <s v="03982"/>
        <s v="04530"/>
        <s v="04641"/>
        <s v="04778"/>
        <s v="05132"/>
        <s v="00227"/>
        <s v="00390"/>
        <s v="00859"/>
        <s v="01468"/>
        <s v="02356"/>
        <s v="03556"/>
        <s v="00925"/>
        <s v="01563"/>
        <s v="01634"/>
        <s v="02187"/>
        <s v="02773"/>
        <s v="05040"/>
        <s v="00415"/>
        <s v="01111"/>
        <s v="01243"/>
        <s v="01326"/>
        <s v="01682"/>
        <s v="02618"/>
        <s v="03319"/>
        <s v="04600"/>
        <s v="05168"/>
        <s v="00245"/>
        <s v="00322"/>
        <s v="01101"/>
        <s v="01564"/>
        <s v="03712"/>
        <s v="00771"/>
        <s v="02749"/>
        <s v="04252"/>
        <s v="04665"/>
        <s v="04767"/>
        <s v="04832"/>
        <s v="00747"/>
        <s v="02281"/>
        <s v="02414"/>
        <s v="03162"/>
        <s v="03200"/>
        <s v="03521"/>
        <s v="04447"/>
        <s v="00421"/>
        <s v="00962"/>
        <s v="01386"/>
        <s v="03083"/>
        <s v="03174"/>
        <s v="04045"/>
        <s v="04850"/>
        <s v="00071"/>
        <s v="00627"/>
        <s v="00959"/>
        <s v="00967"/>
        <s v="01267"/>
        <s v="01394"/>
        <s v="01652"/>
        <s v="02126"/>
        <s v="02282"/>
        <s v="02426"/>
        <s v="02534"/>
        <s v="02948"/>
        <s v="03141"/>
        <s v="03935"/>
        <s v="04636"/>
        <s v="04895"/>
        <s v="05029"/>
        <s v="01965"/>
        <s v="03647"/>
        <s v="03918"/>
        <s v="04256"/>
        <s v="05087"/>
        <s v="01921"/>
        <s v="01966"/>
        <s v="02431"/>
        <s v="03676"/>
        <s v="03972"/>
        <s v="04056"/>
        <s v="04471"/>
        <s v="01054"/>
        <s v="01854"/>
        <s v="02140"/>
        <s v="02328"/>
        <s v="04215"/>
        <s v="04563"/>
        <s v="04775"/>
        <s v="00247"/>
        <s v="00827"/>
        <s v="01156"/>
        <s v="01543"/>
        <s v="02613"/>
        <s v="03002"/>
        <s v="03103"/>
        <s v="03234"/>
        <s v="03281"/>
        <s v="03870"/>
        <s v="03938"/>
        <s v="04237"/>
        <s v="04970"/>
        <s v="00515"/>
        <s v="00661"/>
        <s v="01443"/>
        <s v="01446"/>
        <s v="01524"/>
        <s v="01946"/>
        <s v="02285"/>
        <s v="02978"/>
        <s v="03842"/>
        <s v="04220"/>
        <s v="00478"/>
        <s v="00491"/>
        <s v="00862"/>
        <s v="00957"/>
        <s v="01728"/>
        <s v="02743"/>
        <s v="03098"/>
        <s v="03606"/>
        <s v="03815"/>
        <s v="03979"/>
        <s v="04160"/>
        <s v="04172"/>
        <s v="04265"/>
        <s v="04321"/>
        <s v="04975"/>
        <s v="00991"/>
        <s v="01008"/>
        <s v="01083"/>
        <s v="01553"/>
        <s v="01579"/>
        <s v="01732"/>
        <s v="02083"/>
        <s v="02176"/>
        <s v="02723"/>
        <s v="03299"/>
        <s v="03398"/>
        <s v="04012"/>
        <s v="04064"/>
        <s v="04671"/>
        <s v="01914"/>
        <s v="01973"/>
        <s v="02564"/>
        <s v="02791"/>
        <s v="03559"/>
        <s v="03839"/>
        <s v="04133"/>
        <s v="04765"/>
        <s v="01868"/>
        <s v="00987"/>
        <s v="02503"/>
        <s v="04928"/>
        <s v="00852"/>
        <s v="02188"/>
        <s v="02574"/>
        <s v="02942"/>
        <s v="03211"/>
        <s v="03306"/>
        <s v="03837"/>
        <s v="04169"/>
        <s v="04452"/>
        <s v="04740"/>
        <s v="05000"/>
        <s v="05058"/>
        <s v="00496"/>
        <s v="01343"/>
        <s v="01455"/>
        <s v="01632"/>
        <s v="01817"/>
        <s v="02993"/>
        <s v="04676"/>
        <s v="05105"/>
        <s v="00223"/>
        <s v="01023"/>
        <s v="01694"/>
        <s v="02006"/>
        <s v="03026"/>
        <s v="03057"/>
        <s v="03112"/>
        <s v="03137"/>
        <s v="03983"/>
        <s v="04016"/>
        <s v="04340"/>
        <s v="04640"/>
        <s v="04733"/>
        <s v="04827"/>
        <s v="05180"/>
        <s v="00121"/>
        <s v="00618"/>
        <s v="02860"/>
        <s v="03768"/>
        <s v="03987"/>
        <s v="04990"/>
        <s v="00348"/>
        <s v="01642"/>
        <s v="02146"/>
        <s v="02629"/>
        <s v="02870"/>
        <s v="02975"/>
        <s v="03163"/>
        <s v="00094"/>
        <s v="00271"/>
        <s v="01481"/>
        <s v="01663"/>
        <s v="02866"/>
        <s v="03288"/>
        <s v="03426"/>
        <s v="04826"/>
        <s v="00662"/>
        <s v="01393"/>
        <s v="01568"/>
        <s v="02428"/>
        <s v="02890"/>
        <s v="02108"/>
        <s v="02340"/>
        <s v="03078"/>
        <s v="03575"/>
        <s v="03700"/>
        <s v="03762"/>
        <s v="02790"/>
        <s v="04149"/>
        <s v="01955"/>
        <s v="02077"/>
        <s v="02879"/>
        <s v="03353"/>
        <s v="03514"/>
        <s v="03964"/>
        <s v="04599"/>
        <s v="05030"/>
        <s v="01593"/>
        <s v="01818"/>
        <s v="02370"/>
        <s v="02726"/>
        <s v="02755"/>
        <s v="03187"/>
        <s v="03471"/>
        <s v="03529"/>
        <s v="03549"/>
        <s v="04003"/>
        <s v="04613"/>
        <s v="00075"/>
        <s v="00601"/>
        <s v="01617"/>
        <s v="02305"/>
        <s v="02344"/>
        <s v="02601"/>
        <s v="02831"/>
        <s v="02845"/>
        <s v="03679"/>
        <s v="03828"/>
        <s v="04226"/>
        <s v="00058"/>
        <s v="01224"/>
        <s v="04345"/>
        <s v="01069"/>
        <s v="01489"/>
        <s v="02045"/>
        <s v="02610"/>
        <s v="04210"/>
        <s v="04584"/>
        <s v="00044"/>
        <s v="00097"/>
        <s v="01015"/>
        <s v="01128"/>
        <s v="03548"/>
        <s v="00242"/>
        <s v="00784"/>
        <s v="01535"/>
        <s v="01687"/>
        <s v="02162"/>
        <s v="02307"/>
        <s v="03976"/>
        <s v="05066"/>
        <s v="00078"/>
        <s v="00354"/>
        <s v="01738"/>
        <s v="01900"/>
        <s v="03375"/>
        <s v="03567"/>
        <s v="04106"/>
        <s v="04293"/>
        <s v="04859"/>
        <s v="00770"/>
        <s v="01375"/>
        <s v="02063"/>
        <s v="02563"/>
        <s v="02786"/>
        <s v="03269"/>
        <s v="03346"/>
        <s v="04097"/>
        <s v="04208"/>
        <s v="04606"/>
        <s v="00222"/>
        <s v="00241"/>
        <s v="00753"/>
        <s v="02530"/>
        <s v="00572"/>
        <s v="00874"/>
        <s v="00937"/>
        <s v="01229"/>
        <s v="02186"/>
        <s v="02922"/>
        <s v="03140"/>
        <s v="03369"/>
        <s v="04865"/>
        <s v="00103"/>
        <s v="04500"/>
        <s v="05093"/>
        <s v="05147"/>
        <s v="00365"/>
        <s v="00494"/>
        <s v="00665"/>
        <s v="02067"/>
        <s v="02648"/>
        <s v="03074"/>
        <s v="00259"/>
        <s v="00997"/>
        <s v="02102"/>
        <s v="02452"/>
        <s v="02761"/>
        <s v="03993"/>
        <s v="04343"/>
        <s v="04429"/>
        <s v="04824"/>
        <s v="04881"/>
        <s v="05138"/>
        <s v="01214"/>
        <s v="01346"/>
        <s v="01361"/>
        <s v="02728"/>
        <s v="02788"/>
        <s v="02932"/>
        <s v="03399"/>
        <s v="03588"/>
        <s v="03603"/>
        <s v="03845"/>
        <s v="04191"/>
        <s v="04269"/>
        <s v="00005"/>
        <s v="00210"/>
        <s v="00462"/>
        <s v="00725"/>
        <s v="00918"/>
        <s v="01442"/>
        <s v="04290"/>
        <s v="04666"/>
        <s v="00234"/>
        <s v="00802"/>
        <s v="01942"/>
        <s v="02200"/>
        <s v="02236"/>
        <s v="04041"/>
        <s v="04435"/>
        <s v="00305"/>
        <s v="00808"/>
        <s v="01029"/>
        <s v="01721"/>
        <s v="02425"/>
        <s v="03322"/>
        <s v="03821"/>
        <s v="03899"/>
        <s v="04807"/>
        <s v="00030"/>
        <s v="03027"/>
        <s v="03690"/>
        <s v="00600"/>
        <s v="01931"/>
        <s v="02124"/>
        <s v="02789"/>
        <s v="02921"/>
        <s v="03108"/>
        <s v="03226"/>
        <s v="03286"/>
        <s v="04510"/>
        <s v="02069"/>
        <s v="00095"/>
        <s v="00160"/>
        <s v="00407"/>
        <s v="01395"/>
        <s v="02085"/>
        <s v="03124"/>
        <s v="03216"/>
        <s v="03743"/>
        <s v="03788"/>
        <s v="04883"/>
        <s v="01577"/>
        <s v="02310"/>
        <s v="02383"/>
        <s v="02803"/>
        <s v="04199"/>
        <s v="04517"/>
        <s v="00080"/>
        <s v="00370"/>
        <s v="00417"/>
        <s v="00437"/>
        <s v="00790"/>
        <s v="01151"/>
        <s v="01331"/>
        <s v="02388"/>
        <s v="02795"/>
        <s v="02840"/>
        <s v="02863"/>
        <s v="04522"/>
        <s v="05200"/>
        <s v="00452"/>
        <s v="00871"/>
        <s v="00922"/>
        <s v="01491"/>
        <s v="01548"/>
        <s v="02299"/>
        <s v="03051"/>
        <s v="04018"/>
        <s v="04118"/>
        <s v="04251"/>
        <s v="04557"/>
        <s v="04811"/>
        <s v="00306"/>
        <s v="01158"/>
        <s v="01639"/>
        <s v="02247"/>
        <s v="03119"/>
        <s v="03267"/>
        <s v="03382"/>
        <s v="03814"/>
        <s v="03818"/>
        <s v="04347"/>
        <s v="04646"/>
        <s v="05102"/>
        <s v="05152"/>
        <s v="00151"/>
        <s v="01292"/>
        <s v="01862"/>
        <s v="02569"/>
        <s v="03333"/>
        <s v="03830"/>
        <s v="04868"/>
        <s v="02250"/>
        <s v="02516"/>
        <s v="00809"/>
        <s v="01852"/>
        <s v="03627"/>
        <s v="04135"/>
        <s v="04138"/>
        <s v="04286"/>
        <s v="04371"/>
        <s v="00905"/>
        <s v="01415"/>
        <s v="02205"/>
        <s v="02374"/>
        <s v="04840"/>
        <s v="04984"/>
        <s v="00641"/>
        <s v="01358"/>
        <s v="03904"/>
        <s v="04336"/>
        <s v="04705"/>
        <s v="01094"/>
        <s v="03926"/>
        <s v="00524"/>
        <s v="02277"/>
        <s v="02442"/>
        <s v="02809"/>
        <s v="02946"/>
        <s v="04147"/>
        <s v="04164"/>
        <s v="04275"/>
        <s v="05062"/>
        <s v="01126"/>
        <s v="01865"/>
        <s v="02471"/>
        <s v="03208"/>
        <s v="04285"/>
        <s v="00261"/>
        <s v="00291"/>
        <s v="00670"/>
        <s v="01306"/>
        <s v="02400"/>
        <s v="03816"/>
        <s v="04038"/>
        <s v="04686"/>
        <s v="05076"/>
        <s v="01339"/>
        <s v="01884"/>
        <s v="03568"/>
        <s v="04171"/>
        <s v="04477"/>
        <s v="03368"/>
        <s v="03566"/>
        <s v="04420"/>
        <s v="00513"/>
        <s v="00786"/>
        <s v="03771"/>
        <s v="03910"/>
        <s v="00330"/>
        <s v="00707"/>
        <s v="00989"/>
        <s v="01904"/>
        <s v="02854"/>
        <s v="03212"/>
        <s v="04479"/>
        <s v="04574"/>
        <s v="04815"/>
        <s v="05027"/>
        <s v="01794"/>
        <s v="01867"/>
        <s v="02088"/>
        <s v="02270"/>
        <s v="03789"/>
        <s v="04323"/>
        <s v="00276"/>
        <s v="00791"/>
        <s v="01033"/>
        <s v="01247"/>
        <s v="01321"/>
        <s v="02048"/>
        <s v="02082"/>
        <s v="02177"/>
        <s v="03776"/>
        <s v="04542"/>
        <s v="00036"/>
        <s v="00064"/>
        <s v="00529"/>
        <s v="01815"/>
        <s v="01820"/>
        <s v="02028"/>
        <s v="02741"/>
        <s v="03602"/>
        <s v="04116"/>
        <s v="04197"/>
        <s v="00360"/>
        <s v="00427"/>
        <s v="01018"/>
        <s v="01179"/>
        <s v="02267"/>
        <s v="02656"/>
        <s v="02867"/>
        <s v="03335"/>
        <s v="03770"/>
        <s v="04065"/>
        <s v="04222"/>
        <s v="04304"/>
        <s v="00109"/>
        <s v="00744"/>
        <s v="00960"/>
        <s v="01389"/>
        <s v="01493"/>
        <s v="01967"/>
        <s v="02132"/>
        <s v="02882"/>
        <s v="03345"/>
        <s v="04089"/>
        <s v="04119"/>
        <s v="04968"/>
        <s v="05197"/>
        <s v="00066"/>
        <s v="00585"/>
        <s v="00856"/>
        <s v="01793"/>
        <s v="04763"/>
        <s v="01716"/>
        <s v="01759"/>
        <s v="01811"/>
        <s v="02918"/>
        <s v="04150"/>
        <s v="04830"/>
        <s v="04698"/>
        <s v="04846"/>
        <s v="05024"/>
        <s v="01157"/>
        <s v="01427"/>
        <s v="01622"/>
        <s v="01879"/>
        <s v="02483"/>
        <s v="04451"/>
        <s v="00093"/>
        <s v="00265"/>
        <s v="00555"/>
        <s v="01993"/>
        <s v="03116"/>
        <s v="03631"/>
        <s v="04216"/>
        <s v="04956"/>
        <s v="00439"/>
        <s v="01076"/>
        <s v="01130"/>
        <s v="02820"/>
        <s v="04213"/>
        <s v="04375"/>
        <s v="05072"/>
        <s v="00310"/>
        <s v="00317"/>
        <s v="00684"/>
        <s v="01430"/>
        <s v="02049"/>
        <s v="02199"/>
        <s v="02954"/>
        <s v="03218"/>
        <s v="03965"/>
        <s v="02278"/>
        <s v="03132"/>
        <s v="03144"/>
        <s v="03501"/>
        <s v="00458"/>
        <s v="01065"/>
        <s v="01707"/>
        <s v="01989"/>
        <s v="02852"/>
        <s v="04762"/>
        <s v="04997"/>
        <s v="01238"/>
        <s v="02622"/>
        <s v="03106"/>
        <s v="03274"/>
        <s v="03542"/>
        <s v="03704"/>
        <s v="04699"/>
        <s v="01226"/>
        <s v="01245"/>
        <s v="01477"/>
        <s v="01575"/>
        <s v="02830"/>
        <s v="02884"/>
        <s v="03093"/>
        <s v="03613"/>
        <s v="04496"/>
        <s v="05194"/>
        <s v="00339"/>
        <s v="01199"/>
        <s v="01253"/>
        <s v="01407"/>
        <s v="02532"/>
        <s v="00307"/>
        <s v="03257"/>
        <s v="03739"/>
        <s v="00077"/>
        <s v="00461"/>
        <s v="00732"/>
        <s v="00919"/>
        <s v="00949"/>
        <s v="01185"/>
        <s v="01248"/>
        <s v="02129"/>
        <s v="02850"/>
        <s v="03477"/>
        <s v="04673"/>
        <s v="04679"/>
        <s v="04809"/>
        <s v="04849"/>
        <s v="00436"/>
        <s v="00879"/>
        <s v="00955"/>
        <s v="01068"/>
        <s v="01733"/>
        <s v="03270"/>
        <s v="03484"/>
        <s v="03608"/>
        <s v="04036"/>
        <s v="00408"/>
        <s v="00939"/>
        <s v="01022"/>
        <s v="01997"/>
        <s v="03978"/>
        <s v="04715"/>
        <s v="00145"/>
        <s v="00465"/>
        <s v="01449"/>
        <s v="01802"/>
        <s v="02645"/>
        <s v="03539"/>
        <s v="04309"/>
        <s v="04355"/>
        <s v="05052"/>
        <s v="00009"/>
        <s v="00703"/>
        <s v="01627"/>
        <s v="01760"/>
        <s v="02268"/>
        <s v="02636"/>
        <s v="03255"/>
        <s v="04326"/>
        <s v="04346"/>
        <s v="00266"/>
        <s v="00274"/>
        <s v="01135"/>
        <s v="02166"/>
        <s v="03620"/>
        <s v="03986"/>
        <s v="04384"/>
        <s v="04565"/>
        <s v="04634"/>
        <s v="00104"/>
        <s v="00181"/>
        <s v="00823"/>
        <s v="01730"/>
        <s v="02710"/>
        <s v="03018"/>
        <s v="03735"/>
        <s v="04460"/>
        <s v="00319"/>
        <s v="00595"/>
        <s v="01623"/>
        <s v="02638"/>
        <s v="02666"/>
        <s v="03505"/>
        <s v="03626"/>
        <s v="03801"/>
        <s v="04685"/>
        <s v="04843"/>
        <s v="04890"/>
        <s v="04913"/>
        <s v="05079"/>
        <s v="00366"/>
        <s v="00567"/>
        <s v="01051"/>
        <s v="01934"/>
        <s v="02056"/>
        <s v="02115"/>
        <s v="02437"/>
        <s v="03380"/>
        <s v="03648"/>
        <s v="03692"/>
        <s v="04406"/>
        <s v="04550"/>
        <s v="04855"/>
        <s v="05151"/>
        <s v="05189"/>
        <s v="00726"/>
        <s v="02154"/>
        <s v="04403"/>
        <s v="04924"/>
        <s v="00025"/>
        <s v="00252"/>
        <s v="01203"/>
        <s v="01567"/>
        <s v="02060"/>
        <s v="02485"/>
        <s v="03101"/>
        <s v="03165"/>
        <s v="04179"/>
        <s v="04829"/>
        <s v="04943"/>
        <s v="00887"/>
        <s v="01090"/>
        <s v="02090"/>
        <s v="02561"/>
        <s v="02855"/>
        <s v="04421"/>
        <s v="00195"/>
        <s v="00520"/>
        <s v="00646"/>
        <s v="00893"/>
        <s v="00916"/>
        <s v="01295"/>
        <s v="03438"/>
        <s v="03573"/>
        <s v="04257"/>
        <s v="04389"/>
        <s v="04887"/>
        <s v="05007"/>
        <s v="05111"/>
        <s v="05177"/>
        <s v="00584"/>
        <s v="00621"/>
        <s v="00623"/>
        <s v="01431"/>
        <s v="01520"/>
        <s v="01791"/>
        <s v="02191"/>
        <s v="02365"/>
        <s v="02603"/>
        <s v="04098"/>
        <s v="01176"/>
        <s v="01895"/>
        <s v="03385"/>
        <s v="03581"/>
        <s v="04528"/>
        <s v="04633"/>
        <s v="05195"/>
        <s v="02778"/>
        <s v="00341"/>
        <s v="00374"/>
        <s v="00598"/>
        <s v="00690"/>
        <s v="01296"/>
        <s v="01585"/>
        <s v="02194"/>
        <s v="02221"/>
        <s v="03836"/>
        <s v="04437"/>
        <s v="04735"/>
        <s v="00554"/>
        <s v="01205"/>
        <s v="01979"/>
        <s v="02151"/>
        <s v="02730"/>
        <s v="02779"/>
        <s v="02853"/>
        <s v="03825"/>
        <s v="04808"/>
        <s v="05131"/>
        <s v="01502"/>
        <s v="02470"/>
        <s v="03452"/>
        <s v="04207"/>
        <s v="00695"/>
        <s v="01127"/>
        <s v="01174"/>
        <s v="03968"/>
        <s v="04049"/>
        <s v="00003"/>
        <s v="01603"/>
        <s v="02073"/>
        <s v="02487"/>
        <s v="03407"/>
        <s v="04052"/>
        <s v="00119"/>
        <s v="00298"/>
        <s v="00419"/>
        <s v="01181"/>
        <s v="01924"/>
        <s v="03829"/>
        <s v="05065"/>
        <s v="05146"/>
        <s v="00320"/>
        <s v="01250"/>
        <s v="02584"/>
        <s v="02717"/>
        <s v="02737"/>
        <s v="03021"/>
        <s v="05199"/>
        <s v="01202"/>
        <s v="01365"/>
        <s v="02575"/>
        <s v="02673"/>
        <s v="04145"/>
        <s v="04610"/>
        <s v="04721"/>
        <s v="00324"/>
        <s v="00559"/>
        <s v="01108"/>
        <s v="01344"/>
        <s v="01922"/>
        <s v="02343"/>
        <s v="02466"/>
        <s v="02647"/>
        <s v="02958"/>
        <s v="03527"/>
        <s v="03729"/>
        <s v="04961"/>
        <s v="05034"/>
        <s v="00343"/>
        <s v="00405"/>
        <s v="00485"/>
        <s v="00807"/>
        <s v="01666"/>
        <s v="03442"/>
        <s v="04177"/>
        <s v="04659"/>
        <s v="04667"/>
        <s v="00197"/>
        <s v="00361"/>
        <s v="00841"/>
        <s v="00903"/>
        <s v="01278"/>
        <s v="02091"/>
        <s v="03070"/>
        <s v="04007"/>
        <s v="04488"/>
        <s v="05159"/>
        <s v="00669"/>
        <s v="00686"/>
        <s v="00990"/>
        <s v="01134"/>
        <s v="01770"/>
        <s v="03396"/>
        <s v="04259"/>
        <s v="04440"/>
        <s v="05115"/>
        <s v="05136"/>
        <s v="00562"/>
        <s v="00806"/>
        <s v="03150"/>
        <s v="04847"/>
        <s v="00221"/>
        <s v="00630"/>
        <s v="01789"/>
        <s v="01947"/>
        <s v="02279"/>
        <s v="02439"/>
        <s v="02540"/>
        <s v="02747"/>
        <s v="03094"/>
        <s v="03359"/>
        <s v="03473"/>
        <s v="03589"/>
        <s v="04689"/>
        <s v="04819"/>
        <s v="05167"/>
        <s v="00038"/>
        <s v="00364"/>
        <s v="02040"/>
        <s v="02899"/>
        <s v="03199"/>
        <s v="04722"/>
        <s v="01423"/>
        <s v="01505"/>
        <s v="01664"/>
        <s v="02035"/>
        <s v="02094"/>
        <s v="02204"/>
        <s v="03921"/>
        <s v="03999"/>
        <s v="04546"/>
        <s v="00158"/>
        <s v="01972"/>
        <s v="03196"/>
        <s v="03722"/>
        <s v="04201"/>
        <s v="04498"/>
        <s v="04791"/>
        <s v="00614"/>
        <s v="02301"/>
        <s v="04430"/>
        <s v="00318"/>
        <s v="00782"/>
        <s v="01402"/>
        <s v="01824"/>
        <s v="02141"/>
        <s v="03517"/>
        <s v="04055"/>
        <s v="04168"/>
        <s v="04317"/>
        <s v="04879"/>
        <s v="00467"/>
        <s v="00825"/>
        <s v="02346"/>
        <s v="03095"/>
        <s v="03580"/>
        <s v="04672"/>
        <s v="00533"/>
        <s v="02160"/>
        <s v="02841"/>
        <s v="03433"/>
        <s v="03763"/>
        <s v="00706"/>
        <s v="01086"/>
        <s v="01204"/>
        <s v="01451"/>
        <s v="01650"/>
        <s v="01740"/>
        <s v="03191"/>
        <s v="03662"/>
        <s v="03922"/>
        <s v="04022"/>
        <s v="04366"/>
        <s v="04880"/>
        <s v="05127"/>
        <s v="00013"/>
        <s v="00102"/>
        <s v="00519"/>
        <s v="00522"/>
        <s v="00798"/>
        <s v="01746"/>
        <s v="03412"/>
        <s v="00175"/>
        <s v="01014"/>
        <s v="01763"/>
        <s v="01863"/>
        <s v="03466"/>
        <s v="03630"/>
        <s v="03633"/>
        <s v="00004"/>
        <s v="00070"/>
        <s v="00948"/>
        <s v="01957"/>
        <s v="03097"/>
        <s v="03649"/>
        <s v="03963"/>
        <s v="04305"/>
        <s v="04942"/>
        <s v="00019"/>
        <s v="04963"/>
        <s v="05110"/>
        <s v="00010"/>
        <s v="00216"/>
        <s v="01937"/>
        <s v="04720"/>
        <s v="00091"/>
        <s v="00505"/>
        <s v="00640"/>
        <s v="01408"/>
        <s v="02074"/>
        <s v="02639"/>
        <s v="02694"/>
        <s v="02797"/>
        <s v="02811"/>
        <s v="04037"/>
        <s v="04629"/>
        <s v="02455"/>
        <s v="03184"/>
        <s v="03363"/>
        <s v="03373"/>
        <s v="03799"/>
        <s v="05002"/>
        <s v="02896"/>
        <s v="03334"/>
        <s v="03469"/>
        <s v="00569"/>
        <s v="02404"/>
        <s v="04682"/>
        <s v="04888"/>
        <s v="04923"/>
        <s v="00131"/>
        <s v="00349"/>
        <s v="01131"/>
        <s v="02738"/>
        <s v="04400"/>
        <s v="03122"/>
        <s v="04572"/>
        <s v="04783"/>
        <s v="05055"/>
        <s v="05100"/>
        <s v="00488"/>
        <s v="00710"/>
        <s v="01009"/>
        <s v="01231"/>
        <s v="01445"/>
        <s v="02842"/>
        <s v="03783"/>
        <s v="04484"/>
        <s v="04597"/>
        <s v="04917"/>
        <s v="00629"/>
        <s v="01373"/>
        <s v="01668"/>
        <s v="02646"/>
        <s v="03044"/>
        <s v="03065"/>
        <s v="03365"/>
        <s v="04042"/>
        <s v="04635"/>
        <s v="04748"/>
        <s v="00342"/>
        <s v="00676"/>
        <s v="01912"/>
        <s v="02065"/>
        <s v="03136"/>
        <s v="03423"/>
        <s v="03746"/>
        <s v="01198"/>
        <s v="02123"/>
        <s v="02586"/>
        <s v="03048"/>
        <s v="03838"/>
        <s v="04718"/>
        <s v="04844"/>
        <s v="00678"/>
        <s v="01706"/>
        <s v="03034"/>
        <s v="03883"/>
        <s v="04342"/>
        <s v="04468"/>
        <s v="00007"/>
        <s v="00658"/>
        <s v="01192"/>
        <s v="03852"/>
        <s v="04507"/>
        <s v="00260"/>
        <s v="01659"/>
        <s v="03188"/>
        <s v="03673"/>
        <s v="03805"/>
        <s v="03945"/>
        <s v="04266"/>
        <s v="00606"/>
        <s v="01166"/>
        <s v="01913"/>
        <s v="02402"/>
        <s v="03192"/>
        <s v="03721"/>
        <s v="03882"/>
        <s v="04945"/>
        <s v="05084"/>
        <s v="00246"/>
        <s v="00537"/>
        <s v="00968"/>
        <s v="01234"/>
        <s v="02061"/>
        <s v="02219"/>
        <s v="02651"/>
        <s v="03173"/>
        <s v="03409"/>
        <s v="03535"/>
        <s v="05134"/>
        <s v="02011"/>
        <s v="02477"/>
        <s v="02745"/>
        <s v="04427"/>
        <s v="00377"/>
        <s v="01530"/>
        <s v="02135"/>
        <s v="02916"/>
        <s v="03449"/>
        <s v="03498"/>
        <s v="04851"/>
        <s v="04926"/>
        <s v="05035"/>
        <s v="05135"/>
      </sharedItems>
    </cacheField>
    <cacheField name="Order Date" numFmtId="184">
      <sharedItems containsSemiMixedTypes="0" containsString="0" containsNonDate="0" containsDate="1" minDate="2026-01-01T00:00:00" maxDate="2026-12-30T00:00:00" count="36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Region" numFmtId="0">
      <sharedItems count="4">
        <s v="Southern Europe"/>
        <s v="Central Europe"/>
        <s v="Northern Europe"/>
        <s v="Western Europe"/>
      </sharedItems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 count="4">
        <s v="Online Store"/>
        <s v="Corporate"/>
        <s v="Retail Partners"/>
        <s v="Marketplace"/>
      </sharedItems>
    </cacheField>
    <cacheField name="Customer Type" numFmtId="0">
      <sharedItems count="3">
        <s v="Returning"/>
        <s v="New"/>
        <s v="Business"/>
      </sharedItems>
    </cacheField>
    <cacheField name="Product Category" numFmtId="0">
      <sharedItems count="5">
        <s v="Cycling"/>
        <s v="Hiking"/>
        <s v="Travel"/>
        <s v="Camping"/>
        <s v="Fitness"/>
      </sharedItems>
    </cacheField>
    <cacheField name="Product" numFmtId="0">
      <sharedItems count="20">
        <s v="Commuter Helmet"/>
        <s v="Hiking Daypack 20L"/>
        <s v="Insulated Bottle"/>
        <s v="Trail Boots"/>
        <s v="Trail Bike Light"/>
        <s v="Alpine Tent 4P"/>
        <s v="Compact Repair Kit"/>
        <s v="Trail Tent 2P"/>
        <s v="Cycling Pack 12L"/>
        <s v="Packing Cube Set"/>
        <s v="Resistance Band Set"/>
        <s v="Summit Backpack 45L"/>
        <s v="Weighted Vest"/>
        <s v="Portable Camp Stove"/>
        <s v="Recovery Roller"/>
        <s v="Carry-On Duffel"/>
        <s v="Training Mat"/>
        <s v="Trekking Poles"/>
        <s v="Travel Backpack 35L"/>
        <s v="Compact Sleeping Bag"/>
      </sharedItems>
    </cacheField>
    <cacheField name="Units Sold" numFmtId="1">
      <sharedItems containsSemiMixedTypes="0" containsString="0" containsNumber="1" containsInteger="1" minValue="1" maxValue="15" count="10">
        <n v="2"/>
        <n v="4"/>
        <n v="3"/>
        <n v="1"/>
        <n v="8"/>
        <n v="12"/>
        <n v="5"/>
        <n v="15"/>
        <n v="6"/>
        <n v="10"/>
      </sharedItems>
    </cacheField>
    <cacheField name="Unit Price" numFmtId="185">
      <sharedItems containsSemiMixedTypes="0" containsString="0" containsNumber="1" minValue="35.33" maxValue="348.96" count="2064">
        <n v="82.06"/>
        <n v="94.18"/>
        <n v="36.72"/>
        <n v="143.67"/>
        <n v="36.53"/>
        <n v="35.34"/>
        <n v="49.6"/>
        <n v="347.51"/>
        <n v="41.22"/>
        <n v="332.18"/>
        <n v="49.71"/>
        <n v="194.35"/>
        <n v="102.12"/>
        <n v="46.99"/>
        <n v="40"/>
        <n v="153.39"/>
        <n v="124.97"/>
        <n v="100.12"/>
        <n v="40.6"/>
        <n v="104.23"/>
        <n v="122.87"/>
        <n v="36.62"/>
        <n v="93.4"/>
        <n v="81.26"/>
        <n v="35.78"/>
        <n v="81.64"/>
        <n v="131.64"/>
        <n v="155.35"/>
        <n v="51.56"/>
        <n v="51.63"/>
        <n v="344.88"/>
        <n v="94.06"/>
        <n v="72.38"/>
        <n v="153.69"/>
        <n v="168.62"/>
        <n v="152.75"/>
        <n v="141.31"/>
        <n v="121.23"/>
        <n v="161.58"/>
        <n v="166.84"/>
        <n v="150.96"/>
        <n v="36.33"/>
        <n v="46.27"/>
        <n v="79.93"/>
        <n v="141.25"/>
        <n v="103.64"/>
        <n v="136.18"/>
        <n v="36.43"/>
        <n v="50.51"/>
        <n v="123"/>
        <n v="72.24"/>
        <n v="151.11"/>
        <n v="94.32"/>
        <n v="51.52"/>
        <n v="146.4"/>
        <n v="47.32"/>
        <n v="40.45"/>
        <n v="47.05"/>
        <n v="123.14"/>
        <n v="151.33"/>
        <n v="144.01"/>
        <n v="91.19"/>
        <n v="45.45"/>
        <n v="40.72"/>
        <n v="37.09"/>
        <n v="124.45"/>
        <n v="35.93"/>
        <n v="121.8"/>
        <n v="92.6"/>
        <n v="102.68"/>
        <n v="40.92"/>
        <n v="164.38"/>
        <n v="51.78"/>
        <n v="50.52"/>
        <n v="199.02"/>
        <n v="80.27"/>
        <n v="333.28"/>
        <n v="104.36"/>
        <n v="83.52"/>
        <n v="125.93"/>
        <n v="49.85"/>
        <n v="36.13"/>
        <n v="104.83"/>
        <n v="35.46"/>
        <n v="165.42"/>
        <n v="122.86"/>
        <n v="35.82"/>
        <n v="120.29"/>
        <n v="80.24"/>
        <n v="35.97"/>
        <n v="152.81"/>
        <n v="83.34"/>
        <n v="35.87"/>
        <n v="199.42"/>
        <n v="347.41"/>
        <n v="40.28"/>
        <n v="195.49"/>
        <n v="35.75"/>
        <n v="103.39"/>
        <n v="81.98"/>
        <n v="337.69"/>
        <n v="333.29"/>
        <n v="80.11"/>
        <n v="82.6"/>
        <n v="94.07"/>
        <n v="163.71"/>
        <n v="191.43"/>
        <n v="46.94"/>
        <n v="147.21"/>
        <n v="35.73"/>
        <n v="103.99"/>
        <n v="72.74"/>
        <n v="100.01"/>
        <n v="45.73"/>
        <n v="143.66"/>
        <n v="121.88"/>
        <n v="50.92"/>
        <n v="103.78"/>
        <n v="157.17"/>
        <n v="132.92"/>
        <n v="71.41"/>
        <n v="199.67"/>
        <n v="196.88"/>
        <n v="49.95"/>
        <n v="70.41"/>
        <n v="70.29"/>
        <n v="91.46"/>
        <n v="123.27"/>
        <n v="49.63"/>
        <n v="132.21"/>
        <n v="39.55"/>
        <n v="80.08"/>
        <n v="120.48"/>
        <n v="39.37"/>
        <n v="81.06"/>
        <n v="120.4"/>
        <n v="47.71"/>
        <n v="102.92"/>
        <n v="72.69"/>
        <n v="79.99"/>
        <n v="51.11"/>
        <n v="124.83"/>
        <n v="41.07"/>
        <n v="36.02"/>
        <n v="103.94"/>
        <n v="140.53"/>
        <n v="142.03"/>
        <n v="124.84"/>
        <n v="35.36"/>
        <n v="122.43"/>
        <n v="140.47"/>
        <n v="45.43"/>
        <n v="102.78"/>
        <n v="123.95"/>
        <n v="199.9"/>
        <n v="93.78"/>
        <n v="39.39"/>
        <n v="101.64"/>
        <n v="36.74"/>
        <n v="154.62"/>
        <n v="125.63"/>
        <n v="81.59"/>
        <n v="45.81"/>
        <n v="101.01"/>
        <n v="154.22"/>
        <n v="72.78"/>
        <n v="122.69"/>
        <n v="103.22"/>
        <n v="92.96"/>
        <n v="36.52"/>
        <n v="50.65"/>
        <n v="37.03"/>
        <n v="81.47"/>
        <n v="122.75"/>
        <n v="50.38"/>
        <n v="50.4"/>
        <n v="69.98"/>
        <n v="90.04"/>
        <n v="51.18"/>
        <n v="35.69"/>
        <n v="50.29"/>
        <n v="194.32"/>
        <n v="40.44"/>
        <n v="134.53"/>
        <n v="154.05"/>
        <n v="135.4"/>
        <n v="41.03"/>
        <n v="81.44"/>
        <n v="122.19"/>
        <n v="146.33"/>
        <n v="131.24"/>
        <n v="51.37"/>
        <n v="121.94"/>
        <n v="124.55"/>
        <n v="343.77"/>
        <n v="81.82"/>
        <n v="36.58"/>
        <n v="92.87"/>
        <n v="41.21"/>
        <n v="155.79"/>
        <n v="50.16"/>
        <n v="140.64"/>
        <n v="80.68"/>
        <n v="162.45"/>
        <n v="101.77"/>
        <n v="153.24"/>
        <n v="70.67"/>
        <n v="134.91"/>
        <n v="70.86"/>
        <n v="104.35"/>
        <n v="339.52"/>
        <n v="154.73"/>
        <n v="93.98"/>
        <n v="336.83"/>
        <n v="338.93"/>
        <n v="122.72"/>
        <n v="135.63"/>
        <n v="81.34"/>
        <n v="41.01"/>
        <n v="153.03"/>
        <n v="124.92"/>
        <n v="136.55"/>
        <n v="121.98"/>
        <n v="45.54"/>
        <n v="51.73"/>
        <n v="80.51"/>
        <n v="36.31"/>
        <n v="82.86"/>
        <n v="103.03"/>
        <n v="36.39"/>
        <n v="124.93"/>
        <n v="101.19"/>
        <n v="51.2"/>
        <n v="81.81"/>
        <n v="152.96"/>
        <n v="166.13"/>
        <n v="193.18"/>
        <n v="80.42"/>
        <n v="122.17"/>
        <n v="164.6"/>
        <n v="132.2"/>
        <n v="40.7"/>
        <n v="35.39"/>
        <n v="50.58"/>
        <n v="49.48"/>
        <n v="122.16"/>
        <n v="51.32"/>
        <n v="195.92"/>
        <n v="36.19"/>
        <n v="72.97"/>
        <n v="47.15"/>
        <n v="161.2"/>
        <n v="49.73"/>
        <n v="126.19"/>
        <n v="135.39"/>
        <n v="41.27"/>
        <n v="82.04"/>
        <n v="36.63"/>
        <n v="92.94"/>
        <n v="120.44"/>
        <n v="163.31"/>
        <n v="92.76"/>
        <n v="41.31"/>
        <n v="41.23"/>
        <n v="36.47"/>
        <n v="36.67"/>
        <n v="51.87"/>
        <n v="195.06"/>
        <n v="100.79"/>
        <n v="51.92"/>
        <n v="123.99"/>
        <n v="344.8"/>
        <n v="131.92"/>
        <n v="146.99"/>
        <n v="164.74"/>
        <n v="89.81"/>
        <n v="35.37"/>
        <n v="50.64"/>
        <n v="146.37"/>
        <n v="143.74"/>
        <n v="81.94"/>
        <n v="46.46"/>
        <n v="39.49"/>
        <n v="40.91"/>
        <n v="49.94"/>
        <n v="35.52"/>
        <n v="341.1"/>
        <n v="36.08"/>
        <n v="151.7"/>
        <n v="151.55"/>
        <n v="82.44"/>
        <n v="35.61"/>
        <n v="156.13"/>
        <n v="124.31"/>
        <n v="82.9"/>
        <n v="41.1"/>
        <n v="40.38"/>
        <n v="80.35"/>
        <n v="35.89"/>
        <n v="163.45"/>
        <n v="40.02"/>
        <n v="40.01"/>
        <n v="155.16"/>
        <n v="39.96"/>
        <n v="146.6"/>
        <n v="94.38"/>
        <n v="121.77"/>
        <n v="123.29"/>
        <n v="41.15"/>
        <n v="35.42"/>
        <n v="103.74"/>
        <n v="165.49"/>
        <n v="72.87"/>
        <n v="161.04"/>
        <n v="130.6"/>
        <n v="81.29"/>
        <n v="103.33"/>
        <n v="51.14"/>
        <n v="49.7"/>
        <n v="39.66"/>
        <n v="50.72"/>
        <n v="124.04"/>
        <n v="90.31"/>
        <n v="72.63"/>
        <n v="39.9"/>
        <n v="49.79"/>
        <n v="41.24"/>
        <n v="142.89"/>
        <n v="192.76"/>
        <n v="165.72"/>
        <n v="164.33"/>
        <n v="45.8"/>
        <n v="103.08"/>
        <n v="47.33"/>
        <n v="50.04"/>
        <n v="125.69"/>
        <n v="142.73"/>
        <n v="124.36"/>
        <n v="40.42"/>
        <n v="192.86"/>
        <n v="72.34"/>
        <n v="35.41"/>
        <n v="102.25"/>
        <n v="51.86"/>
        <n v="153.66"/>
        <n v="41.05"/>
        <n v="136.21"/>
        <n v="46.68"/>
        <n v="40.19"/>
        <n v="101.73"/>
        <n v="200.05"/>
        <n v="90.06"/>
        <n v="37.12"/>
        <n v="156.09"/>
        <n v="36.44"/>
        <n v="192.84"/>
        <n v="152.57"/>
        <n v="130.4"/>
        <n v="94.25"/>
        <n v="125.91"/>
        <n v="39.62"/>
        <n v="36.32"/>
        <n v="51.16"/>
        <n v="35.65"/>
        <n v="145.19"/>
        <n v="40.09"/>
        <n v="39.47"/>
        <n v="103.42"/>
        <n v="161.93"/>
        <n v="46.21"/>
        <n v="125.85"/>
        <n v="36.34"/>
        <n v="51.29"/>
        <n v="40.89"/>
        <n v="120.63"/>
        <n v="82.64"/>
        <n v="72.46"/>
        <n v="40.66"/>
        <n v="40.5"/>
        <n v="72.16"/>
        <n v="348.54"/>
        <n v="50.46"/>
        <n v="83.62"/>
        <n v="51.07"/>
        <n v="47.02"/>
        <n v="47.1"/>
        <n v="131.39"/>
        <n v="120.16"/>
        <n v="196.48"/>
        <n v="81.21"/>
        <n v="153.47"/>
        <n v="199.75"/>
        <n v="45.84"/>
        <n v="122.07"/>
        <n v="122.4"/>
        <n v="101.43"/>
        <n v="104.7"/>
        <n v="146.34"/>
        <n v="122.92"/>
        <n v="91.35"/>
        <n v="51.01"/>
        <n v="125.04"/>
        <n v="50.22"/>
        <n v="36.37"/>
        <n v="46.61"/>
        <n v="47.61"/>
        <n v="40.88"/>
        <n v="39.41"/>
        <n v="40.82"/>
        <n v="36.98"/>
        <n v="35.7"/>
        <n v="39.53"/>
        <n v="50.17"/>
        <n v="41.32"/>
        <n v="152.4"/>
        <n v="36.3"/>
        <n v="46.24"/>
        <n v="165.58"/>
        <n v="121.49"/>
        <n v="81.84"/>
        <n v="151.48"/>
        <n v="51.02"/>
        <n v="40.86"/>
        <n v="163.33"/>
        <n v="90.27"/>
        <n v="131.31"/>
        <n v="167.27"/>
        <n v="70.51"/>
        <n v="101.06"/>
        <n v="79.85"/>
        <n v="191.99"/>
        <n v="49.81"/>
        <n v="40.39"/>
        <n v="80.09"/>
        <n v="142.87"/>
        <n v="40.53"/>
        <n v="49.46"/>
        <n v="142.46"/>
        <n v="142.18"/>
        <n v="41.04"/>
        <n v="145.06"/>
        <n v="130.73"/>
        <n v="50.99"/>
        <n v="134.18"/>
        <n v="50.86"/>
        <n v="124.86"/>
        <n v="81.76"/>
        <n v="134.65"/>
        <n v="40.59"/>
        <n v="124.08"/>
        <n v="125.35"/>
        <n v="36.09"/>
        <n v="94.33"/>
        <n v="35.6"/>
        <n v="72.9"/>
        <n v="93.48"/>
        <n v="123.63"/>
        <n v="168.37"/>
        <n v="51.68"/>
        <n v="40.16"/>
        <n v="36.17"/>
        <n v="130.55"/>
        <n v="102.63"/>
        <n v="81.24"/>
        <n v="72.11"/>
        <n v="90.15"/>
        <n v="50.7"/>
        <n v="41.13"/>
        <n v="121.66"/>
        <n v="122.77"/>
        <n v="49.96"/>
        <n v="155.13"/>
        <n v="69.83"/>
        <n v="35.4"/>
        <n v="51.75"/>
        <n v="39.6"/>
        <n v="125.94"/>
        <n v="124.67"/>
        <n v="72.26"/>
        <n v="73"/>
        <n v="152.42"/>
        <n v="81.78"/>
        <n v="102.59"/>
        <n v="152.44"/>
        <n v="136.29"/>
        <n v="157.51"/>
        <n v="120.5"/>
        <n v="152.62"/>
        <n v="134.16"/>
        <n v="101.13"/>
        <n v="51.36"/>
        <n v="151.88"/>
        <n v="133.59"/>
        <n v="124.39"/>
        <n v="41.08"/>
        <n v="46.11"/>
        <n v="37.1"/>
        <n v="156.57"/>
        <n v="51.4"/>
        <n v="46.42"/>
        <n v="120.75"/>
        <n v="157.39"/>
        <n v="122.36"/>
        <n v="39.68"/>
        <n v="121.56"/>
        <n v="80.19"/>
        <n v="81.14"/>
        <n v="191.11"/>
        <n v="40.58"/>
        <n v="83.44"/>
        <n v="49.61"/>
        <n v="123.31"/>
        <n v="93.35"/>
        <n v="92.63"/>
        <n v="124.87"/>
        <n v="339.64"/>
        <n v="167.01"/>
        <n v="151.01"/>
        <n v="92.07"/>
        <n v="36.84"/>
        <n v="71.64"/>
        <n v="124.18"/>
        <n v="134.95"/>
        <n v="124"/>
        <n v="50.2"/>
        <n v="93.65"/>
        <n v="47.25"/>
        <n v="136.12"/>
        <n v="155.89"/>
        <n v="130.81"/>
        <n v="47.56"/>
        <n v="140.65"/>
        <n v="82.75"/>
        <n v="46.62"/>
        <n v="196.57"/>
        <n v="90.52"/>
        <n v="165.35"/>
        <n v="36.35"/>
        <n v="47"/>
        <n v="46.86"/>
        <n v="82.13"/>
        <n v="163.16"/>
        <n v="36.68"/>
        <n v="45.82"/>
        <n v="70.95"/>
        <n v="164.31"/>
        <n v="35.57"/>
        <n v="45.51"/>
        <n v="198.32"/>
        <n v="130.94"/>
        <n v="131.62"/>
        <n v="168.34"/>
        <n v="81.04"/>
        <n v="81.53"/>
        <n v="104.8"/>
        <n v="51.24"/>
        <n v="120.52"/>
        <n v="80.98"/>
        <n v="82.58"/>
        <n v="200.36"/>
        <n v="196.24"/>
        <n v="93.32"/>
        <n v="101.61"/>
        <n v="104.91"/>
        <n v="39.99"/>
        <n v="136.01"/>
        <n v="122.1"/>
        <n v="341.75"/>
        <n v="156.16"/>
        <n v="132.53"/>
        <n v="45.79"/>
        <n v="133.97"/>
        <n v="37.11"/>
        <n v="334.01"/>
        <n v="131.46"/>
        <n v="72.48"/>
        <n v="46.71"/>
        <n v="70.45"/>
        <n v="51.39"/>
        <n v="122.03"/>
        <n v="132.07"/>
        <n v="40.56"/>
        <n v="93.58"/>
        <n v="80.16"/>
        <n v="142.23"/>
        <n v="71.77"/>
        <n v="71.23"/>
        <n v="71.24"/>
        <n v="102.64"/>
        <n v="35.56"/>
        <n v="100.39"/>
        <n v="191.51"/>
        <n v="147.3"/>
        <n v="79.92"/>
        <n v="344.29"/>
        <n v="151.15"/>
        <n v="81.73"/>
        <n v="142.53"/>
        <n v="83.24"/>
        <n v="141.99"/>
        <n v="35.94"/>
        <n v="49.55"/>
        <n v="39.89"/>
        <n v="40.63"/>
        <n v="39.78"/>
        <n v="92.74"/>
        <n v="120.49"/>
        <n v="70.53"/>
        <n v="90.87"/>
        <n v="145.75"/>
        <n v="134.86"/>
        <n v="136.07"/>
        <n v="81.75"/>
        <n v="348.16"/>
        <n v="39.8"/>
        <n v="40.85"/>
        <n v="92.91"/>
        <n v="152.01"/>
        <n v="36.65"/>
        <n v="80.82"/>
        <n v="144.7"/>
        <n v="36.51"/>
        <n v="191.59"/>
        <n v="337.24"/>
        <n v="46.2"/>
        <n v="50.84"/>
        <n v="166.5"/>
        <n v="70.2"/>
        <n v="50.67"/>
        <n v="161.05"/>
        <n v="124.59"/>
        <n v="50.18"/>
        <n v="83.38"/>
        <n v="35.55"/>
        <n v="154.36"/>
        <n v="155.68"/>
        <n v="40.95"/>
        <n v="47.28"/>
        <n v="51.57"/>
        <n v="51.61"/>
        <n v="50.56"/>
        <n v="165.74"/>
        <n v="36.77"/>
        <n v="196.37"/>
        <n v="35.33"/>
        <n v="46.43"/>
        <n v="125.25"/>
        <n v="341.98"/>
        <n v="40.04"/>
        <n v="40.47"/>
        <n v="83.7"/>
        <n v="83.27"/>
        <n v="126.03"/>
        <n v="39.44"/>
        <n v="130.34"/>
        <n v="154.86"/>
        <n v="164.49"/>
        <n v="71.87"/>
        <n v="194.97"/>
        <n v="49.53"/>
        <n v="35.62"/>
        <n v="45.47"/>
        <n v="145.68"/>
        <n v="82.65"/>
        <n v="36.27"/>
        <n v="157.84"/>
        <n v="36.91"/>
        <n v="157.59"/>
        <n v="49.97"/>
        <n v="155.54"/>
        <n v="131.13"/>
        <n v="36.82"/>
        <n v="122.28"/>
        <n v="90.92"/>
        <n v="195.03"/>
        <n v="120.28"/>
        <n v="36.04"/>
        <n v="91.72"/>
        <n v="165.17"/>
        <n v="69.82"/>
        <n v="131.36"/>
        <n v="199.93"/>
        <n v="70.15"/>
        <n v="35.86"/>
        <n v="92.27"/>
        <n v="157.31"/>
        <n v="46.18"/>
        <n v="51.44"/>
        <n v="50.97"/>
        <n v="40.55"/>
        <n v="51.3"/>
        <n v="82.56"/>
        <n v="92.66"/>
        <n v="39.42"/>
        <n v="124.25"/>
        <n v="156.43"/>
        <n v="80.3"/>
        <n v="79.89"/>
        <n v="39.5"/>
        <n v="80.7"/>
        <n v="80.86"/>
        <n v="337.7"/>
        <n v="121.81"/>
        <n v="168.55"/>
        <n v="161.36"/>
        <n v="123.68"/>
        <n v="146.29"/>
        <n v="164.95"/>
        <n v="91.59"/>
        <n v="46.25"/>
        <n v="198.5"/>
        <n v="152.8"/>
        <n v="161.48"/>
        <n v="51.15"/>
        <n v="50.53"/>
        <n v="50.93"/>
        <n v="50.79"/>
        <n v="160.94"/>
        <n v="36.41"/>
        <n v="72.25"/>
        <n v="103.36"/>
        <n v="145.85"/>
        <n v="100.49"/>
        <n v="332.89"/>
        <n v="154.6"/>
        <n v="83.23"/>
        <n v="46.23"/>
        <n v="125.3"/>
        <n v="36.16"/>
        <n v="121.41"/>
        <n v="132.58"/>
        <n v="81.11"/>
        <n v="104.54"/>
        <n v="143.87"/>
        <n v="36.95"/>
        <n v="121.38"/>
        <n v="39.79"/>
        <n v="51.31"/>
        <n v="50.83"/>
        <n v="141.9"/>
        <n v="122.11"/>
        <n v="102.38"/>
        <n v="91.76"/>
        <n v="144.51"/>
        <n v="120.9"/>
        <n v="195.72"/>
        <n v="40.15"/>
        <n v="130.83"/>
        <n v="50.34"/>
        <n v="103.37"/>
        <n v="122.31"/>
        <n v="166.48"/>
        <n v="192.21"/>
        <n v="81.13"/>
        <n v="35.92"/>
        <n v="36.21"/>
        <n v="73.03"/>
        <n v="80.81"/>
        <n v="51.53"/>
        <n v="165.99"/>
        <n v="121.22"/>
        <n v="131.1"/>
        <n v="46.44"/>
        <n v="36.66"/>
        <n v="156.17"/>
        <n v="125.11"/>
        <n v="36.29"/>
        <n v="143.34"/>
        <n v="46.84"/>
        <n v="91.07"/>
        <n v="81.86"/>
        <n v="70.62"/>
        <n v="146.22"/>
        <n v="51.34"/>
        <n v="153.61"/>
        <n v="92.09"/>
        <n v="132.42"/>
        <n v="192.1"/>
        <n v="36.94"/>
        <n v="153.17"/>
        <n v="82.85"/>
        <n v="143.52"/>
        <n v="192.94"/>
        <n v="168.56"/>
        <n v="123.9"/>
        <n v="140.93"/>
        <n v="73.15"/>
        <n v="197.35"/>
        <n v="151.35"/>
        <n v="50.09"/>
        <n v="121.96"/>
        <n v="134.28"/>
        <n v="100.48"/>
        <n v="36.23"/>
        <n v="120.61"/>
        <n v="36.9"/>
        <n v="40.61"/>
        <n v="36.86"/>
        <n v="156.74"/>
        <n v="51.04"/>
        <n v="93.55"/>
        <n v="131.74"/>
        <n v="91.79"/>
        <n v="155.4"/>
        <n v="36.57"/>
        <n v="41.19"/>
        <n v="136.67"/>
        <n v="100.87"/>
        <n v="130.8"/>
        <n v="153.89"/>
        <n v="122.51"/>
        <n v="79.94"/>
        <n v="50.78"/>
        <n v="80.59"/>
        <n v="195.78"/>
        <n v="125.95"/>
        <n v="51.17"/>
        <n v="83.58"/>
        <n v="80.01"/>
        <n v="94.4"/>
        <n v="157.33"/>
        <n v="125.44"/>
        <n v="36.18"/>
        <n v="41"/>
        <n v="72.33"/>
        <n v="125.42"/>
        <n v="41.29"/>
        <n v="131.4"/>
        <n v="140.67"/>
        <n v="46.28"/>
        <n v="92.12"/>
        <n v="83.3"/>
        <n v="93.84"/>
        <n v="51.25"/>
        <n v="80.13"/>
        <n v="81.28"/>
        <n v="46.19"/>
        <n v="156.58"/>
        <n v="123.91"/>
        <n v="70.48"/>
        <n v="196.91"/>
        <n v="35.79"/>
        <n v="82.22"/>
        <n v="40.57"/>
        <n v="191.62"/>
        <n v="154.07"/>
        <n v="120.8"/>
        <n v="134.4"/>
        <n v="37.13"/>
        <n v="123.82"/>
        <n v="199.17"/>
        <n v="83.17"/>
        <n v="154.85"/>
        <n v="194.99"/>
        <n v="47.19"/>
        <n v="124.14"/>
        <n v="131.95"/>
        <n v="102.24"/>
        <n v="152.07"/>
        <n v="123.34"/>
        <n v="155.81"/>
        <n v="163.19"/>
        <n v="126.16"/>
        <n v="163.57"/>
        <n v="142.06"/>
        <n v="81.37"/>
        <n v="81.79"/>
        <n v="81.2"/>
        <n v="46.52"/>
        <n v="195.22"/>
        <n v="40.71"/>
        <n v="41.26"/>
        <n v="40.84"/>
        <n v="143.32"/>
        <n v="156.31"/>
        <n v="100.69"/>
        <n v="153.97"/>
        <n v="124.17"/>
        <n v="152.95"/>
        <n v="80.1"/>
        <n v="36.61"/>
        <n v="131.81"/>
        <n v="153.43"/>
        <n v="80.06"/>
        <n v="146.85"/>
        <n v="192.33"/>
        <n v="46.16"/>
        <n v="50.77"/>
        <n v="70.97"/>
        <n v="141.6"/>
        <n v="92.31"/>
        <n v="47.6"/>
        <n v="45.5"/>
        <n v="35.99"/>
        <n v="122.55"/>
        <n v="126.22"/>
        <n v="91.98"/>
        <n v="125.32"/>
        <n v="167.26"/>
        <n v="49.86"/>
        <n v="195.51"/>
        <n v="39.61"/>
        <n v="40.46"/>
        <n v="131.79"/>
        <n v="338.45"/>
        <n v="40.99"/>
        <n v="101.85"/>
        <n v="346.14"/>
        <n v="83.28"/>
        <n v="338.26"/>
        <n v="41.25"/>
        <n v="92"/>
        <n v="80.89"/>
        <n v="194.73"/>
        <n v="93.82"/>
        <n v="196.33"/>
        <n v="123.09"/>
        <n v="141.09"/>
        <n v="157.04"/>
        <n v="136.46"/>
        <n v="36.1"/>
        <n v="92.73"/>
        <n v="36.85"/>
        <n v="157.43"/>
        <n v="155.22"/>
        <n v="100.33"/>
        <n v="145.34"/>
        <n v="35.95"/>
        <n v="51.09"/>
        <n v="198.69"/>
        <n v="83.45"/>
        <n v="82.21"/>
        <n v="164.77"/>
        <n v="47.36"/>
        <n v="90.7"/>
        <n v="45.59"/>
        <n v="146.55"/>
        <n v="40.33"/>
        <n v="51.83"/>
        <n v="121.19"/>
        <n v="154.09"/>
        <n v="80.64"/>
        <n v="94.01"/>
        <n v="146.66"/>
        <n v="199.03"/>
        <n v="41.18"/>
        <n v="141.18"/>
        <n v="82.47"/>
        <n v="166.91"/>
        <n v="45.99"/>
        <n v="37.01"/>
        <n v="140.9"/>
        <n v="120.64"/>
        <n v="47.07"/>
        <n v="154.94"/>
        <n v="45.97"/>
        <n v="198.64"/>
        <n v="168.57"/>
        <n v="35.45"/>
        <n v="152.78"/>
        <n v="49.76"/>
        <n v="157.6"/>
        <n v="125.01"/>
        <n v="93.59"/>
        <n v="143.9"/>
        <n v="190.97"/>
        <n v="72.36"/>
        <n v="162.51"/>
        <n v="70.52"/>
        <n v="90.28"/>
        <n v="342.25"/>
        <n v="348.96"/>
        <n v="71.28"/>
        <n v="160.99"/>
        <n v="124.19"/>
        <n v="36.11"/>
        <n v="141.67"/>
        <n v="47.53"/>
        <n v="163.65"/>
        <n v="130.95"/>
        <n v="160.82"/>
        <n v="40.51"/>
        <n v="81.08"/>
        <n v="150.43"/>
        <n v="192.42"/>
        <n v="333.14"/>
        <n v="79.9"/>
        <n v="51.12"/>
        <n v="90.33"/>
        <n v="36.8"/>
        <n v="45.7"/>
        <n v="162.3"/>
        <n v="72.37"/>
        <n v="133.12"/>
        <n v="51.23"/>
        <n v="93.5"/>
        <n v="41.16"/>
        <n v="39.74"/>
        <n v="46.79"/>
        <n v="91.74"/>
        <n v="36.28"/>
        <n v="73.02"/>
        <n v="153.38"/>
        <n v="125.5"/>
        <n v="80.75"/>
        <n v="36.15"/>
        <n v="143.1"/>
        <n v="123.89"/>
        <n v="135.42"/>
        <n v="156.05"/>
        <n v="199.28"/>
        <n v="37.04"/>
        <n v="80.95"/>
        <n v="151.46"/>
        <n v="90.1"/>
        <n v="155.69"/>
        <n v="50.11"/>
        <n v="142.55"/>
        <n v="40.23"/>
        <n v="81.49"/>
        <n v="162.71"/>
        <n v="36.48"/>
        <n v="136.65"/>
        <n v="50.57"/>
        <n v="103.72"/>
        <n v="132.49"/>
        <n v="80.65"/>
        <n v="36.01"/>
        <n v="50.21"/>
        <n v="100.3"/>
        <n v="47.7"/>
        <n v="40.94"/>
        <n v="51.42"/>
        <n v="164.99"/>
        <n v="145.65"/>
        <n v="120.94"/>
        <n v="90.3"/>
        <n v="335.05"/>
        <n v="35.9"/>
        <n v="157.91"/>
        <n v="41.09"/>
        <n v="120.18"/>
        <n v="198.1"/>
        <n v="36.7"/>
        <n v="167.23"/>
        <n v="82.91"/>
        <n v="194.79"/>
        <n v="193.13"/>
        <n v="82.7"/>
        <n v="81.99"/>
        <n v="46.29"/>
        <n v="39.73"/>
        <n v="131.02"/>
        <n v="46.69"/>
        <n v="39.57"/>
        <n v="146.46"/>
        <n v="50.75"/>
        <n v="50.33"/>
        <n v="47.5"/>
        <n v="130.33"/>
        <n v="156.76"/>
        <n v="35.77"/>
        <n v="102.49"/>
        <n v="121.44"/>
        <n v="194.13"/>
        <n v="162.61"/>
        <n v="40.26"/>
        <n v="47.23"/>
        <n v="50.13"/>
        <n v="345.82"/>
        <n v="126.12"/>
        <n v="36"/>
        <n v="162.25"/>
        <n v="150.44"/>
        <n v="126.17"/>
        <n v="83.72"/>
        <n v="70.58"/>
        <n v="81.96"/>
        <n v="40.67"/>
        <n v="100.89"/>
        <n v="40.3"/>
        <n v="90.91"/>
        <n v="162.29"/>
        <n v="51.03"/>
        <n v="130.62"/>
        <n v="194.6"/>
        <n v="94"/>
        <n v="156.11"/>
        <n v="121.78"/>
        <n v="36.22"/>
        <n v="161.78"/>
        <n v="126.23"/>
        <n v="79.97"/>
        <n v="102.37"/>
        <n v="102.13"/>
        <n v="161.82"/>
        <n v="83.29"/>
        <n v="136.73"/>
        <n v="80.29"/>
        <n v="142.38"/>
        <n v="91.47"/>
        <n v="45.92"/>
        <n v="165.8"/>
        <n v="40.36"/>
        <n v="143.77"/>
        <n v="70.5"/>
        <n v="152.89"/>
        <n v="81.9"/>
        <n v="103.58"/>
        <n v="69.7"/>
        <n v="145.89"/>
        <n v="163.25"/>
        <n v="200.22"/>
        <n v="164.78"/>
        <n v="142.86"/>
        <n v="35.81"/>
        <n v="345.42"/>
        <n v="101.66"/>
        <n v="146.89"/>
        <n v="161.21"/>
        <n v="71.27"/>
        <n v="145.37"/>
        <n v="155.09"/>
        <n v="82.89"/>
        <n v="80.8"/>
        <n v="39.54"/>
        <n v="121.35"/>
        <n v="41.37"/>
        <n v="81.63"/>
        <n v="142.04"/>
        <n v="133.67"/>
        <n v="166.6"/>
        <n v="99.93"/>
        <n v="100.56"/>
        <n v="200.48"/>
        <n v="51.06"/>
        <n v="125.9"/>
        <n v="192.24"/>
        <n v="40.79"/>
        <n v="125.73"/>
        <n v="164.92"/>
        <n v="103.91"/>
        <n v="49.69"/>
        <n v="94.19"/>
        <n v="46.87"/>
        <n v="36.99"/>
        <n v="135.44"/>
        <n v="92.25"/>
        <n v="192.6"/>
        <n v="39.94"/>
        <n v="150.61"/>
        <n v="71.07"/>
        <n v="141.51"/>
        <n v="156.44"/>
        <n v="82.23"/>
        <n v="144.17"/>
        <n v="122.14"/>
        <n v="143.59"/>
        <n v="157.66"/>
        <n v="101.58"/>
        <n v="166.71"/>
        <n v="83.33"/>
        <n v="164.5"/>
        <n v="82.28"/>
        <n v="103.17"/>
        <n v="142.78"/>
        <n v="195.38"/>
        <n v="82.26"/>
        <n v="90.79"/>
        <n v="41.33"/>
        <n v="82.39"/>
        <n v="37"/>
        <n v="40.9"/>
        <n v="123.33"/>
        <n v="153.25"/>
        <n v="134.43"/>
        <n v="93.73"/>
        <n v="123.58"/>
        <n v="103.61"/>
        <n v="193.76"/>
        <n v="146.09"/>
        <n v="155.44"/>
        <n v="101.03"/>
        <n v="80.15"/>
        <n v="83.74"/>
        <n v="81.39"/>
        <n v="194.15"/>
        <n v="50.94"/>
        <n v="125.89"/>
        <n v="51.9"/>
        <n v="39.75"/>
        <n v="93.46"/>
        <n v="82.79"/>
        <n v="92.54"/>
        <n v="46.53"/>
        <n v="71.34"/>
        <n v="83.03"/>
        <n v="40.8"/>
        <n v="125.34"/>
        <n v="122.73"/>
        <n v="92.72"/>
        <n v="49.84"/>
        <n v="35.8"/>
        <n v="195.12"/>
        <n v="39.69"/>
        <n v="348.73"/>
        <n v="35.5"/>
        <n v="70.44"/>
        <n v="69.78"/>
        <n v="50.82"/>
        <n v="126.13"/>
        <n v="72.15"/>
        <n v="35.58"/>
        <n v="154.9"/>
        <n v="91.36"/>
        <n v="134.99"/>
        <n v="40.93"/>
        <n v="90.02"/>
        <n v="50.73"/>
        <n v="121.05"/>
        <n v="81.74"/>
        <n v="154.01"/>
        <n v="36.87"/>
        <n v="121.06"/>
        <n v="71.81"/>
        <n v="145.18"/>
        <n v="36.07"/>
        <n v="72.23"/>
        <n v="36.55"/>
        <n v="124.68"/>
        <n v="101.7"/>
        <n v="50.24"/>
        <n v="35.53"/>
        <n v="46.89"/>
        <n v="197.29"/>
        <n v="49.9"/>
        <n v="156.25"/>
        <n v="120.14"/>
        <n v="145.21"/>
        <n v="161.97"/>
        <n v="125.37"/>
        <n v="195.74"/>
        <n v="192.28"/>
        <n v="342.38"/>
        <n v="50.59"/>
        <n v="46.34"/>
        <n v="91.45"/>
        <n v="36.93"/>
        <n v="143.69"/>
        <n v="147.09"/>
        <n v="153.88"/>
        <n v="72.2"/>
        <n v="152.53"/>
        <n v="51.71"/>
        <n v="39.86"/>
        <n v="83.71"/>
        <n v="47.62"/>
        <n v="80.05"/>
        <n v="51.82"/>
        <n v="161.28"/>
        <n v="102.96"/>
        <n v="94.04"/>
        <n v="70.79"/>
        <n v="46.41"/>
        <n v="69.75"/>
        <n v="40.81"/>
        <n v="156.69"/>
        <n v="168.59"/>
        <n v="36.88"/>
        <n v="136.13"/>
        <n v="40.48"/>
        <n v="156.54"/>
        <n v="152.1"/>
        <n v="145.87"/>
        <n v="151.89"/>
        <n v="41.14"/>
        <n v="49.5"/>
        <n v="46.48"/>
        <n v="80.25"/>
        <n v="47.52"/>
        <n v="164.58"/>
        <n v="140.44"/>
        <n v="123.73"/>
        <n v="132.68"/>
        <n v="35.48"/>
        <n v="134.63"/>
        <n v="72.03"/>
        <n v="40.24"/>
        <n v="36.14"/>
        <n v="40.22"/>
        <n v="125.07"/>
        <n v="120.09"/>
        <n v="102.75"/>
        <n v="191.15"/>
        <n v="83.05"/>
        <n v="146.23"/>
        <n v="144.09"/>
        <n v="93.01"/>
        <n v="121.61"/>
        <n v="195.09"/>
        <n v="167.52"/>
        <n v="50.98"/>
        <n v="49.98"/>
        <n v="195.34"/>
        <n v="103.31"/>
        <n v="83.06"/>
        <n v="151.73"/>
        <n v="72.01"/>
        <n v="154.87"/>
        <n v="134.61"/>
        <n v="81.5"/>
        <n v="133.45"/>
        <n v="332.99"/>
        <n v="120.88"/>
        <n v="104.65"/>
        <n v="198.35"/>
        <n v="36.56"/>
        <n v="92.41"/>
        <n v="121.87"/>
        <n v="130.9"/>
        <n v="91.11"/>
        <n v="91.95"/>
        <n v="133.65"/>
        <n v="200.45"/>
        <n v="83.6"/>
        <n v="35.74"/>
        <n v="50.44"/>
        <n v="81.38"/>
        <n v="41.3"/>
        <n v="132.59"/>
        <n v="144"/>
        <n v="162.78"/>
        <n v="80.04"/>
        <n v="90.21"/>
        <n v="133.6"/>
        <n v="197.26"/>
        <n v="70.56"/>
        <n v="82.98"/>
        <n v="101.37"/>
        <n v="340.66"/>
        <n v="50.43"/>
        <n v="51.81"/>
        <n v="49.68"/>
        <n v="131.25"/>
        <n v="36.78"/>
        <n v="80.79"/>
        <n v="81.66"/>
        <n v="161.75"/>
        <n v="122.47"/>
        <n v="70.93"/>
        <n v="191.44"/>
        <n v="82.92"/>
        <n v="82.82"/>
        <n v="335.26"/>
        <n v="91.57"/>
        <n v="154.42"/>
        <n v="49.91"/>
        <n v="91.58"/>
        <n v="41.11"/>
        <n v="45.94"/>
        <n v="141.38"/>
        <n v="343.45"/>
        <n v="104.69"/>
        <n v="341.23"/>
        <n v="91.9"/>
        <n v="81.22"/>
        <n v="72.31"/>
        <n v="151.87"/>
        <n v="156.55"/>
        <n v="152.72"/>
        <n v="93.41"/>
        <n v="90.23"/>
        <n v="102.91"/>
        <n v="82.63"/>
        <n v="196.39"/>
        <n v="36.25"/>
        <n v="199.85"/>
        <n v="46.32"/>
        <n v="151.06"/>
        <n v="72.39"/>
        <n v="72.65"/>
        <n v="198.44"/>
        <n v="193.67"/>
        <n v="166.03"/>
        <n v="81.57"/>
        <n v="143.86"/>
        <n v="93.53"/>
        <n v="162.38"/>
        <n v="122.52"/>
        <n v="142.84"/>
        <n v="72.35"/>
        <n v="40.14"/>
        <n v="51.84"/>
        <n v="82.32"/>
        <n v="91.78"/>
        <n v="93.13"/>
        <n v="122.96"/>
        <n v="70.91"/>
        <n v="144.96"/>
        <n v="152.97"/>
        <n v="161.31"/>
        <n v="36.05"/>
        <n v="194.36"/>
        <n v="192.67"/>
        <n v="192.82"/>
        <n v="83.26"/>
        <n v="81.55"/>
        <n v="83.56"/>
        <n v="125.75"/>
        <n v="104.02"/>
        <n v="92.71"/>
        <n v="90.58"/>
        <n v="120.22"/>
        <n v="195.28"/>
        <n v="46.05"/>
        <n v="191.12"/>
        <n v="156.19"/>
        <n v="104.96"/>
        <n v="168.51"/>
        <n v="69.9"/>
        <n v="39.83"/>
        <n v="125.31"/>
        <n v="92.5"/>
        <n v="79.78"/>
        <n v="144.44"/>
        <n v="157.42"/>
        <n v="90.37"/>
        <n v="104.79"/>
        <n v="103.92"/>
        <n v="51.67"/>
        <n v="166.02"/>
        <n v="155.83"/>
        <n v="36.38"/>
        <n v="124.09"/>
        <n v="141.98"/>
        <n v="121.93"/>
        <n v="336.35"/>
        <n v="105.01"/>
        <n v="47.58"/>
        <n v="155.65"/>
        <n v="195.15"/>
        <n v="155.11"/>
        <n v="156.72"/>
        <n v="162.76"/>
        <n v="45.42"/>
        <n v="101.54"/>
        <n v="125.14"/>
        <n v="147.24"/>
        <n v="199.53"/>
        <n v="40.98"/>
        <n v="35.38"/>
        <n v="134.49"/>
        <n v="145.3"/>
        <n v="164.55"/>
        <n v="39.59"/>
        <n v="51.62"/>
        <n v="90.71"/>
        <n v="91.37"/>
        <n v="46.92"/>
        <n v="100.29"/>
        <n v="147.11"/>
        <n v="156.45"/>
        <n v="100.06"/>
        <n v="83.2"/>
        <n v="200.2"/>
        <n v="93.88"/>
        <n v="145.02"/>
        <n v="50.02"/>
        <n v="104.33"/>
        <n v="156.95"/>
        <n v="35.59"/>
        <n v="335.87"/>
        <n v="152.76"/>
        <n v="37.02"/>
        <n v="51.91"/>
        <n v="36.59"/>
        <n v="81.88"/>
        <n v="46.54"/>
        <n v="90.19"/>
        <n v="70.38"/>
        <n v="194.75"/>
        <n v="142.16"/>
        <n v="47.69"/>
        <n v="164.51"/>
        <n v="194.71"/>
        <n v="145.24"/>
        <n v="153.64"/>
        <n v="81.23"/>
        <n v="41.06"/>
        <n v="143.49"/>
        <n v="143.38"/>
        <n v="144.54"/>
        <n v="151.21"/>
        <n v="40.77"/>
        <n v="35.47"/>
        <n v="81.72"/>
        <n v="46.59"/>
        <n v="69.96"/>
        <n v="50.76"/>
        <n v="94.29"/>
        <n v="81.43"/>
        <n v="156.64"/>
        <n v="72.81"/>
        <n v="80.32"/>
        <n v="166.81"/>
        <n v="162.4"/>
        <n v="36.69"/>
        <n v="130.43"/>
        <n v="146.14"/>
        <n v="332.93"/>
        <n v="81.12"/>
        <n v="168.54"/>
        <n v="39.85"/>
        <n v="121.59"/>
        <n v="152.99"/>
        <n v="142.44"/>
        <n v="133.81"/>
        <n v="40.49"/>
        <n v="83.73"/>
        <n v="194.92"/>
        <n v="161.03"/>
        <n v="35.68"/>
        <n v="71.68"/>
        <n v="51.77"/>
        <n v="39.4"/>
        <n v="47.17"/>
        <n v="50.41"/>
        <n v="80.38"/>
        <n v="40.78"/>
        <n v="141.69"/>
        <n v="82.43"/>
        <n v="133.26"/>
        <n v="147.36"/>
        <n v="51.74"/>
        <n v="71.7"/>
        <n v="345.33"/>
        <n v="145.33"/>
        <n v="50.03"/>
        <n v="341.87"/>
        <n v="40.1"/>
        <n v="72.61"/>
        <n v="81.69"/>
        <n v="133.31"/>
        <n v="162.06"/>
        <n v="338.01"/>
        <n v="51.47"/>
        <n v="144.4"/>
        <n v="47.72"/>
        <n v="39.7"/>
        <n v="344.67"/>
        <n v="80.39"/>
        <n v="130.28"/>
        <n v="157.89"/>
        <n v="40.83"/>
        <n v="142.36"/>
        <n v="104.11"/>
        <n v="335.02"/>
        <n v="50.5"/>
        <n v="47.55"/>
        <n v="135.79"/>
        <n v="141.92"/>
        <n v="146.41"/>
        <n v="40.17"/>
        <n v="91.6"/>
        <n v="121.47"/>
        <n v="83.8"/>
        <n v="122.12"/>
        <n v="145.35"/>
        <n v="121.25"/>
        <n v="101.18"/>
        <n v="50.47"/>
        <n v="168.48"/>
        <n v="121.82"/>
        <n v="124.51"/>
        <n v="153.68"/>
        <n v="121.37"/>
        <n v="145.1"/>
        <n v="36.73"/>
        <n v="134.15"/>
        <n v="94.21"/>
        <n v="198.29"/>
        <n v="166.21"/>
        <n v="153.5"/>
        <n v="70.43"/>
        <n v="49.93"/>
        <n v="164.01"/>
        <n v="83.77"/>
        <n v="40.32"/>
        <n v="155.84"/>
        <n v="190.77"/>
        <n v="40.05"/>
        <n v="82.08"/>
        <n v="50.3"/>
        <n v="47.68"/>
        <n v="51.48"/>
        <n v="146.81"/>
        <n v="167.16"/>
        <n v="83.69"/>
        <n v="40.4"/>
        <n v="143.31"/>
        <n v="51.1"/>
        <n v="130.7"/>
        <n v="39.63"/>
        <n v="132.36"/>
        <n v="156.81"/>
        <n v="134.52"/>
        <n v="141"/>
        <n v="121.7"/>
        <n v="103.86"/>
        <n v="155.14"/>
        <n v="92.14"/>
        <n v="39.88"/>
        <n v="104.16"/>
        <n v="195.68"/>
        <n v="90.05"/>
        <n v="345.48"/>
        <n v="82.38"/>
        <n v="344.79"/>
        <n v="73.06"/>
        <n v="81.58"/>
        <n v="49.87"/>
        <n v="39.81"/>
        <n v="191.46"/>
        <n v="35.44"/>
        <n v="199.7"/>
        <n v="154.28"/>
        <n v="165.44"/>
        <n v="130.29"/>
        <n v="83.32"/>
        <n v="71.04"/>
        <n v="121.64"/>
        <n v="164.7"/>
        <n v="199.09"/>
        <n v="81.48"/>
        <n v="39.45"/>
        <n v="93.22"/>
        <n v="142.19"/>
        <n v="133.85"/>
        <n v="125.62"/>
        <n v="196.87"/>
        <n v="47.37"/>
        <n v="145.62"/>
        <n v="50.42"/>
        <n v="157.79"/>
        <n v="40.41"/>
        <n v="155.55"/>
        <n v="140.78"/>
        <n v="163.14"/>
        <n v="141.08"/>
        <n v="49.51"/>
        <n v="196.74"/>
        <n v="146.69"/>
        <n v="79.81"/>
        <n v="121.63"/>
        <n v="80.67"/>
        <n v="152.12"/>
        <n v="82.54"/>
        <n v="198.57"/>
        <n v="162.19"/>
        <n v="192.99"/>
        <n v="142.33"/>
        <n v="143.63"/>
        <n v="341.95"/>
        <n v="123.81"/>
        <n v="146.1"/>
        <n v="161.07"/>
        <n v="90.12"/>
        <n v="70.4"/>
        <n v="191.08"/>
        <n v="125.38"/>
        <n v="35.71"/>
        <n v="46.72"/>
        <n v="143.17"/>
        <n v="125.88"/>
        <n v="154.93"/>
        <n v="101.1"/>
        <n v="105"/>
        <n v="157.12"/>
        <n v="70.24"/>
        <n v="103.48"/>
        <n v="143.42"/>
        <n v="49.56"/>
        <n v="131.05"/>
        <n v="51.35"/>
        <n v="93.39"/>
        <n v="336.56"/>
        <n v="132.48"/>
        <n v="92.59"/>
        <n v="93.83"/>
        <n v="125.56"/>
        <n v="124.91"/>
        <n v="199.32"/>
        <n v="337.38"/>
        <n v="82.18"/>
        <n v="70.25"/>
        <n v="46.01"/>
        <n v="89.88"/>
        <n v="163.87"/>
        <n v="80.2"/>
        <n v="36.97"/>
        <n v="35.88"/>
        <n v="151.68"/>
        <n v="154.53"/>
        <n v="141.77"/>
        <n v="199.99"/>
        <n v="47.38"/>
        <n v="70.47"/>
        <n v="71.05"/>
        <n v="91.99"/>
        <n v="82.97"/>
        <n v="142.54"/>
        <n v="165.23"/>
        <n v="121.92"/>
        <n v="36.46"/>
        <n v="51.89"/>
        <n v="40.75"/>
        <n v="345.13"/>
        <n v="82.52"/>
        <n v="46.36"/>
        <n v="134.31"/>
        <n v="123.11"/>
        <n v="70.81"/>
        <n v="200.26"/>
        <n v="36.75"/>
        <n v="90.09"/>
        <n v="36.83"/>
        <n v="92.56"/>
        <n v="70.02"/>
        <n v="80.58"/>
        <n v="161.59"/>
        <n v="164.25"/>
        <n v="101.6"/>
        <n v="80.47"/>
        <n v="140.32"/>
        <n v="141.4"/>
        <n v="192.62"/>
        <n v="35.83"/>
        <n v="80.56"/>
        <n v="133.52"/>
        <n v="152.38"/>
        <n v="93.64"/>
        <n v="123.6"/>
        <n v="124.6"/>
        <n v="151.66"/>
        <n v="36.76"/>
        <n v="195.67"/>
        <n v="72.73"/>
        <n v="46.38"/>
        <n v="45.9"/>
        <n v="144.04"/>
        <n v="80.69"/>
        <n v="191.91"/>
        <n v="132.63"/>
        <n v="71.17"/>
        <n v="132.08"/>
        <n v="51.5"/>
        <n v="140.49"/>
        <n v="36.2"/>
        <n v="102.44"/>
        <n v="121.58"/>
        <n v="335.73"/>
        <n v="141.96"/>
        <n v="51.76"/>
        <n v="194.09"/>
        <n v="125.39"/>
        <n v="50.66"/>
        <n v="71.96"/>
        <n v="49.72"/>
        <n v="130.68"/>
        <n v="161.95"/>
        <n v="194.19"/>
        <n v="167.41"/>
        <n v="80.84"/>
        <n v="39.65"/>
        <n v="102.47"/>
        <n v="40.43"/>
        <n v="80.4"/>
        <n v="37.08"/>
        <n v="165.92"/>
        <n v="135.19"/>
        <n v="133.96"/>
        <n v="150.46"/>
        <n v="103.53"/>
        <n v="132.33"/>
        <n v="50.05"/>
        <n v="197.14"/>
        <n v="72.13"/>
        <n v="341.51"/>
        <n v="46.8"/>
        <n v="198.34"/>
        <n v="122.26"/>
        <n v="71.12"/>
        <n v="165.12"/>
        <n v="36.96"/>
        <n v="39.97"/>
        <n v="335.46"/>
        <n v="154.46"/>
        <n v="39.87"/>
        <n v="93.19"/>
        <n v="70.01"/>
        <n v="152.32"/>
        <n v="50.32"/>
        <n v="151.04"/>
        <n v="41.12"/>
        <n v="140.59"/>
        <n v="160.68"/>
        <n v="151.39"/>
        <n v="45.44"/>
        <n v="35.63"/>
        <n v="73.01"/>
        <n v="142"/>
        <n v="124.65"/>
        <n v="80.61"/>
        <n v="153.96"/>
        <n v="163.58"/>
        <n v="71.88"/>
        <n v="35.49"/>
        <n v="69.76"/>
        <n v="51.05"/>
        <n v="101.68"/>
        <n v="80.83"/>
        <n v="123.67"/>
        <n v="93.16"/>
        <n v="83.79"/>
        <n v="120.98"/>
        <n v="152.05"/>
        <n v="90.99"/>
        <n v="50.55"/>
        <n v="51.65"/>
        <n v="82.96"/>
        <n v="70.3"/>
        <n v="47.12"/>
        <n v="39.82"/>
        <n v="154.27"/>
        <n v="143.02"/>
        <n v="156.82"/>
        <n v="144.23"/>
        <n v="152.82"/>
        <n v="150.75"/>
        <n v="145.83"/>
        <n v="162.04"/>
        <n v="141.33"/>
        <n v="124.72"/>
        <n v="166.1"/>
        <n v="81.27"/>
        <n v="191.98"/>
        <n v="89.87"/>
        <n v="73.05"/>
        <n v="123.49"/>
        <n v="51.93"/>
        <n v="155.45"/>
        <n v="40.03"/>
        <n v="124.06"/>
        <n v="142.3"/>
        <n v="133.99"/>
        <n v="83.18"/>
        <n v="336.58"/>
        <n v="121.86"/>
        <n v="333.09"/>
        <n v="51.79"/>
        <n v="141.21"/>
        <n v="141.64"/>
        <n v="71.78"/>
        <n v="145.4"/>
        <n v="132.95"/>
        <n v="168.08"/>
        <n v="191.85"/>
        <n v="93.99"/>
        <n v="91.43"/>
        <n v="122.64"/>
        <n v="80.96"/>
        <n v="100.72"/>
        <n v="123.4"/>
        <n v="104.64"/>
        <n v="81.67"/>
        <n v="70.6"/>
        <n v="92.13"/>
        <n v="151.09"/>
        <n v="81.02"/>
        <n v="164.36"/>
        <n v="122.33"/>
        <n v="83.49"/>
        <n v="123.43"/>
        <n v="164.85"/>
        <n v="46.82"/>
        <n v="196.08"/>
        <n v="102.87"/>
        <n v="166.15"/>
        <n v="196.53"/>
        <n v="192.23"/>
        <n v="167.9"/>
        <n v="80.71"/>
        <n v="71.66"/>
        <n v="125.23"/>
        <n v="91.33"/>
        <n v="155.91"/>
        <n v="103.88"/>
        <n v="134.19"/>
        <n v="37.06"/>
        <n v="135.21"/>
        <n v="145.77"/>
        <n v="121.53"/>
        <n v="70.1"/>
        <n v="144.25"/>
        <n v="146.19"/>
        <n v="81.89"/>
        <n v="194.78"/>
        <n v="141.63"/>
        <n v="141.61"/>
        <n v="122.15"/>
        <n v="130.24"/>
        <n v="195.32"/>
        <n v="36.36"/>
        <n v="35.85"/>
        <n v="46.73"/>
        <n v="143.72"/>
        <n v="71.11"/>
        <n v="161.66"/>
        <n v="36.81"/>
        <n v="132.61"/>
        <n v="36.12"/>
        <n v="153.93"/>
        <n v="72.77"/>
        <n v="46.45"/>
        <n v="165.75"/>
        <n v="198.02"/>
        <n v="46.3"/>
        <n v="80.72"/>
        <n v="35.51"/>
        <n v="132.06"/>
        <n v="151.49"/>
        <n v="35.67"/>
        <n v="81.15"/>
        <n v="122.18"/>
        <n v="83.14"/>
        <n v="80.97"/>
        <n v="46.81"/>
        <n v="153.51"/>
        <n v="197.5"/>
        <n v="140.34"/>
        <n v="39.48"/>
        <n v="46.63"/>
        <n v="142.93"/>
        <n v="344.63"/>
        <n v="46.51"/>
        <n v="80.17"/>
        <n v="124.62"/>
        <n v="144.78"/>
        <n v="133.8"/>
        <n v="70.59"/>
        <n v="151.05"/>
        <n v="120.37"/>
        <n v="193.8"/>
        <n v="146.08"/>
        <n v="101.17"/>
        <n v="165.1"/>
        <n v="194.07"/>
        <n v="71.55"/>
        <n v="50.68"/>
        <n v="101.26"/>
        <n v="131.98"/>
        <n v="73.16"/>
        <n v="47.43"/>
        <n v="196.97"/>
        <n v="47.22"/>
        <n v="40.29"/>
        <n v="125.82"/>
        <n v="165.29"/>
        <n v="199.66"/>
        <n v="146.25"/>
        <n v="333.51"/>
        <n v="151.97"/>
        <n v="122.65"/>
        <n v="143.16"/>
        <n v="142.75"/>
        <n v="36.03"/>
        <n v="133.4"/>
        <n v="199.31"/>
        <n v="47.44"/>
        <n v="81.01"/>
        <n v="49.88"/>
        <n v="36.64"/>
        <n v="39.98"/>
        <n v="144.16"/>
        <n v="102.98"/>
        <n v="122.49"/>
        <n v="141.74"/>
        <n v="49.64"/>
        <n v="164.29"/>
        <n v="36.6"/>
        <n v="49.59"/>
        <n v="72.3"/>
        <n v="83.08"/>
        <n v="73.04"/>
        <n v="339.95"/>
        <n v="199.43"/>
        <n v="161.53"/>
        <n v="197.18"/>
        <n v="124.9"/>
        <n v="145.6"/>
        <n v="126.21"/>
        <n v="143.73"/>
        <n v="146.39"/>
        <n v="89.84"/>
        <n v="49.67"/>
        <n v="94.3"/>
        <n v="154.12"/>
        <n v="150.88"/>
        <n v="163.34"/>
        <n v="79.86"/>
        <n v="123.42"/>
        <n v="145.43"/>
        <n v="36.89"/>
        <n v="145.44"/>
        <n v="122"/>
        <n v="71.89"/>
        <n v="141.91"/>
        <n v="140.4"/>
        <n v="130.52"/>
        <n v="79.87"/>
        <n v="71.3"/>
        <n v="122.95"/>
        <n v="80.92"/>
        <n v="50.35"/>
        <n v="40.64"/>
        <n v="81.51"/>
        <n v="196.89"/>
        <n v="195.63"/>
        <n v="83.15"/>
        <n v="81.6"/>
        <n v="47.67"/>
        <n v="50.96"/>
        <n v="91.08"/>
        <n v="143.84"/>
        <n v="102.66"/>
        <n v="157.58"/>
        <n v="36.4"/>
        <n v="142.15"/>
        <n v="332.38"/>
        <n v="125.66"/>
        <n v="103.52"/>
        <n v="35.54"/>
        <n v="167.21"/>
        <n v="133.56"/>
        <n v="40.62"/>
        <n v="333.84"/>
        <n v="198.94"/>
        <n v="35.98"/>
        <n v="93.45"/>
        <n v="90.29"/>
        <n v="103.13"/>
        <n v="342.78"/>
        <n v="147"/>
        <n v="45.69"/>
        <n v="122.42"/>
        <n v="90.81"/>
        <n v="41.28"/>
        <n v="46.07"/>
        <n v="147.29"/>
        <n v="194.7"/>
        <n v="192.9"/>
        <n v="71.56"/>
        <n v="40.27"/>
        <n v="81.18"/>
      </sharedItems>
    </cacheField>
    <cacheField name="Discount %" numFmtId="9">
      <sharedItems containsSemiMixedTypes="0" containsString="0" containsNumber="1" minValue="0" maxValue="0.2" count="5">
        <n v="0"/>
        <n v="0.15"/>
        <n v="0.05"/>
        <n v="0.1"/>
        <n v="0.2"/>
      </sharedItems>
    </cacheField>
    <cacheField name="Unit Cost" numFmtId="185">
      <sharedItems containsSemiMixedTypes="0" containsString="0" containsNumber="1" minValue="13.16" maxValue="200.3" count="1824">
        <n v="42.94"/>
        <n v="45.03"/>
        <n v="13.76"/>
        <n v="81.22"/>
        <n v="13.67"/>
        <n v="13.37"/>
        <n v="23.05"/>
        <n v="190.16"/>
        <n v="16.64"/>
        <n v="195.33"/>
        <n v="23.15"/>
        <n v="104.22"/>
        <n v="51.28"/>
        <n v="18.11"/>
        <n v="15.04"/>
        <n v="78.59"/>
        <n v="67.36"/>
        <n v="49.67"/>
        <n v="14.61"/>
        <n v="51.6"/>
        <n v="69.67"/>
        <n v="13.87"/>
        <n v="46.11"/>
        <n v="39.12"/>
        <n v="13.84"/>
        <n v="43.84"/>
        <n v="69.02"/>
        <n v="80.79"/>
        <n v="22.26"/>
        <n v="22.54"/>
        <n v="190.66"/>
        <n v="46.33"/>
        <n v="31.65"/>
        <n v="77.47"/>
        <n v="86.09"/>
        <n v="79.88"/>
        <n v="14.15"/>
        <n v="79.35"/>
        <n v="59.66"/>
        <n v="85.58"/>
        <n v="88.67"/>
        <n v="77.5"/>
        <n v="13.27"/>
        <n v="13.36"/>
        <n v="18.23"/>
        <n v="43.73"/>
        <n v="78.72"/>
        <n v="50.96"/>
        <n v="68.34"/>
        <n v="14.33"/>
        <n v="21.84"/>
        <n v="67.3"/>
        <n v="32.94"/>
        <n v="79.65"/>
        <n v="45.93"/>
        <n v="21.92"/>
        <n v="81.72"/>
        <n v="18.42"/>
        <n v="15.14"/>
        <n v="18.8"/>
        <n v="70.67"/>
        <n v="78.44"/>
        <n v="79.64"/>
        <n v="44.47"/>
        <n v="18.19"/>
        <n v="14.94"/>
        <n v="13.29"/>
        <n v="59.77"/>
        <n v="13.33"/>
        <n v="59.57"/>
        <n v="44.15"/>
        <n v="51.07"/>
        <n v="16.71"/>
        <n v="50.83"/>
        <n v="85.93"/>
        <n v="22.64"/>
        <n v="22.37"/>
        <n v="106.49"/>
        <n v="39.26"/>
        <n v="195.76"/>
        <n v="51.63"/>
        <n v="42.97"/>
        <n v="69.15"/>
        <n v="23.07"/>
        <n v="13.39"/>
        <n v="51.06"/>
        <n v="13.81"/>
        <n v="85.69"/>
        <n v="60.36"/>
        <n v="14.09"/>
        <n v="62.41"/>
        <n v="39.95"/>
        <n v="13.55"/>
        <n v="33.26"/>
        <n v="78.99"/>
        <n v="41.44"/>
        <n v="13.64"/>
        <n v="101.82"/>
        <n v="192.13"/>
        <n v="16.79"/>
        <n v="106.38"/>
        <n v="13.94"/>
        <n v="51.32"/>
        <n v="40.23"/>
        <n v="200.27"/>
        <n v="197.18"/>
        <n v="43.54"/>
        <n v="38.3"/>
        <n v="46.28"/>
        <n v="90.06"/>
        <n v="106.82"/>
        <n v="18.18"/>
        <n v="79.51"/>
        <n v="13.57"/>
        <n v="51.94"/>
        <n v="31.96"/>
        <n v="49.41"/>
        <n v="78.14"/>
        <n v="62.17"/>
        <n v="21.87"/>
        <n v="49.36"/>
        <n v="81.26"/>
        <n v="32.28"/>
        <n v="103.81"/>
        <n v="102.76"/>
        <n v="22.55"/>
        <n v="32.74"/>
        <n v="31.84"/>
        <n v="44.04"/>
        <n v="60.26"/>
        <n v="22.06"/>
        <n v="68.95"/>
        <n v="17.06"/>
        <n v="39.45"/>
        <n v="69.55"/>
        <n v="14.66"/>
        <n v="39.55"/>
        <n v="69.51"/>
        <n v="18.65"/>
        <n v="50.92"/>
        <n v="32.67"/>
        <n v="43.02"/>
        <n v="22.25"/>
        <n v="70.91"/>
        <n v="16.29"/>
        <n v="13.34"/>
        <n v="14.32"/>
        <n v="50.67"/>
        <n v="77.36"/>
        <n v="77.07"/>
        <n v="59.47"/>
        <n v="13.7"/>
        <n v="69.08"/>
        <n v="78.39"/>
        <n v="18.67"/>
        <n v="50.39"/>
        <n v="61.32"/>
        <n v="104.18"/>
        <n v="44.21"/>
        <n v="15.09"/>
        <n v="13.53"/>
        <n v="78.21"/>
        <n v="60.38"/>
        <n v="38.64"/>
        <n v="71.05"/>
        <n v="50.26"/>
        <n v="79.6"/>
        <n v="62.08"/>
        <n v="50.74"/>
        <n v="44.56"/>
        <n v="21.49"/>
        <n v="39.18"/>
        <n v="62.51"/>
        <n v="21.95"/>
        <n v="21.43"/>
        <n v="33.21"/>
        <n v="45.25"/>
        <n v="13.38"/>
        <n v="22.87"/>
        <n v="102.52"/>
        <n v="14.75"/>
        <n v="69.12"/>
        <n v="79.25"/>
        <n v="67.56"/>
        <n v="16.26"/>
        <n v="43.9"/>
        <n v="60"/>
        <n v="81.34"/>
        <n v="66.14"/>
        <n v="21.81"/>
        <n v="62.3"/>
        <n v="60.41"/>
        <n v="195.29"/>
        <n v="43.83"/>
        <n v="44.95"/>
        <n v="77.48"/>
        <n v="21.48"/>
        <n v="77.51"/>
        <n v="39.63"/>
        <n v="86.43"/>
        <n v="51.03"/>
        <n v="51.34"/>
        <n v="77.61"/>
        <n v="79.66"/>
        <n v="32.96"/>
        <n v="67.69"/>
        <n v="33.3"/>
        <n v="51.49"/>
        <n v="70.68"/>
        <n v="191.19"/>
        <n v="77.42"/>
        <n v="44.6"/>
        <n v="194.42"/>
        <n v="197.92"/>
        <n v="65.9"/>
        <n v="40.64"/>
        <n v="16.49"/>
        <n v="81.02"/>
        <n v="69.98"/>
        <n v="68.84"/>
        <n v="59.86"/>
        <n v="18.29"/>
        <n v="21.83"/>
        <n v="38.63"/>
        <n v="14"/>
        <n v="42.3"/>
        <n v="50.73"/>
        <n v="13.49"/>
        <n v="59.74"/>
        <n v="49.14"/>
        <n v="21.38"/>
        <n v="40.32"/>
        <n v="85.7"/>
        <n v="106.19"/>
        <n v="41.72"/>
        <n v="60.62"/>
        <n v="85.07"/>
        <n v="67.18"/>
        <n v="16.63"/>
        <n v="13.93"/>
        <n v="22.42"/>
        <n v="21.37"/>
        <n v="21.4"/>
        <n v="61.31"/>
        <n v="22.62"/>
        <n v="104.13"/>
        <n v="13.62"/>
        <n v="32.43"/>
        <n v="17.83"/>
        <n v="87.37"/>
        <n v="22"/>
        <n v="58.99"/>
        <n v="65.69"/>
        <n v="14.71"/>
        <n v="41.46"/>
        <n v="13.26"/>
        <n v="46.47"/>
        <n v="68.98"/>
        <n v="13.72"/>
        <n v="69.79"/>
        <n v="87.22"/>
        <n v="45.84"/>
        <n v="14.28"/>
        <n v="13.21"/>
        <n v="13.97"/>
        <n v="22.95"/>
        <n v="106.68"/>
        <n v="49"/>
        <n v="22.24"/>
        <n v="61.67"/>
        <n v="196.14"/>
        <n v="67.47"/>
        <n v="80.07"/>
        <n v="89.9"/>
        <n v="46.44"/>
        <n v="13.88"/>
        <n v="23.09"/>
        <n v="78.3"/>
        <n v="81.58"/>
        <n v="39.9"/>
        <n v="17.99"/>
        <n v="16.42"/>
        <n v="14.89"/>
        <n v="200.19"/>
        <n v="13.89"/>
        <n v="80.44"/>
        <n v="80.68"/>
        <n v="41.57"/>
        <n v="13.8"/>
        <n v="77.03"/>
        <n v="61.16"/>
        <n v="38.31"/>
        <n v="16.34"/>
        <n v="16.41"/>
        <n v="42.43"/>
        <n v="16.83"/>
        <n v="13.25"/>
        <n v="86.88"/>
        <n v="14.38"/>
        <n v="14.35"/>
        <n v="76.85"/>
        <n v="14.5"/>
        <n v="78.92"/>
        <n v="44.78"/>
        <n v="67.52"/>
        <n v="61.34"/>
        <n v="14.4"/>
        <n v="13.31"/>
        <n v="89.82"/>
        <n v="32"/>
        <n v="85.83"/>
        <n v="65.62"/>
        <n v="51.58"/>
        <n v="21.58"/>
        <n v="23.14"/>
        <n v="16.93"/>
        <n v="21.88"/>
        <n v="13.19"/>
        <n v="61.17"/>
        <n v="44.58"/>
        <n v="31.45"/>
        <n v="14.49"/>
        <n v="22.29"/>
        <n v="81.1"/>
        <n v="103.08"/>
        <n v="89.31"/>
        <n v="86.07"/>
        <n v="18.47"/>
        <n v="49.27"/>
        <n v="18.74"/>
        <n v="67.15"/>
        <n v="77.28"/>
        <n v="68.79"/>
        <n v="16.25"/>
        <n v="101.13"/>
        <n v="33.29"/>
        <n v="22.34"/>
        <n v="13.23"/>
        <n v="78.43"/>
        <n v="68.55"/>
        <n v="18.76"/>
        <n v="14.92"/>
        <n v="51.56"/>
        <n v="102.69"/>
        <n v="44.49"/>
        <n v="79.72"/>
        <n v="13.65"/>
        <n v="59.23"/>
        <n v="101.42"/>
        <n v="80.32"/>
        <n v="67.6"/>
        <n v="44.99"/>
        <n v="59.36"/>
        <n v="14.78"/>
        <n v="14.18"/>
        <n v="22.39"/>
        <n v="80.67"/>
        <n v="17.2"/>
        <n v="15.02"/>
        <n v="49.51"/>
        <n v="88"/>
        <n v="18.37"/>
        <n v="59.19"/>
        <n v="16.84"/>
        <n v="70.28"/>
        <n v="43.52"/>
        <n v="33.31"/>
        <n v="14.63"/>
        <n v="17.16"/>
        <n v="33.11"/>
        <n v="87.5"/>
        <n v="200.3"/>
        <n v="21.9"/>
        <n v="39.15"/>
        <n v="22.68"/>
        <n v="18.48"/>
        <n v="66.91"/>
        <n v="68.33"/>
        <n v="101.29"/>
        <n v="13.96"/>
        <n v="22.46"/>
        <n v="40.44"/>
        <n v="51.33"/>
        <n v="78.19"/>
        <n v="105.84"/>
        <n v="18.08"/>
        <n v="59.16"/>
        <n v="71.15"/>
        <n v="51.78"/>
        <n v="49.91"/>
        <n v="79.37"/>
        <n v="70.31"/>
        <n v="45.24"/>
        <n v="22.84"/>
        <n v="67.68"/>
        <n v="23.16"/>
        <n v="21.96"/>
        <n v="17.97"/>
        <n v="18.89"/>
        <n v="16.39"/>
        <n v="14.91"/>
        <n v="16.94"/>
        <n v="13.91"/>
        <n v="17.17"/>
        <n v="13.28"/>
        <n v="79.97"/>
        <n v="14.1"/>
        <n v="18.2"/>
        <n v="86.16"/>
        <n v="62.01"/>
        <n v="42.7"/>
        <n v="79.41"/>
        <n v="21.94"/>
        <n v="87.05"/>
        <n v="46.38"/>
        <n v="68.46"/>
        <n v="88.19"/>
        <n v="31.93"/>
        <n v="50.59"/>
        <n v="43.78"/>
        <n v="104.44"/>
        <n v="23.12"/>
        <n v="14.97"/>
        <n v="13.85"/>
        <n v="40.61"/>
        <n v="77.33"/>
        <n v="23.04"/>
        <n v="80.94"/>
        <n v="15.03"/>
        <n v="77.08"/>
        <n v="66.17"/>
        <n v="14.31"/>
        <n v="21.86"/>
        <n v="66.43"/>
        <n v="21.76"/>
        <n v="60.82"/>
        <n v="42.78"/>
        <n v="68.19"/>
        <n v="15.01"/>
        <n v="60.73"/>
        <n v="14.03"/>
        <n v="44.38"/>
        <n v="31.52"/>
        <n v="45.15"/>
        <n v="58.88"/>
        <n v="87.15"/>
        <n v="16.77"/>
        <n v="67.66"/>
        <n v="50.19"/>
        <n v="43.28"/>
        <n v="31.63"/>
        <n v="44.9"/>
        <n v="21.85"/>
        <n v="61.37"/>
        <n v="70.59"/>
        <n v="22.13"/>
        <n v="80.96"/>
        <n v="31.53"/>
        <n v="22.1"/>
        <n v="17.01"/>
        <n v="70.94"/>
        <n v="61.46"/>
        <n v="22.99"/>
        <n v="32.4"/>
        <n v="80.11"/>
        <n v="42.82"/>
        <n v="49.6"/>
        <n v="76.68"/>
        <n v="68.21"/>
        <n v="79.21"/>
        <n v="61.42"/>
        <n v="77.75"/>
        <n v="67.08"/>
        <n v="50.8"/>
        <n v="22.21"/>
        <n v="80.56"/>
        <n v="66.83"/>
        <n v="61.27"/>
        <n v="22.31"/>
        <n v="18.88"/>
        <n v="18.36"/>
        <n v="14.17"/>
        <n v="80.85"/>
        <n v="21.99"/>
        <n v="18.73"/>
        <n v="60.31"/>
        <n v="79.24"/>
        <n v="59.06"/>
        <n v="14.98"/>
        <n v="42.15"/>
        <n v="43.43"/>
        <n v="103.58"/>
        <n v="17.15"/>
        <n v="40.3"/>
        <n v="69.24"/>
        <n v="45.54"/>
        <n v="62.03"/>
        <n v="195.81"/>
        <n v="89.8"/>
        <n v="44.96"/>
        <n v="80.21"/>
        <n v="44.1"/>
        <n v="13.86"/>
        <n v="32.73"/>
        <n v="67.42"/>
        <n v="67.85"/>
        <n v="60.14"/>
        <n v="17.93"/>
        <n v="66.58"/>
        <n v="77.26"/>
        <n v="67.86"/>
        <n v="78.9"/>
        <n v="43.18"/>
        <n v="14.95"/>
        <n v="18.86"/>
        <n v="106.2"/>
        <n v="46.5"/>
        <n v="89.38"/>
        <n v="18.64"/>
        <n v="39.91"/>
        <n v="88.78"/>
        <n v="13.92"/>
        <n v="31.43"/>
        <n v="18.35"/>
        <n v="85.41"/>
        <n v="18.81"/>
        <n v="106.8"/>
        <n v="67.46"/>
        <n v="66.95"/>
        <n v="88.7"/>
        <n v="39.97"/>
        <n v="22.52"/>
        <n v="59.01"/>
        <n v="40.19"/>
        <n v="39.93"/>
        <n v="105.12"/>
        <n v="106.34"/>
        <n v="44.82"/>
        <n v="49.9"/>
        <n v="51.68"/>
        <n v="66.59"/>
        <n v="62.33"/>
        <n v="191.91"/>
        <n v="77.81"/>
        <n v="66.39"/>
        <n v="17.98"/>
        <n v="14.27"/>
        <n v="192.17"/>
        <n v="67.77"/>
        <n v="32.36"/>
        <n v="43.15"/>
        <n v="31.98"/>
        <n v="22.28"/>
        <n v="59.43"/>
        <n v="66.41"/>
        <n v="17.02"/>
        <n v="22.05"/>
        <n v="46.68"/>
        <n v="42.5"/>
        <n v="77.66"/>
        <n v="32.45"/>
        <n v="33.28"/>
        <n v="33.07"/>
        <n v="22.08"/>
        <n v="51.86"/>
        <n v="49.05"/>
        <n v="101.25"/>
        <n v="81.2"/>
        <n v="43.13"/>
        <n v="192.66"/>
        <n v="77.68"/>
        <n v="39.98"/>
        <n v="77.77"/>
        <n v="40.03"/>
        <n v="79.7"/>
        <n v="15.06"/>
        <n v="14.67"/>
        <n v="16.7"/>
        <n v="46.1"/>
        <n v="62.23"/>
        <n v="32.23"/>
        <n v="44.4"/>
        <n v="67.97"/>
        <n v="16.76"/>
        <n v="66.04"/>
        <n v="65.17"/>
        <n v="18.25"/>
        <n v="16.66"/>
        <n v="41.92"/>
        <n v="198.24"/>
        <n v="16.23"/>
        <n v="14.99"/>
        <n v="46"/>
        <n v="80.33"/>
        <n v="40.47"/>
        <n v="13.71"/>
        <n v="198.63"/>
        <n v="18.15"/>
        <n v="22.63"/>
        <n v="85.55"/>
        <n v="32.06"/>
        <n v="87.43"/>
        <n v="67.14"/>
        <n v="38.98"/>
        <n v="77.76"/>
        <n v="77.97"/>
        <n v="18.52"/>
        <n v="22.58"/>
        <n v="23"/>
        <n v="87.73"/>
        <n v="13.63"/>
        <n v="101.73"/>
        <n v="13.69"/>
        <n v="18.04"/>
        <n v="70.88"/>
        <n v="192.43"/>
        <n v="14.72"/>
        <n v="17.14"/>
        <n v="38.58"/>
        <n v="61.75"/>
        <n v="59.22"/>
        <n v="66.68"/>
        <n v="78.37"/>
        <n v="87.81"/>
        <n v="87.54"/>
        <n v="31.97"/>
        <n v="101.14"/>
        <n v="22.91"/>
        <n v="77.8"/>
        <n v="40.46"/>
        <n v="79.28"/>
        <n v="102.31"/>
        <n v="77.6"/>
        <n v="78.02"/>
        <n v="67.01"/>
        <n v="13.4"/>
        <n v="67.28"/>
        <n v="44.93"/>
        <n v="13.9"/>
        <n v="69.23"/>
        <n v="45.67"/>
        <n v="87.78"/>
        <n v="65.3"/>
        <n v="44.89"/>
        <n v="104.86"/>
        <n v="32.7"/>
        <n v="80.34"/>
        <n v="17.9"/>
        <n v="22.88"/>
        <n v="21.67"/>
        <n v="16.52"/>
        <n v="39.99"/>
        <n v="44.71"/>
        <n v="14.86"/>
        <n v="78.57"/>
        <n v="40.02"/>
        <n v="14.68"/>
        <n v="41.88"/>
        <n v="38.44"/>
        <n v="192.16"/>
        <n v="58.95"/>
        <n v="88.85"/>
        <n v="87"/>
        <n v="59.26"/>
        <n v="81.16"/>
        <n v="86.27"/>
        <n v="44.97"/>
        <n v="21.63"/>
        <n v="18.12"/>
        <n v="102.23"/>
        <n v="77.67"/>
        <n v="85.03"/>
        <n v="42.67"/>
        <n v="21.39"/>
        <n v="22.09"/>
        <n v="88.89"/>
        <n v="32.25"/>
        <n v="51.59"/>
        <n v="79.69"/>
        <n v="50.11"/>
        <n v="198.06"/>
        <n v="80.05"/>
        <n v="43.82"/>
        <n v="59.62"/>
        <n v="60.75"/>
        <n v="67.88"/>
        <n v="40.05"/>
        <n v="51.45"/>
        <n v="79.2"/>
        <n v="59.68"/>
        <n v="22.19"/>
        <n v="22.53"/>
        <n v="21.82"/>
        <n v="50.82"/>
        <n v="46.31"/>
        <n v="79.22"/>
        <n v="59.31"/>
        <n v="105.73"/>
        <n v="16.91"/>
        <n v="66.96"/>
        <n v="22.23"/>
        <n v="50.49"/>
        <n v="71.11"/>
        <n v="89.42"/>
        <n v="103.51"/>
        <n v="39.41"/>
        <n v="13.3"/>
        <n v="14.3"/>
        <n v="33.2"/>
        <n v="42.53"/>
        <n v="23.06"/>
        <n v="39.16"/>
        <n v="65.55"/>
        <n v="18.63"/>
        <n v="13.61"/>
        <n v="80.59"/>
        <n v="13.54"/>
        <n v="70.01"/>
        <n v="13.77"/>
        <n v="80.55"/>
        <n v="22.4"/>
        <n v="31.57"/>
        <n v="45.3"/>
        <n v="43.14"/>
        <n v="32.53"/>
        <n v="81.07"/>
        <n v="22.17"/>
        <n v="79.94"/>
        <n v="39.38"/>
        <n v="45.13"/>
        <n v="67.09"/>
        <n v="106.07"/>
        <n v="78.49"/>
        <n v="81.04"/>
        <n v="105.15"/>
        <n v="85.46"/>
        <n v="32.95"/>
        <n v="102.63"/>
        <n v="77.15"/>
        <n v="71.2"/>
        <n v="65.44"/>
        <n v="50.68"/>
        <n v="60.17"/>
        <n v="18.71"/>
        <n v="79.82"/>
        <n v="22.32"/>
        <n v="44.31"/>
        <n v="66.65"/>
        <n v="44.48"/>
        <n v="77.31"/>
        <n v="17.19"/>
        <n v="67.1"/>
        <n v="13.52"/>
        <n v="50.4"/>
        <n v="68.7"/>
        <n v="62.2"/>
        <n v="41.65"/>
        <n v="23.03"/>
        <n v="101.98"/>
        <n v="61.74"/>
        <n v="21.97"/>
        <n v="40.5"/>
        <n v="38.54"/>
        <n v="46.39"/>
        <n v="78.85"/>
        <n v="59.92"/>
        <n v="14.51"/>
        <n v="32.61"/>
        <n v="62.28"/>
        <n v="16.43"/>
        <n v="66.49"/>
        <n v="80.72"/>
        <n v="13.51"/>
        <n v="17.95"/>
        <n v="46.64"/>
        <n v="14.87"/>
        <n v="41.93"/>
        <n v="44.72"/>
        <n v="22.57"/>
        <n v="43.8"/>
        <n v="14.8"/>
        <n v="39.02"/>
        <n v="18.33"/>
        <n v="79.1"/>
        <n v="68.89"/>
        <n v="22.97"/>
        <n v="33.23"/>
        <n v="14.07"/>
        <n v="106.31"/>
        <n v="42.35"/>
        <n v="16.81"/>
        <n v="106.15"/>
        <n v="78.4"/>
        <n v="61.4"/>
        <n v="16.82"/>
        <n v="67.71"/>
        <n v="13.44"/>
        <n v="61.91"/>
        <n v="13.82"/>
        <n v="105.24"/>
        <n v="40.52"/>
        <n v="17.88"/>
        <n v="80.17"/>
        <n v="101.21"/>
        <n v="18.54"/>
        <n v="70.9"/>
        <n v="50.75"/>
        <n v="58.96"/>
        <n v="80.31"/>
        <n v="87.95"/>
        <n v="81.51"/>
        <n v="68.59"/>
        <n v="85.72"/>
        <n v="42.01"/>
        <n v="61.21"/>
        <n v="42.96"/>
        <n v="40.27"/>
        <n v="105.91"/>
        <n v="16.56"/>
        <n v="14.48"/>
        <n v="80.36"/>
        <n v="79.87"/>
        <n v="51.31"/>
        <n v="18.31"/>
        <n v="79.81"/>
        <n v="71.04"/>
        <n v="76.97"/>
        <n v="43.51"/>
        <n v="66.09"/>
        <n v="78.16"/>
        <n v="42.87"/>
        <n v="15.16"/>
        <n v="17.85"/>
        <n v="80.45"/>
        <n v="65.16"/>
        <n v="13.73"/>
        <n v="22.93"/>
        <n v="32.54"/>
        <n v="16.33"/>
        <n v="42.54"/>
        <n v="32.68"/>
        <n v="45.58"/>
        <n v="14.05"/>
        <n v="68.97"/>
        <n v="69.6"/>
        <n v="46.46"/>
        <n v="59.03"/>
        <n v="89.65"/>
        <n v="42.18"/>
        <n v="22.72"/>
        <n v="102.97"/>
        <n v="31.47"/>
        <n v="14.7"/>
        <n v="68.22"/>
        <n v="196.78"/>
        <n v="14.53"/>
        <n v="198.97"/>
        <n v="43.56"/>
        <n v="16.9"/>
        <n v="13.16"/>
        <n v="197.42"/>
        <n v="17.13"/>
        <n v="44.27"/>
        <n v="101.91"/>
        <n v="46.06"/>
        <n v="103.27"/>
        <n v="16.69"/>
        <n v="68.03"/>
        <n v="81.69"/>
        <n v="77.54"/>
        <n v="68.61"/>
        <n v="44.68"/>
        <n v="86"/>
        <n v="77.56"/>
        <n v="41.64"/>
        <n v="77.21"/>
        <n v="49.99"/>
        <n v="21.57"/>
        <n v="14.04"/>
        <n v="77.89"/>
        <n v="104.25"/>
        <n v="14.59"/>
        <n v="39.04"/>
        <n v="89.07"/>
        <n v="18.87"/>
        <n v="44.18"/>
        <n v="18.57"/>
        <n v="79.59"/>
        <n v="23.1"/>
        <n v="58.91"/>
        <n v="77.37"/>
        <n v="43.85"/>
        <n v="46.12"/>
        <n v="22.78"/>
        <n v="78.71"/>
        <n v="104.7"/>
        <n v="16.87"/>
        <n v="78.66"/>
        <n v="42.73"/>
        <n v="18.58"/>
        <n v="80.16"/>
        <n v="61.66"/>
        <n v="18.7"/>
        <n v="18.41"/>
        <n v="101.89"/>
        <n v="88.65"/>
        <n v="18.61"/>
        <n v="78.54"/>
        <n v="79.34"/>
        <n v="70.39"/>
        <n v="46.48"/>
        <n v="79.71"/>
        <n v="103.36"/>
        <n v="88.29"/>
        <n v="33.12"/>
        <n v="46.04"/>
        <n v="196.86"/>
        <n v="13.2"/>
        <n v="197.02"/>
        <n v="31.92"/>
        <n v="89.15"/>
        <n v="67.21"/>
        <n v="14.42"/>
        <n v="18.5"/>
        <n v="85.8"/>
        <n v="68.47"/>
        <n v="90.14"/>
        <n v="41.52"/>
        <n v="77.65"/>
        <n v="103.31"/>
        <n v="194.52"/>
        <n v="22.43"/>
        <n v="46.3"/>
        <n v="18.6"/>
        <n v="32.84"/>
        <n v="67.02"/>
        <n v="46.63"/>
        <n v="14.79"/>
        <n v="14.39"/>
        <n v="44.74"/>
        <n v="32.69"/>
        <n v="76.92"/>
        <n v="42.81"/>
        <n v="78.11"/>
        <n v="59.42"/>
        <n v="68.18"/>
        <n v="81.28"/>
        <n v="102.85"/>
        <n v="39.44"/>
        <n v="77.98"/>
        <n v="44.32"/>
        <n v="79.42"/>
        <n v="102.82"/>
        <n v="17.08"/>
        <n v="85.27"/>
        <n v="68.56"/>
        <n v="50.34"/>
        <n v="21.74"/>
        <n v="49.26"/>
        <n v="16.88"/>
        <n v="46.62"/>
        <n v="86.6"/>
        <n v="70.84"/>
        <n v="45.07"/>
        <n v="191.67"/>
        <n v="22.47"/>
        <n v="77.12"/>
        <n v="59.4"/>
        <n v="103.46"/>
        <n v="13.59"/>
        <n v="85.14"/>
        <n v="42.29"/>
        <n v="106.78"/>
        <n v="42.16"/>
        <n v="16.48"/>
        <n v="40.29"/>
        <n v="16.55"/>
        <n v="14.64"/>
        <n v="80.76"/>
        <n v="18.21"/>
        <n v="22.94"/>
        <n v="21.66"/>
        <n v="67.32"/>
        <n v="78.63"/>
        <n v="13.75"/>
        <n v="50.07"/>
        <n v="42.58"/>
        <n v="62.34"/>
        <n v="106.51"/>
        <n v="42.22"/>
        <n v="88.64"/>
        <n v="16.62"/>
        <n v="22.22"/>
        <n v="196.24"/>
        <n v="62.18"/>
        <n v="13.95"/>
        <n v="89.28"/>
        <n v="80.5"/>
        <n v="61.13"/>
        <n v="38.96"/>
        <n v="32.78"/>
        <n v="39.13"/>
        <n v="16.5"/>
        <n v="14.47"/>
        <n v="49.08"/>
        <n v="16.85"/>
        <n v="45.9"/>
        <n v="86.66"/>
        <n v="22.59"/>
        <n v="22.18"/>
        <n v="67.05"/>
        <n v="104.64"/>
        <n v="45.62"/>
        <n v="15.15"/>
        <n v="79.52"/>
        <n v="13.83"/>
        <n v="85.11"/>
        <n v="61.81"/>
        <n v="43.36"/>
        <n v="50.25"/>
        <n v="49.17"/>
        <n v="42.45"/>
        <n v="66.03"/>
        <n v="81.23"/>
        <n v="43.47"/>
        <n v="77.17"/>
        <n v="45.6"/>
        <n v="17.91"/>
        <n v="14.11"/>
        <n v="88.32"/>
        <n v="14.57"/>
        <n v="81.68"/>
        <n v="32.51"/>
        <n v="42.61"/>
        <n v="32.8"/>
        <n v="14.44"/>
        <n v="80.71"/>
        <n v="89.71"/>
        <n v="104.38"/>
        <n v="88.72"/>
        <n v="81.62"/>
        <n v="14.29"/>
        <n v="198.69"/>
        <n v="51.55"/>
        <n v="85.2"/>
        <n v="32.85"/>
        <n v="17.92"/>
        <n v="78.52"/>
        <n v="42.31"/>
        <n v="42.21"/>
        <n v="71.06"/>
        <n v="15.12"/>
        <n v="42.36"/>
        <n v="81.67"/>
        <n v="68.25"/>
        <n v="88.14"/>
        <n v="51.96"/>
        <n v="49.47"/>
        <n v="104.11"/>
        <n v="22.56"/>
        <n v="70.27"/>
        <n v="103.65"/>
        <n v="89.47"/>
        <n v="51.19"/>
        <n v="65.48"/>
        <n v="46.27"/>
        <n v="104.89"/>
        <n v="16.89"/>
        <n v="79.9"/>
        <n v="77.04"/>
        <n v="38.34"/>
        <n v="78.13"/>
        <n v="40.22"/>
        <n v="59.87"/>
        <n v="78.91"/>
        <n v="78.76"/>
        <n v="49.83"/>
        <n v="86.55"/>
        <n v="42.11"/>
        <n v="32.9"/>
        <n v="87.06"/>
        <n v="39.51"/>
        <n v="80.38"/>
        <n v="101.67"/>
        <n v="50.94"/>
        <n v="14.54"/>
        <n v="39.48"/>
        <n v="14.81"/>
        <n v="78.28"/>
        <n v="65.78"/>
        <n v="44.51"/>
        <n v="13.43"/>
        <n v="18.66"/>
        <n v="68.74"/>
        <n v="51.84"/>
        <n v="79.32"/>
        <n v="104.66"/>
        <n v="79.36"/>
        <n v="66.19"/>
        <n v="38.76"/>
        <n v="13.22"/>
        <n v="79.95"/>
        <n v="50.98"/>
        <n v="38.89"/>
        <n v="13.56"/>
        <n v="70.8"/>
        <n v="46.65"/>
        <n v="43.07"/>
        <n v="18.83"/>
        <n v="31.71"/>
        <n v="42.41"/>
        <n v="59.04"/>
        <n v="70.54"/>
        <n v="46.2"/>
        <n v="190.33"/>
        <n v="32.83"/>
        <n v="22.36"/>
        <n v="60.43"/>
        <n v="33.01"/>
        <n v="13.68"/>
        <n v="77.82"/>
        <n v="39.85"/>
        <n v="44.86"/>
        <n v="16.8"/>
        <n v="68.77"/>
        <n v="45.83"/>
        <n v="42.75"/>
        <n v="78.78"/>
        <n v="32.35"/>
        <n v="79.54"/>
        <n v="13.6"/>
        <n v="31.67"/>
        <n v="60.61"/>
        <n v="49.92"/>
        <n v="18.53"/>
        <n v="22.27"/>
        <n v="58.9"/>
        <n v="80.52"/>
        <n v="88.57"/>
        <n v="68.04"/>
        <n v="104.78"/>
        <n v="107.17"/>
        <n v="104.3"/>
        <n v="192.01"/>
        <n v="22.04"/>
        <n v="44.16"/>
        <n v="17.12"/>
        <n v="80.87"/>
        <n v="80.98"/>
        <n v="80.88"/>
        <n v="22.75"/>
        <n v="16.53"/>
        <n v="39.29"/>
        <n v="17.82"/>
        <n v="43.81"/>
        <n v="89.2"/>
        <n v="16.99"/>
        <n v="51.74"/>
        <n v="44.88"/>
        <n v="32.44"/>
        <n v="16.86"/>
        <n v="80.49"/>
        <n v="88.8"/>
        <n v="66.55"/>
        <n v="22.11"/>
        <n v="77.38"/>
        <n v="80.46"/>
        <n v="80.47"/>
        <n v="81.43"/>
        <n v="76.83"/>
        <n v="14.84"/>
        <n v="42.39"/>
        <n v="17.86"/>
        <n v="16.74"/>
        <n v="67.38"/>
        <n v="67.2"/>
        <n v="32.46"/>
        <n v="15.05"/>
        <n v="70.64"/>
        <n v="105.01"/>
        <n v="38.86"/>
        <n v="79.04"/>
        <n v="60.58"/>
        <n v="87.26"/>
        <n v="21.91"/>
        <n v="13.32"/>
        <n v="106.6"/>
        <n v="50.93"/>
        <n v="14.82"/>
        <n v="38.74"/>
        <n v="81.21"/>
        <n v="65.77"/>
        <n v="66.63"/>
        <n v="65.82"/>
        <n v="62.24"/>
        <n v="199.09"/>
        <n v="60.97"/>
        <n v="13.5"/>
        <n v="49.2"/>
        <n v="104.96"/>
        <n v="44.29"/>
        <n v="59.89"/>
        <n v="67.96"/>
        <n v="22.92"/>
        <n v="44.19"/>
        <n v="13.47"/>
        <n v="21.47"/>
        <n v="16.98"/>
        <n v="66"/>
        <n v="105.42"/>
        <n v="21.98"/>
        <n v="38.51"/>
        <n v="43.11"/>
        <n v="18.49"/>
        <n v="42.19"/>
        <n v="14.52"/>
        <n v="78.89"/>
        <n v="85.08"/>
        <n v="104.09"/>
        <n v="32.11"/>
        <n v="13.98"/>
        <n v="43.79"/>
        <n v="194.13"/>
        <n v="22.02"/>
        <n v="65.42"/>
        <n v="43.65"/>
        <n v="17.1"/>
        <n v="78.8"/>
        <n v="85.85"/>
        <n v="59.73"/>
        <n v="102.13"/>
        <n v="38.83"/>
        <n v="193.73"/>
        <n v="44.52"/>
        <n v="77.86"/>
        <n v="44.87"/>
        <n v="13.78"/>
        <n v="18.06"/>
        <n v="77.14"/>
        <n v="195.73"/>
        <n v="49.06"/>
        <n v="192.5"/>
        <n v="61.9"/>
        <n v="44.69"/>
        <n v="31.75"/>
        <n v="40.25"/>
        <n v="80.43"/>
        <n v="77.73"/>
        <n v="44.7"/>
        <n v="44.22"/>
        <n v="50.23"/>
        <n v="102.92"/>
        <n v="104.34"/>
        <n v="18.34"/>
        <n v="31.64"/>
        <n v="31.72"/>
        <n v="106.79"/>
        <n v="103.79"/>
        <n v="87.46"/>
        <n v="40.36"/>
        <n v="46.19"/>
        <n v="85.82"/>
        <n v="69.66"/>
        <n v="77.7"/>
        <n v="32.12"/>
        <n v="21.62"/>
        <n v="41.95"/>
        <n v="46.15"/>
        <n v="45.68"/>
        <n v="13.18"/>
        <n v="21.77"/>
        <n v="14.85"/>
        <n v="67.62"/>
        <n v="22.76"/>
        <n v="77.96"/>
        <n v="106.01"/>
        <n v="103.37"/>
        <n v="104.98"/>
        <n v="42.09"/>
        <n v="62.05"/>
        <n v="44.83"/>
        <n v="44.53"/>
        <n v="62.31"/>
        <n v="13.42"/>
        <n v="102.24"/>
        <n v="18.75"/>
        <n v="106.14"/>
        <n v="51.66"/>
        <n v="85.34"/>
        <n v="18.59"/>
        <n v="17.18"/>
        <n v="67.64"/>
        <n v="38.77"/>
        <n v="77.99"/>
        <n v="45.89"/>
        <n v="66.06"/>
        <n v="197.2"/>
        <n v="50.71"/>
        <n v="87.99"/>
        <n v="14.2"/>
        <n v="60.39"/>
        <n v="77.87"/>
        <n v="195.07"/>
        <n v="78.24"/>
        <n v="50.56"/>
        <n v="18.27"/>
        <n v="79.13"/>
        <n v="101.99"/>
        <n v="59.58"/>
        <n v="80.13"/>
        <n v="41.98"/>
        <n v="78.12"/>
        <n v="85.32"/>
        <n v="14.45"/>
        <n v="81.01"/>
        <n v="50"/>
        <n v="69.44"/>
        <n v="79.11"/>
        <n v="105.87"/>
        <n v="14.73"/>
        <n v="16.78"/>
        <n v="16.6"/>
        <n v="68.17"/>
        <n v="88.23"/>
        <n v="22.6"/>
        <n v="45.57"/>
        <n v="17"/>
        <n v="46.73"/>
        <n v="18.3"/>
        <n v="49.82"/>
        <n v="33.25"/>
        <n v="49.39"/>
        <n v="103.38"/>
        <n v="14.16"/>
        <n v="46.57"/>
        <n v="101.04"/>
        <n v="43.49"/>
        <n v="78.96"/>
        <n v="49.86"/>
        <n v="80.41"/>
        <n v="13.66"/>
        <n v="196.54"/>
        <n v="21.65"/>
        <n v="38.43"/>
        <n v="13.45"/>
        <n v="45.61"/>
        <n v="32.64"/>
        <n v="105.94"/>
        <n v="86.76"/>
        <n v="105.57"/>
        <n v="77.69"/>
        <n v="77.71"/>
        <n v="61.85"/>
        <n v="42.65"/>
        <n v="78.77"/>
        <n v="15.13"/>
        <n v="42.38"/>
        <n v="17.84"/>
        <n v="32.34"/>
        <n v="22.89"/>
        <n v="45.12"/>
        <n v="42.24"/>
        <n v="18.44"/>
        <n v="80.09"/>
        <n v="32.3"/>
        <n v="38.42"/>
        <n v="89.24"/>
        <n v="88.04"/>
        <n v="70.3"/>
        <n v="66.85"/>
        <n v="193.56"/>
        <n v="61.5"/>
        <n v="41.78"/>
        <n v="87.82"/>
        <n v="14.96"/>
        <n v="62.44"/>
        <n v="66.78"/>
        <n v="101.61"/>
        <n v="43.34"/>
        <n v="102.66"/>
        <n v="89.86"/>
        <n v="31.87"/>
        <n v="21.46"/>
        <n v="42.55"/>
        <n v="39.75"/>
        <n v="40.51"/>
        <n v="43.33"/>
        <n v="81.6"/>
        <n v="86.71"/>
        <n v="22.45"/>
        <n v="198.22"/>
        <n v="80.97"/>
        <n v="87.21"/>
        <n v="14.46"/>
        <n v="16.92"/>
        <n v="80.57"/>
        <n v="22.67"/>
        <n v="42.23"/>
        <n v="67.79"/>
        <n v="86.95"/>
        <n v="13.46"/>
        <n v="190.89"/>
        <n v="16.32"/>
        <n v="195.35"/>
        <n v="42.85"/>
        <n v="79.89"/>
        <n v="65.33"/>
        <n v="14.56"/>
        <n v="14.26"/>
        <n v="59.29"/>
        <n v="198.44"/>
        <n v="23.02"/>
        <n v="18.39"/>
        <n v="66.53"/>
        <n v="16.27"/>
        <n v="46.54"/>
        <n v="67.65"/>
        <n v="18.28"/>
        <n v="61.76"/>
        <n v="81.74"/>
        <n v="49.38"/>
        <n v="42.49"/>
        <n v="89.85"/>
        <n v="61.92"/>
        <n v="60.29"/>
        <n v="60.13"/>
        <n v="77.62"/>
        <n v="65.58"/>
        <n v="45.05"/>
        <n v="106.24"/>
        <n v="80.82"/>
        <n v="31.51"/>
        <n v="87.14"/>
        <n v="43.32"/>
        <n v="38.5"/>
        <n v="104.69"/>
        <n v="16.97"/>
        <n v="22.14"/>
        <n v="18.03"/>
        <n v="22.38"/>
        <n v="88.51"/>
        <n v="42.76"/>
        <n v="16.47"/>
        <n v="81.36"/>
        <n v="68.23"/>
        <n v="78.2"/>
        <n v="65.19"/>
        <n v="59.97"/>
        <n v="79.01"/>
        <n v="61.26"/>
        <n v="50.12"/>
        <n v="76.87"/>
        <n v="51.76"/>
        <n v="79.14"/>
        <n v="102.16"/>
        <n v="44.12"/>
        <n v="196.31"/>
        <n v="189.63"/>
        <n v="31.42"/>
        <n v="21.75"/>
        <n v="104.06"/>
        <n v="18.82"/>
        <n v="103.77"/>
        <n v="78.18"/>
        <n v="88.25"/>
        <n v="22.65"/>
        <n v="38.93"/>
        <n v="31.7"/>
        <n v="61.56"/>
        <n v="86.02"/>
        <n v="106.57"/>
        <n v="41.47"/>
        <n v="15.1"/>
        <n v="46.75"/>
        <n v="77.19"/>
        <n v="105.93"/>
        <n v="80.25"/>
        <n v="31.41"/>
        <n v="21.68"/>
        <n v="77.9"/>
        <n v="16.3"/>
        <n v="22.83"/>
        <n v="80.8"/>
        <n v="87.53"/>
        <n v="31.73"/>
        <n v="43.95"/>
        <n v="43.7"/>
        <n v="78.23"/>
        <n v="102.01"/>
        <n v="45.51"/>
        <n v="79"/>
        <n v="39.08"/>
        <n v="61.7"/>
        <n v="22.5"/>
        <n v="39.94"/>
        <n v="79.53"/>
        <n v="39.74"/>
        <n v="101.08"/>
        <n v="89.81"/>
        <n v="79.19"/>
        <n v="80.51"/>
        <n v="199.9"/>
        <n v="68.72"/>
        <n v="79.74"/>
        <n v="46.67"/>
        <n v="102.93"/>
        <n v="59.12"/>
        <n v="81.29"/>
        <n v="62.46"/>
        <n v="67.72"/>
        <n v="79.43"/>
        <n v="51.61"/>
        <n v="50.3"/>
        <n v="16.68"/>
        <n v="81.44"/>
        <n v="67.37"/>
        <n v="22.98"/>
        <n v="14.76"/>
        <n v="16.61"/>
        <n v="45.98"/>
        <n v="189.74"/>
        <n v="67.48"/>
        <n v="44.46"/>
        <n v="14.23"/>
        <n v="67.26"/>
        <n v="60.33"/>
        <n v="103.83"/>
        <n v="194.94"/>
        <n v="39.82"/>
        <n v="32.19"/>
        <n v="18.24"/>
        <n v="17.07"/>
        <n v="85.76"/>
        <n v="39.59"/>
        <n v="78.98"/>
        <n v="14.01"/>
        <n v="77.93"/>
        <n v="78.48"/>
        <n v="101.86"/>
        <n v="33.32"/>
        <n v="41.59"/>
        <n v="43.09"/>
        <n v="50.85"/>
        <n v="46.43"/>
        <n v="88.87"/>
        <n v="71.02"/>
        <n v="21.56"/>
        <n v="200.02"/>
        <n v="38.61"/>
        <n v="78.84"/>
        <n v="18.4"/>
        <n v="43.67"/>
        <n v="67.24"/>
        <n v="38.65"/>
        <n v="32.93"/>
        <n v="106.71"/>
        <n v="45.42"/>
        <n v="45.17"/>
        <n v="44.79"/>
        <n v="13.35"/>
        <n v="61.95"/>
        <n v="44.23"/>
        <n v="32.86"/>
        <n v="40.43"/>
        <n v="89.57"/>
        <n v="39.73"/>
        <n v="50.17"/>
        <n v="14.19"/>
        <n v="13.79"/>
        <n v="40.09"/>
        <n v="80.08"/>
        <n v="68.45"/>
        <n v="102.51"/>
        <n v="59.48"/>
        <n v="39.53"/>
        <n v="16.73"/>
        <n v="42.08"/>
        <n v="44.34"/>
        <n v="105.88"/>
        <n v="16.54"/>
        <n v="17.87"/>
        <n v="17.94"/>
        <n v="78.07"/>
        <n v="67.49"/>
        <n v="32.57"/>
        <n v="67.61"/>
        <n v="38.53"/>
        <n v="77.45"/>
        <n v="61.71"/>
        <n v="68.86"/>
        <n v="199.44"/>
        <n v="21.64"/>
        <n v="61.19"/>
        <n v="39.43"/>
        <n v="14.14"/>
        <n v="14.58"/>
        <n v="15.07"/>
        <n v="61.55"/>
        <n v="86.61"/>
        <n v="43.01"/>
        <n v="85.33"/>
        <n v="38.39"/>
        <n v="16.38"/>
        <n v="49.75"/>
        <n v="14.88"/>
        <n v="87.55"/>
        <n v="68.32"/>
        <n v="22.8"/>
        <n v="51.75"/>
        <n v="49.15"/>
        <n v="65.2"/>
        <n v="102.87"/>
        <n v="200.1"/>
        <n v="103.2"/>
        <n v="68.3"/>
        <n v="33.09"/>
        <n v="41.91"/>
        <n v="45.5"/>
        <n v="199.87"/>
        <n v="80.48"/>
        <n v="45.7"/>
        <n v="14.43"/>
        <n v="16.67"/>
        <n v="89.49"/>
        <n v="80.66"/>
        <n v="32.49"/>
        <n v="46.34"/>
        <n v="13.48"/>
        <n v="62.27"/>
        <n v="43.72"/>
        <n v="80.62"/>
        <n v="32.39"/>
        <n v="39.5"/>
        <n v="51.9"/>
        <n v="39.32"/>
        <n v="60.55"/>
        <n v="42.8"/>
        <n v="43.55"/>
        <n v="78.36"/>
        <n v="13.74"/>
        <n v="14.6"/>
        <n v="44.06"/>
        <n v="85.77"/>
        <n v="61.65"/>
        <n v="60.68"/>
        <n v="60.35"/>
        <n v="88.2"/>
        <n v="43.04"/>
        <n v="102.73"/>
        <n v="23.11"/>
        <n v="17.96"/>
        <n v="32.82"/>
        <n v="59.49"/>
        <n v="68.08"/>
        <n v="18.1"/>
        <n v="77.25"/>
        <n v="79.12"/>
        <n v="87.2"/>
        <n v="40.48"/>
        <n v="198.99"/>
        <n v="14.13"/>
        <n v="69.9"/>
        <n v="46.45"/>
        <n v="197.95"/>
        <n v="31.59"/>
        <n v="78.31"/>
        <n v="80.35"/>
        <n v="32.87"/>
        <n v="65.36"/>
        <n v="87.63"/>
        <n v="104.41"/>
        <n v="44.07"/>
        <n v="45.06"/>
        <n v="68.58"/>
        <n v="43.86"/>
        <n v="14.06"/>
        <n v="62.04"/>
        <n v="60.72"/>
        <n v="70.93"/>
        <n v="50.79"/>
        <n v="45.85"/>
        <n v="79.33"/>
        <n v="50.36"/>
        <n v="43.22"/>
        <n v="58.98"/>
        <n v="39.66"/>
        <n v="22.51"/>
        <n v="60.8"/>
        <n v="89.4"/>
        <n v="104.19"/>
        <n v="105.97"/>
        <n v="51.69"/>
        <n v="86.42"/>
        <n v="13.24"/>
        <n v="89.55"/>
        <n v="39.33"/>
        <n v="31.83"/>
        <n v="59.84"/>
        <n v="45.45"/>
        <n v="79.91"/>
        <n v="22.7"/>
        <n v="61.22"/>
        <n v="65.39"/>
        <n v="68.64"/>
        <n v="62.14"/>
        <n v="16.45"/>
        <n v="79.55"/>
        <n v="79.57"/>
        <n v="38.33"/>
        <n v="61.15"/>
        <n v="66.75"/>
        <n v="22.35"/>
        <n v="103.21"/>
        <n v="78.56"/>
        <n v="22.69"/>
        <n v="88.3"/>
        <n v="38.87"/>
        <n v="17.09"/>
        <n v="77.27"/>
        <n v="32.09"/>
        <n v="89.16"/>
        <n v="103.82"/>
        <n v="18.78"/>
        <n v="67.53"/>
        <n v="81.39"/>
        <n v="22.41"/>
        <n v="104.48"/>
        <n v="61.3"/>
        <n v="39.37"/>
        <n v="43.64"/>
        <n v="32.71"/>
        <n v="104.47"/>
        <n v="78.03"/>
        <n v="79.92"/>
        <n v="38.6"/>
        <n v="107.2"/>
        <n v="18.68"/>
        <n v="79.45"/>
        <n v="189.22"/>
        <n v="81.53"/>
        <n v="66.35"/>
        <n v="59.41"/>
        <n v="59.39"/>
        <n v="104.55"/>
        <n v="81.54"/>
        <n v="50.48"/>
        <n v="61.94"/>
        <n v="85.23"/>
        <n v="102.37"/>
        <n v="76.91"/>
        <n v="32.07"/>
        <n v="51.7"/>
        <n v="68.02"/>
        <n v="101.88"/>
        <n v="61.39"/>
        <n v="89.92"/>
        <n v="103.15"/>
        <n v="77.3"/>
        <n v="199.91"/>
        <n v="80.24"/>
        <n v="101.19"/>
        <n v="41.51"/>
        <n v="49.12"/>
        <n v="78.97"/>
        <n v="88.66"/>
        <n v="42.91"/>
        <n v="61.44"/>
        <n v="31.78"/>
        <n v="195.78"/>
        <n v="106.58"/>
        <n v="79.47"/>
        <n v="105.28"/>
        <n v="62.16"/>
        <n v="32.13"/>
        <n v="81.18"/>
        <n v="60.65"/>
        <n v="78.95"/>
        <n v="21.5"/>
        <n v="44.36"/>
        <n v="88.53"/>
        <n v="39.05"/>
        <n v="60.03"/>
        <n v="80.42"/>
        <n v="60.01"/>
        <n v="32.41"/>
        <n v="31.56"/>
        <n v="80.26"/>
        <n v="81.76"/>
        <n v="59.93"/>
        <n v="41.9"/>
        <n v="59.79"/>
        <n v="40.14"/>
        <n v="14.12"/>
        <n v="71.09"/>
        <n v="105.09"/>
        <n v="42"/>
        <n v="46.14"/>
        <n v="78.17"/>
        <n v="80.37"/>
        <n v="14.22"/>
        <n v="61.28"/>
        <n v="60.6"/>
        <n v="18.85"/>
        <n v="49.1"/>
        <n v="78.06"/>
        <n v="31.88"/>
        <n v="61.64"/>
        <n v="14.62"/>
        <n v="193.05"/>
        <n v="102.32"/>
        <n v="66.3"/>
        <n v="45.75"/>
        <n v="38.88"/>
        <n v="45.76"/>
        <n v="50.06"/>
        <n v="197.89"/>
        <n v="79.58"/>
        <n v="46.53"/>
        <n v="22.3"/>
        <n v="102.62"/>
        <n v="106.89"/>
        <n v="32.99"/>
        <n v="43.3"/>
        <n v="49.3"/>
      </sharedItems>
    </cacheField>
    <cacheField name="Revenue" numFmtId="185">
      <sharedItems containsSemiMixedTypes="0" containsString="0" containsNumber="1" minValue="28.328" maxValue="3655.26" count="2608">
        <n v="164.12"/>
        <n v="320.212"/>
        <n v="69.768"/>
        <n v="517.212"/>
        <n v="93.1515"/>
        <n v="35.34"/>
        <n v="357.12"/>
        <n v="695.02"/>
        <n v="445.176"/>
        <n v="332.18"/>
        <n v="49.71"/>
        <n v="388.7"/>
        <n v="275.724"/>
        <n v="44.6405"/>
        <n v="40"/>
        <n v="153.39"/>
        <n v="224.946"/>
        <n v="180.216"/>
        <n v="34.51"/>
        <n v="93.807"/>
        <n v="583.6325"/>
        <n v="69.578"/>
        <n v="93.4"/>
        <n v="162.52"/>
        <n v="71.56"/>
        <n v="244.92"/>
        <n v="250.116"/>
        <n v="310.7"/>
        <n v="97.964"/>
        <n v="103.26"/>
        <n v="1465.74"/>
        <n v="159.902"/>
        <n v="72.38"/>
        <n v="153.69"/>
        <n v="2402.835"/>
        <n v="145.1125"/>
        <n v="805.467"/>
        <n v="242.46"/>
        <n v="484.74"/>
        <n v="333.68"/>
        <n v="150.96"/>
        <n v="103.5405"/>
        <n v="31.806"/>
        <n v="92.54"/>
        <n v="75.9335"/>
        <n v="141.25"/>
        <n v="186.552"/>
        <n v="136.18"/>
        <n v="36.43"/>
        <n v="90.918"/>
        <n v="123"/>
        <n v="144.48"/>
        <n v="128.4435"/>
        <n v="94.32"/>
        <n v="154.56"/>
        <n v="278.16"/>
        <n v="127.764"/>
        <n v="76.855"/>
        <n v="84.69"/>
        <n v="350.949"/>
        <n v="272.394"/>
        <n v="684.0475"/>
        <n v="273.57"/>
        <n v="90.9"/>
        <n v="40.72"/>
        <n v="74.18"/>
        <n v="105.7825"/>
        <n v="34.1335"/>
        <n v="462.84"/>
        <n v="87.97"/>
        <n v="872.78"/>
        <n v="104.346"/>
        <n v="410.72"/>
        <n v="312.322"/>
        <n v="51.78"/>
        <n v="47.994"/>
        <n v="199.02"/>
        <n v="216.729"/>
        <n v="1333.12"/>
        <n v="104.36"/>
        <n v="79.344"/>
        <n v="251.86"/>
        <n v="49.85"/>
        <n v="36.13"/>
        <n v="99.5885"/>
        <n v="33.687"/>
        <n v="165.42"/>
        <n v="116.717"/>
        <n v="71.64"/>
        <n v="324.783"/>
        <n v="72.216"/>
        <n v="71.94"/>
        <n v="72.24"/>
        <n v="764.05"/>
        <n v="250.02"/>
        <n v="35.87"/>
        <n v="189.449"/>
        <n v="938.007"/>
        <n v="40.28"/>
        <n v="557.1465"/>
        <n v="71.5"/>
        <n v="103.39"/>
        <n v="221.346"/>
        <n v="3039.21"/>
        <n v="666.58"/>
        <n v="76.1045"/>
        <n v="78.47"/>
        <n v="94.07"/>
        <n v="163.71"/>
        <n v="765.72"/>
        <n v="133.779"/>
        <n v="147.21"/>
        <n v="35.73"/>
        <n v="176.783"/>
        <n v="145.48"/>
        <n v="95.0095"/>
        <n v="91.46"/>
        <n v="244.222"/>
        <n v="231.572"/>
        <n v="145.122"/>
        <n v="103.78"/>
        <n v="314.34"/>
        <n v="265.84"/>
        <n v="67.8395"/>
        <n v="199.67"/>
        <n v="196.88"/>
        <n v="149.85"/>
        <n v="70.41"/>
        <n v="119.493"/>
        <n v="365.84"/>
        <n v="246.54"/>
        <n v="134.001"/>
        <n v="1427.868"/>
        <n v="39.55"/>
        <n v="240.24"/>
        <n v="120.48"/>
        <n v="37.4015"/>
        <n v="551.208"/>
        <n v="602"/>
        <n v="429.39"/>
        <n v="97.774"/>
        <n v="65.421"/>
        <n v="75.9905"/>
        <n v="173.774"/>
        <n v="249.66"/>
        <n v="221.778"/>
        <n v="36.02"/>
        <n v="34.029"/>
        <n v="280.638"/>
        <n v="140.53"/>
        <n v="134.9285"/>
        <n v="1348.272"/>
        <n v="106.08"/>
        <n v="244.86"/>
        <n v="266.893"/>
        <n v="43.1585"/>
        <n v="698.904"/>
        <n v="123.95"/>
        <n v="599.7"/>
        <n v="93.78"/>
        <n v="35.451"/>
        <n v="609.84"/>
        <n v="352.704"/>
        <n v="309.24"/>
        <n v="113.067"/>
        <n v="146.862"/>
        <n v="82.458"/>
        <n v="376.89"/>
        <n v="202.02"/>
        <n v="925.32"/>
        <n v="69.141"/>
        <n v="349.6665"/>
        <n v="309.66"/>
        <n v="237.048"/>
        <n v="36.52"/>
        <n v="151.95"/>
        <n v="62.951"/>
        <n v="36.62"/>
        <n v="81.47"/>
        <n v="1252.05"/>
        <n v="47.861"/>
        <n v="100.8"/>
        <n v="69.98"/>
        <n v="256.614"/>
        <n v="153.54"/>
        <n v="35.69"/>
        <n v="143.3265"/>
        <n v="184.604"/>
        <n v="161.76"/>
        <n v="363.231"/>
        <n v="924.3"/>
        <n v="135.4"/>
        <n v="82.06"/>
        <n v="77.368"/>
        <n v="879.768"/>
        <n v="263.394"/>
        <n v="124.678"/>
        <n v="244.0075"/>
        <n v="609.7"/>
        <n v="498.2"/>
        <n v="2922.045"/>
        <n v="77.729"/>
        <n v="32.922"/>
        <n v="371.48"/>
        <n v="82.42"/>
        <n v="934.74"/>
        <n v="90.288"/>
        <n v="562.56"/>
        <n v="80.68"/>
        <n v="462.9825"/>
        <n v="173.604"/>
        <n v="203.54"/>
        <n v="390.762"/>
        <n v="140.47"/>
        <n v="268.546"/>
        <n v="404.73"/>
        <n v="63.774"/>
        <n v="104.35"/>
        <n v="240.96"/>
        <n v="305.568"/>
        <n v="696.285"/>
        <n v="357.124"/>
        <n v="673.66"/>
        <n v="338.93"/>
        <n v="613.6"/>
        <n v="515.394"/>
        <n v="154.546"/>
        <n v="38.9595"/>
        <n v="306.06"/>
        <n v="249.84"/>
        <n v="273.1"/>
        <n v="1646.73"/>
        <n v="45.54"/>
        <n v="51.73"/>
        <n v="152.969"/>
        <n v="36.31"/>
        <n v="78.717"/>
        <n v="195.757"/>
        <n v="36.39"/>
        <n v="112.437"/>
        <n v="96.1305"/>
        <n v="102.4"/>
        <n v="81.81"/>
        <n v="152.96"/>
        <n v="157.8235"/>
        <n v="550.563"/>
        <n v="80.42"/>
        <n v="244.34"/>
        <n v="164.6"/>
        <n v="132.2"/>
        <n v="81.4"/>
        <n v="35.39"/>
        <n v="227.61"/>
        <n v="98.96"/>
        <n v="50.51"/>
        <n v="244.32"/>
        <n v="138.564"/>
        <n v="372.248"/>
        <n v="32.571"/>
        <n v="72.97"/>
        <n v="509.22"/>
        <n v="435.24"/>
        <n v="49.73"/>
        <n v="252.38"/>
        <n v="257.241"/>
        <n v="445.716"/>
        <n v="73.836"/>
        <n v="109.89"/>
        <n v="441.465"/>
        <n v="228.836"/>
        <n v="72.26"/>
        <n v="112.473"/>
        <n v="155.1445"/>
        <n v="278.28"/>
        <n v="185.895"/>
        <n v="82.46"/>
        <n v="34.6465"/>
        <n v="36.67"/>
        <n v="93.366"/>
        <n v="175.554"/>
        <n v="191.501"/>
        <n v="220.66"/>
        <n v="117.7905"/>
        <n v="327.56"/>
        <n v="375.972"/>
        <n v="440.97"/>
        <n v="313.006"/>
        <n v="179.62"/>
        <n v="35.37"/>
        <n v="202.56"/>
        <n v="146.37"/>
        <n v="431.22"/>
        <n v="147.492"/>
        <n v="41.814"/>
        <n v="118.47"/>
        <n v="40.91"/>
        <n v="44.946"/>
        <n v="35.52"/>
        <n v="682.2"/>
        <n v="144.32"/>
        <n v="303.4"/>
        <n v="272.79"/>
        <n v="370.98"/>
        <n v="33.8295"/>
        <n v="780.65"/>
        <n v="124.31"/>
        <n v="223.83"/>
        <n v="41.1"/>
        <n v="40.38"/>
        <n v="72.315"/>
        <n v="38.418"/>
        <n v="107.67"/>
        <n v="490.35"/>
        <n v="80.04"/>
        <n v="38.0095"/>
        <n v="465.48"/>
        <n v="39.96"/>
        <n v="146.6"/>
        <n v="94.38"/>
        <n v="121.77"/>
        <n v="616.45"/>
        <n v="39.0925"/>
        <n v="141.68"/>
        <n v="314.431"/>
        <n v="69.2265"/>
        <n v="161.04"/>
        <n v="372.21"/>
        <n v="162.58"/>
        <n v="196.327"/>
        <n v="102.28"/>
        <n v="99.4"/>
        <n v="37.677"/>
        <n v="172.21"/>
        <n v="101.44"/>
        <n v="68.552"/>
        <n v="707.028"/>
        <n v="270.93"/>
        <n v="261.468"/>
        <n v="119.7"/>
        <n v="44.811"/>
        <n v="39.178"/>
        <n v="142.89"/>
        <n v="385.52"/>
        <n v="165.72"/>
        <n v="328.66"/>
        <n v="116.79"/>
        <n v="195.852"/>
        <n v="189.32"/>
        <n v="50.04"/>
        <n v="125.69"/>
        <n v="256.914"/>
        <n v="497.44"/>
        <n v="145.512"/>
        <n v="192.86"/>
        <n v="144.68"/>
        <n v="70.82"/>
        <n v="1104.3"/>
        <n v="46.674"/>
        <n v="34.694"/>
        <n v="276.588"/>
        <n v="36.945"/>
        <n v="517.598"/>
        <n v="140.04"/>
        <n v="33.573"/>
        <n v="80.38"/>
        <n v="193.287"/>
        <n v="200.05"/>
        <n v="90.06"/>
        <n v="33.408"/>
        <n v="280.962"/>
        <n v="415.416"/>
        <n v="588.7625"/>
        <n v="163.914"/>
        <n v="137.313"/>
        <n v="260.8"/>
        <n v="169.65"/>
        <n v="629.55"/>
        <n v="79.24"/>
        <n v="108.96"/>
        <n v="51.16"/>
        <n v="160.425"/>
        <n v="145.19"/>
        <n v="80.18"/>
        <n v="39.47"/>
        <n v="206.84"/>
        <n v="550.562"/>
        <n v="87.799"/>
        <n v="377.55"/>
        <n v="72.68"/>
        <n v="102.58"/>
        <n v="220.806"/>
        <n v="120.63"/>
        <n v="371.88"/>
        <n v="144.92"/>
        <n v="73.188"/>
        <n v="38.475"/>
        <n v="72.16"/>
        <n v="137.6405"/>
        <n v="941.058"/>
        <n v="136.242"/>
        <n v="83.62"/>
        <n v="275.778"/>
        <n v="126.954"/>
        <n v="44.745"/>
        <n v="262.78"/>
        <n v="102.136"/>
        <n v="196.48"/>
        <n v="178.956"/>
        <n v="77.1495"/>
        <n v="206.44"/>
        <n v="153.47"/>
        <n v="1198.5"/>
        <n v="45.84"/>
        <n v="231.933"/>
        <n v="312.12"/>
        <n v="101.43"/>
        <n v="795.72"/>
        <n v="585.36"/>
        <n v="233.548"/>
        <n v="86.7825"/>
        <n v="130.0755"/>
        <n v="237.576"/>
        <n v="95.418"/>
        <n v="172.7575"/>
        <n v="98.361"/>
        <n v="447.3"/>
        <n v="93.22"/>
        <n v="47.61"/>
        <n v="77.672"/>
        <n v="66.997"/>
        <n v="38.779"/>
        <n v="99.846"/>
        <n v="33.915"/>
        <n v="37.5535"/>
        <n v="100.34"/>
        <n v="206.6"/>
        <n v="434.34"/>
        <n v="36.3"/>
        <n v="124.848"/>
        <n v="331.16"/>
        <n v="485.96"/>
        <n v="368.28"/>
        <n v="151.48"/>
        <n v="48.469"/>
        <n v="294.192"/>
        <n v="816.65"/>
        <n v="90.27"/>
        <n v="1496.934"/>
        <n v="158.9065"/>
        <n v="282.04"/>
        <n v="1091.448"/>
        <n v="151.715"/>
        <n v="767.96"/>
        <n v="47.3195"/>
        <n v="36.351"/>
        <n v="80.09"/>
        <n v="128.583"/>
        <n v="40.53"/>
        <n v="49.46"/>
        <n v="427.38"/>
        <n v="810.426"/>
        <n v="82.08"/>
        <n v="246.602"/>
        <n v="130.73"/>
        <n v="73.26"/>
        <n v="45.891"/>
        <n v="536.72"/>
        <n v="91.548"/>
        <n v="1348.488"/>
        <n v="73.584"/>
        <n v="134.65"/>
        <n v="41.21"/>
        <n v="81.18"/>
        <n v="353.628"/>
        <n v="213.095"/>
        <n v="108.27"/>
        <n v="1273.455"/>
        <n v="32.04"/>
        <n v="50.17"/>
        <n v="145.8"/>
        <n v="186.96"/>
        <n v="123.63"/>
        <n v="505.11"/>
        <n v="196.384"/>
        <n v="40.16"/>
        <n v="97.659"/>
        <n v="522.2"/>
        <n v="205.26"/>
        <n v="487.44"/>
        <n v="205.5135"/>
        <n v="360.6"/>
        <n v="48.165"/>
        <n v="41.13"/>
        <n v="121.66"/>
        <n v="110.493"/>
        <n v="49.96"/>
        <n v="263.721"/>
        <n v="199.0155"/>
        <n v="35.4"/>
        <n v="46.575"/>
        <n v="201.96"/>
        <n v="239.286"/>
        <n v="374.01"/>
        <n v="144.52"/>
        <n v="405.12"/>
        <n v="73"/>
        <n v="35.7"/>
        <n v="1158.392"/>
        <n v="81.78"/>
        <n v="553.986"/>
        <n v="259.148"/>
        <n v="817.74"/>
        <n v="504.032"/>
        <n v="241"/>
        <n v="434.967"/>
        <n v="254.904"/>
        <n v="101.13"/>
        <n v="51.36"/>
        <n v="759.4"/>
        <n v="267.18"/>
        <n v="248.78"/>
        <n v="225.99"/>
        <n v="82.16"/>
        <n v="230.55"/>
        <n v="66.78"/>
        <n v="665.4225"/>
        <n v="102.8"/>
        <n v="83.556"/>
        <n v="229.425"/>
        <n v="897.123"/>
        <n v="232.484"/>
        <n v="75.392"/>
        <n v="309.978"/>
        <n v="72.171"/>
        <n v="162.28"/>
        <n v="382.22"/>
        <n v="77.102"/>
        <n v="83.44"/>
        <n v="49.61"/>
        <n v="246.62"/>
        <n v="84.015"/>
        <n v="393.6775"/>
        <n v="449.532"/>
        <n v="305.676"/>
        <n v="48.317"/>
        <n v="334.02"/>
        <n v="157.471"/>
        <n v="302.02"/>
        <n v="184.14"/>
        <n v="33.156"/>
        <n v="68.058"/>
        <n v="124.18"/>
        <n v="134.95"/>
        <n v="248"/>
        <n v="90.36"/>
        <n v="93.65"/>
        <n v="212.625"/>
        <n v="33.9055"/>
        <n v="408.36"/>
        <n v="155.89"/>
        <n v="130.81"/>
        <n v="90.364"/>
        <n v="267.235"/>
        <n v="82.75"/>
        <n v="73.638"/>
        <n v="46.62"/>
        <n v="373.483"/>
        <n v="90.52"/>
        <n v="785.4125"/>
        <n v="72.7"/>
        <n v="47"/>
        <n v="46.86"/>
        <n v="156.047"/>
        <n v="163.16"/>
        <n v="66.024"/>
        <n v="41.238"/>
        <n v="70.95"/>
        <n v="44.346"/>
        <n v="780.4725"/>
        <n v="106.71"/>
        <n v="81.918"/>
        <n v="396.64"/>
        <n v="261.88"/>
        <n v="131.62"/>
        <n v="1144.712"/>
        <n v="81.04"/>
        <n v="232.3605"/>
        <n v="282.96"/>
        <n v="102.48"/>
        <n v="108.468"/>
        <n v="80.98"/>
        <n v="148.644"/>
        <n v="400.72"/>
        <n v="196.24"/>
        <n v="93.32"/>
        <n v="203.22"/>
        <n v="104.91"/>
        <n v="271.932"/>
        <n v="136.01"/>
        <n v="1556.775"/>
        <n v="1230.3"/>
        <n v="445.056"/>
        <n v="251.807"/>
        <n v="137.37"/>
        <n v="227.749"/>
        <n v="33.399"/>
        <n v="851.7255"/>
        <n v="131.46"/>
        <n v="217.44"/>
        <n v="81.98"/>
        <n v="46.71"/>
        <n v="41.01"/>
        <n v="66.9275"/>
        <n v="97.641"/>
        <n v="244.06"/>
        <n v="376.3995"/>
        <n v="36.936"/>
        <n v="81.12"/>
        <n v="154.08"/>
        <n v="561.48"/>
        <n v="360.72"/>
        <n v="135.1185"/>
        <n v="143.54"/>
        <n v="67.6685"/>
        <n v="64.116"/>
        <n v="51.39"/>
        <n v="102.64"/>
        <n v="64.008"/>
        <n v="200.78"/>
        <n v="344.718"/>
        <n v="294.6"/>
        <n v="71.928"/>
        <n v="619.722"/>
        <n v="151.15"/>
        <n v="77.6435"/>
        <n v="135.4035"/>
        <n v="166.48"/>
        <n v="134.8905"/>
        <n v="68.286"/>
        <n v="148.65"/>
        <n v="37.8955"/>
        <n v="36.567"/>
        <n v="151.164"/>
        <n v="92.74"/>
        <n v="216.882"/>
        <n v="141.06"/>
        <n v="81.783"/>
        <n v="298.344"/>
        <n v="525.4275"/>
        <n v="262.35"/>
        <n v="134.86"/>
        <n v="136.07"/>
        <n v="42.525"/>
        <n v="74.376"/>
        <n v="163.5"/>
        <n v="34.219"/>
        <n v="36.68"/>
        <n v="1880.064"/>
        <n v="75.62"/>
        <n v="187.0075"/>
        <n v="81.7"/>
        <n v="88.2645"/>
        <n v="152.01"/>
        <n v="36.65"/>
        <n v="404.1"/>
        <n v="578.8"/>
        <n v="65.718"/>
        <n v="104.253"/>
        <n v="383.18"/>
        <n v="1922.268"/>
        <n v="124.74"/>
        <n v="193.192"/>
        <n v="166.5"/>
        <n v="70.2"/>
        <n v="202.68"/>
        <n v="458.9925"/>
        <n v="1059.015"/>
        <n v="50.18"/>
        <n v="83.38"/>
        <n v="33.7725"/>
        <n v="154.36"/>
        <n v="155.68"/>
        <n v="34.8075"/>
        <n v="134.748"/>
        <n v="185.652"/>
        <n v="51.61"/>
        <n v="48.032"/>
        <n v="331.48"/>
        <n v="110.31"/>
        <n v="392.74"/>
        <n v="70.66"/>
        <n v="167.148"/>
        <n v="125.25"/>
        <n v="341.98"/>
        <n v="40.04"/>
        <n v="115.3395"/>
        <n v="401.76"/>
        <n v="333.08"/>
        <n v="340.281"/>
        <n v="35.496"/>
        <n v="117.306"/>
        <n v="154.86"/>
        <n v="414.56"/>
        <n v="156.2655"/>
        <n v="465.8325"/>
        <n v="68.2765"/>
        <n v="389.94"/>
        <n v="99.06"/>
        <n v="121.108"/>
        <n v="90.94"/>
        <n v="145.68"/>
        <n v="157.035"/>
        <n v="36.27"/>
        <n v="80.82"/>
        <n v="284.112"/>
        <n v="132.876"/>
        <n v="521.586"/>
        <n v="149.7105"/>
        <n v="99.94"/>
        <n v="699.93"/>
        <n v="124.5735"/>
        <n v="33.138"/>
        <n v="122.28"/>
        <n v="77.282"/>
        <n v="51.02"/>
        <n v="68.97"/>
        <n v="1326.204"/>
        <n v="129.294"/>
        <n v="288.672"/>
        <n v="216.24"/>
        <n v="183.44"/>
        <n v="330.34"/>
        <n v="66.329"/>
        <n v="236.448"/>
        <n v="1264.275"/>
        <n v="599.79"/>
        <n v="350.75"/>
        <n v="71.72"/>
        <n v="92.27"/>
        <n v="802.281"/>
        <n v="87.742"/>
        <n v="46.296"/>
        <n v="96.843"/>
        <n v="81.1"/>
        <n v="102.6"/>
        <n v="247.68"/>
        <n v="472.566"/>
        <n v="39.42"/>
        <n v="248.5"/>
        <n v="312.86"/>
        <n v="80.3"/>
        <n v="79.89"/>
        <n v="39.5"/>
        <n v="80.7"/>
        <n v="80.86"/>
        <n v="607.86"/>
        <n v="487.24"/>
        <n v="1516.95"/>
        <n v="37.449"/>
        <n v="161.36"/>
        <n v="123.68"/>
        <n v="146.29"/>
        <n v="296.91"/>
        <n v="183.18"/>
        <n v="46.602"/>
        <n v="92.5"/>
        <n v="595.5"/>
        <n v="137.52"/>
        <n v="322.96"/>
        <n v="82.86"/>
        <n v="51.15"/>
        <n v="545.724"/>
        <n v="101.86"/>
        <n v="96.501"/>
        <n v="724.23"/>
        <n v="72.82"/>
        <n v="144.5"/>
        <n v="413.44"/>
        <n v="495.89"/>
        <n v="180.882"/>
        <n v="1198.404"/>
        <n v="154.6"/>
        <n v="79.0685"/>
        <n v="138.69"/>
        <n v="119.035"/>
        <n v="32.544"/>
        <n v="357.966"/>
        <n v="154.109"/>
        <n v="313.62"/>
        <n v="431.61"/>
        <n v="33.255"/>
        <n v="121.38"/>
        <n v="71.622"/>
        <n v="205.24"/>
        <n v="102.3"/>
        <n v="45.747"/>
        <n v="766.26"/>
        <n v="122.11"/>
        <n v="102.38"/>
        <n v="167.04"/>
        <n v="174.344"/>
        <n v="144.51"/>
        <n v="134.19"/>
        <n v="120.9"/>
        <n v="185.934"/>
        <n v="273.02"/>
        <n v="523.32"/>
        <n v="47.823"/>
        <n v="206.74"/>
        <n v="348.5835"/>
        <n v="576.63"/>
        <n v="462.441"/>
        <n v="200.34"/>
        <n v="183.192"/>
        <n v="144.84"/>
        <n v="208.1355"/>
        <n v="161.62"/>
        <n v="46.377"/>
        <n v="388.3125"/>
        <n v="149.391"/>
        <n v="242.44"/>
        <n v="262.2"/>
        <n v="92.88"/>
        <n v="36.66"/>
        <n v="702.765"/>
        <n v="32.373"/>
        <n v="425.374"/>
        <n v="130.644"/>
        <n v="573.36"/>
        <n v="155.04"/>
        <n v="46.84"/>
        <n v="346.275"/>
        <n v="91.07"/>
        <n v="81.86"/>
        <n v="45.45"/>
        <n v="70.62"/>
        <n v="103.12"/>
        <n v="292.44"/>
        <n v="102.68"/>
        <n v="145.9295"/>
        <n v="70.074"/>
        <n v="782.765"/>
        <n v="36.72"/>
        <n v="377.397"/>
        <n v="364.99"/>
        <n v="147.76"/>
        <n v="153.17"/>
        <n v="165.7"/>
        <n v="143.52"/>
        <n v="192.94"/>
        <n v="168.56"/>
        <n v="247.8"/>
        <n v="281.86"/>
        <n v="73.15"/>
        <n v="374.965"/>
        <n v="104.709"/>
        <n v="287.565"/>
        <n v="95.171"/>
        <n v="231.724"/>
        <n v="127.566"/>
        <n v="286.368"/>
        <n v="108.69"/>
        <n v="361.83"/>
        <n v="139.38"/>
        <n v="35.055"/>
        <n v="231.477"/>
        <n v="70.034"/>
        <n v="470.22"/>
        <n v="122.496"/>
        <n v="187.1"/>
        <n v="131.74"/>
        <n v="436.0025"/>
        <n v="590.52"/>
        <n v="34.7415"/>
        <n v="82.38"/>
        <n v="129.8365"/>
        <n v="71.4"/>
        <n v="100.87"/>
        <n v="130.8"/>
        <n v="153.89"/>
        <n v="104.1335"/>
        <n v="543.592"/>
        <n v="96.482"/>
        <n v="153.121"/>
        <n v="91.1625"/>
        <n v="881.01"/>
        <n v="239.305"/>
        <n v="82.64"/>
        <n v="288.02"/>
        <n v="97.223"/>
        <n v="401.184"/>
        <n v="160.02"/>
        <n v="188.8"/>
        <n v="943.98"/>
        <n v="125.44"/>
        <n v="72.36"/>
        <n v="38.95"/>
        <n v="65.097"/>
        <n v="250.84"/>
        <n v="70.193"/>
        <n v="998.64"/>
        <n v="562.68"/>
        <n v="34.827"/>
        <n v="43.966"/>
        <n v="184.24"/>
        <n v="118.65"/>
        <n v="83.3"/>
        <n v="187.68"/>
        <n v="102.5"/>
        <n v="576.936"/>
        <n v="69.088"/>
        <n v="46.19"/>
        <n v="469.74"/>
        <n v="123.91"/>
        <n v="50.64"/>
        <n v="126.864"/>
        <n v="39.2065"/>
        <n v="73.8"/>
        <n v="196.91"/>
        <n v="107.37"/>
        <n v="156.218"/>
        <n v="40.57"/>
        <n v="182.039"/>
        <n v="146.3665"/>
        <n v="120.8"/>
        <n v="40.15"/>
        <n v="571.2"/>
        <n v="70.547"/>
        <n v="742.92"/>
        <n v="70.186"/>
        <n v="567.6345"/>
        <n v="249.51"/>
        <n v="43.51"/>
        <n v="154.85"/>
        <n v="194.99"/>
        <n v="47.19"/>
        <n v="124.14"/>
        <n v="131.95"/>
        <n v="102.24"/>
        <n v="304.14"/>
        <n v="234.346"/>
        <n v="155.81"/>
        <n v="155.0305"/>
        <n v="139.935"/>
        <n v="630.8"/>
        <n v="327.14"/>
        <n v="142.06"/>
        <n v="81.37"/>
        <n v="120.75"/>
        <n v="327.16"/>
        <n v="73.08"/>
        <n v="88.388"/>
        <n v="195.22"/>
        <n v="38.6745"/>
        <n v="39.197"/>
        <n v="81.68"/>
        <n v="143.32"/>
        <n v="312.62"/>
        <n v="271.863"/>
        <n v="81.972"/>
        <n v="654.3725"/>
        <n v="124.17"/>
        <n v="145.3025"/>
        <n v="240.3"/>
        <n v="73.22"/>
        <n v="250.439"/>
        <n v="145.7585"/>
        <n v="160.12"/>
        <n v="40.55"/>
        <n v="115.8465"/>
        <n v="748.935"/>
        <n v="173.097"/>
        <n v="406.2"/>
        <n v="46.16"/>
        <n v="101.54"/>
        <n v="134.843"/>
        <n v="424.8"/>
        <n v="163.62"/>
        <n v="100.18"/>
        <n v="92.31"/>
        <n v="485.52"/>
        <n v="43.225"/>
        <n v="35.99"/>
        <n v="122.55"/>
        <n v="378.66"/>
        <n v="524.286"/>
        <n v="125.32"/>
        <n v="334.52"/>
        <n v="80.19"/>
        <n v="49.86"/>
        <n v="391.02"/>
        <n v="39.61"/>
        <n v="70.86"/>
        <n v="258.944"/>
        <n v="131.79"/>
        <n v="3655.26"/>
        <n v="101.85"/>
        <n v="1315.332"/>
        <n v="166.56"/>
        <n v="68.2975"/>
        <n v="38.817"/>
        <n v="137.94"/>
        <n v="3213.47"/>
        <n v="82.5"/>
        <n v="184"/>
        <n v="72.801"/>
        <n v="194.73"/>
        <n v="398.735"/>
        <n v="427.59"/>
        <n v="196.33"/>
        <n v="82.1"/>
        <n v="123.09"/>
        <n v="282.18"/>
        <n v="157.04"/>
        <n v="818.76"/>
        <n v="36.1"/>
        <n v="278.19"/>
        <n v="468.2835"/>
        <n v="66.33"/>
        <n v="35.62"/>
        <n v="401.4465"/>
        <n v="336.888"/>
        <n v="620.88"/>
        <n v="401.32"/>
        <n v="268.56"/>
        <n v="102.32"/>
        <n v="97.038"/>
        <n v="138.073"/>
        <n v="32.355"/>
        <n v="51.09"/>
        <n v="337.773"/>
        <n v="250.35"/>
        <n v="81.72"/>
        <n v="78.0995"/>
        <n v="32.337"/>
        <n v="329.54"/>
        <n v="170.496"/>
        <n v="90.7"/>
        <n v="45.59"/>
        <n v="395.685"/>
        <n v="145.188"/>
        <n v="93.294"/>
        <n v="230.261"/>
        <n v="154.09"/>
        <n v="76.608"/>
        <n v="79.9085"/>
        <n v="146.66"/>
        <n v="398.06"/>
        <n v="195.605"/>
        <n v="282.36"/>
        <n v="74.223"/>
        <n v="166.91"/>
        <n v="45.99"/>
        <n v="35.1595"/>
        <n v="704.5"/>
        <n v="109.98"/>
        <n v="32.67"/>
        <n v="241.28"/>
        <n v="47.07"/>
        <n v="294.386"/>
        <n v="43.6715"/>
        <n v="188.708"/>
        <n v="842.85"/>
        <n v="67.355"/>
        <n v="123.714"/>
        <n v="152.78"/>
        <n v="47.272"/>
        <n v="149.72"/>
        <n v="106.2585"/>
        <n v="79.5515"/>
        <n v="546.82"/>
        <n v="763.88"/>
        <n v="35.78"/>
        <n v="356.9625"/>
        <n v="520.992"/>
        <n v="162.51"/>
        <n v="211.56"/>
        <n v="90.28"/>
        <n v="684.5"/>
        <n v="290.244"/>
        <n v="156.06"/>
        <n v="1186.464"/>
        <n v="71.28"/>
        <n v="152.9405"/>
        <n v="117.9805"/>
        <n v="68.609"/>
        <n v="155.458"/>
        <n v="637.515"/>
        <n v="45.1535"/>
        <n v="417.3075"/>
        <n v="556.5375"/>
        <n v="804.1"/>
        <n v="121.53"/>
        <n v="81.08"/>
        <n v="541.548"/>
        <n v="192.42"/>
        <n v="2831.69"/>
        <n v="75.905"/>
        <n v="51.12"/>
        <n v="180.66"/>
        <n v="69.92"/>
        <n v="438.21"/>
        <n v="289.48"/>
        <n v="60.537"/>
        <n v="266.24"/>
        <n v="48.6685"/>
        <n v="93.5"/>
        <n v="123.48"/>
        <n v="37.753"/>
        <n v="126.333"/>
        <n v="293.568"/>
        <n v="32.652"/>
        <n v="197.154"/>
        <n v="613.52"/>
        <n v="251"/>
        <n v="205.9125"/>
        <n v="274.74"/>
        <n v="286.2"/>
        <n v="495.56"/>
        <n v="128.649"/>
        <n v="88.806"/>
        <n v="148.2475"/>
        <n v="36.74"/>
        <n v="398.56"/>
        <n v="70.376"/>
        <n v="145.71"/>
        <n v="143.887"/>
        <n v="450.5"/>
        <n v="140.121"/>
        <n v="47.6045"/>
        <n v="128.295"/>
        <n v="544.6635"/>
        <n v="205.173"/>
        <n v="162.98"/>
        <n v="1041.344"/>
        <n v="32.832"/>
        <n v="696.915"/>
        <n v="202.28"/>
        <n v="311.16"/>
        <n v="132.49"/>
        <n v="161.3"/>
        <n v="33.6395"/>
        <n v="123.03"/>
        <n v="36.01"/>
        <n v="95.399"/>
        <n v="300.9"/>
        <n v="42.93"/>
        <n v="73.692"/>
        <n v="102.84"/>
        <n v="148.491"/>
        <n v="145.65"/>
        <n v="459.572"/>
        <n v="36.94"/>
        <n v="85.785"/>
        <n v="335.05"/>
        <n v="34.105"/>
        <n v="277.236"/>
        <n v="157.91"/>
        <n v="117.1065"/>
        <n v="228.342"/>
        <n v="178.29"/>
        <n v="31.195"/>
        <n v="158.8685"/>
        <n v="145.94"/>
        <n v="248.73"/>
        <n v="993.429"/>
        <n v="984.963"/>
        <n v="78.565"/>
        <n v="40.33"/>
        <n v="69.6915"/>
        <n v="138.87"/>
        <n v="39.73"/>
        <n v="497.876"/>
        <n v="88.711"/>
        <n v="71.226"/>
        <n v="124.491"/>
        <n v="253.9"/>
        <n v="142.83"/>
        <n v="45.675"/>
        <n v="50.33"/>
        <n v="42.75"/>
        <n v="234.594"/>
        <n v="446.766"/>
        <n v="143.08"/>
        <n v="204.98"/>
        <n v="560.796"/>
        <n v="121.44"/>
        <n v="176.472"/>
        <n v="349.434"/>
        <n v="311.068"/>
        <n v="617.918"/>
        <n v="40.26"/>
        <n v="42.507"/>
        <n v="42.6105"/>
        <n v="657.058"/>
        <n v="126.12"/>
        <n v="36"/>
        <n v="154.1375"/>
        <n v="150.44"/>
        <n v="239.723"/>
        <n v="167.44"/>
        <n v="70.58"/>
        <n v="389.31"/>
        <n v="40.67"/>
        <n v="40.94"/>
        <n v="287.5365"/>
        <n v="101.439"/>
        <n v="38.285"/>
        <n v="86.3645"/>
        <n v="689.7325"/>
        <n v="102.06"/>
        <n v="50.67"/>
        <n v="1240.89"/>
        <n v="778.4"/>
        <n v="94"/>
        <n v="80.92"/>
        <n v="156.11"/>
        <n v="219.204"/>
        <n v="97.794"/>
        <n v="1456.02"/>
        <n v="359.7555"/>
        <n v="287.892"/>
        <n v="204.74"/>
        <n v="102.13"/>
        <n v="161.82"/>
        <n v="166.58"/>
        <n v="273.46"/>
        <n v="304.88"/>
        <n v="128.304"/>
        <n v="72.261"/>
        <n v="135.261"/>
        <n v="260.6895"/>
        <n v="43.624"/>
        <n v="149.22"/>
        <n v="171.53"/>
        <n v="1552.716"/>
        <n v="141"/>
        <n v="305.78"/>
        <n v="163.8"/>
        <n v="103.58"/>
        <n v="250.92"/>
        <n v="38.5225"/>
        <n v="291.78"/>
        <n v="163.25"/>
        <n v="200.22"/>
        <n v="148.302"/>
        <n v="571.44"/>
        <n v="41.18"/>
        <n v="365.262"/>
        <n v="1036.26"/>
        <n v="365.976"/>
        <n v="440.67"/>
        <n v="322.42"/>
        <n v="135.413"/>
        <n v="142.956"/>
        <n v="138.1015"/>
        <n v="94.2"/>
        <n v="697.905"/>
        <n v="248.67"/>
        <n v="161.6"/>
        <n v="75.126"/>
        <n v="242.7"/>
        <n v="41.37"/>
        <n v="387.7425"/>
        <n v="36.19"/>
        <n v="142.04"/>
        <n v="133.67"/>
        <n v="999.6"/>
        <n v="179.874"/>
        <n v="603.36"/>
        <n v="190.456"/>
        <n v="43.401"/>
        <n v="214.03"/>
        <n v="365.256"/>
        <n v="81.58"/>
        <n v="213.741"/>
        <n v="164.92"/>
        <n v="519.55"/>
        <n v="447.21"/>
        <n v="282.57"/>
        <n v="46.87"/>
        <n v="33.291"/>
        <n v="135.44"/>
        <n v="276.75"/>
        <n v="385.2"/>
        <n v="39.94"/>
        <n v="451.83"/>
        <n v="142.14"/>
        <n v="50.78"/>
        <n v="268.869"/>
        <n v="140.796"/>
        <n v="103.5"/>
        <n v="74.007"/>
        <n v="129.753"/>
        <n v="329.88"/>
        <n v="103.819"/>
        <n v="430.77"/>
        <n v="315.32"/>
        <n v="101.58"/>
        <n v="666.84"/>
        <n v="166.66"/>
        <n v="136.363"/>
        <n v="493.5"/>
        <n v="222.156"/>
        <n v="206.34"/>
        <n v="47.8135"/>
        <n v="728.178"/>
        <n v="185.611"/>
        <n v="524"/>
        <n v="246.78"/>
        <n v="90.79"/>
        <n v="41.33"/>
        <n v="78.071"/>
        <n v="391.3525"/>
        <n v="111"/>
        <n v="81.8"/>
        <n v="110.997"/>
        <n v="130.2625"/>
        <n v="362.961"/>
        <n v="89.0435"/>
        <n v="37.09"/>
        <n v="45.43"/>
        <n v="35.55"/>
        <n v="222.444"/>
        <n v="103.61"/>
        <n v="276.925"/>
        <n v="348.768"/>
        <n v="262.962"/>
        <n v="131.92"/>
        <n v="424.728"/>
        <n v="34.656"/>
        <n v="443.004"/>
        <n v="206.958"/>
        <n v="181.854"/>
        <n v="76.1425"/>
        <n v="83.74"/>
        <n v="243.1"/>
        <n v="244.17"/>
        <n v="36.8"/>
        <n v="1048.41"/>
        <n v="50.94"/>
        <n v="251.78"/>
        <n v="103.8"/>
        <n v="79.5"/>
        <n v="79.441"/>
        <n v="223.533"/>
        <n v="46.53"/>
        <n v="99.38"/>
        <n v="192.618"/>
        <n v="83.03"/>
        <n v="40.8"/>
        <n v="213.078"/>
        <n v="110.457"/>
        <n v="417.24"/>
        <n v="172.3775"/>
        <n v="89.712"/>
        <n v="35.8"/>
        <n v="195.12"/>
        <n v="75.411"/>
        <n v="296.4205"/>
        <n v="35.5"/>
        <n v="46.44"/>
        <n v="66.918"/>
        <n v="66.291"/>
        <n v="127.62"/>
        <n v="48.279"/>
        <n v="107.2105"/>
        <n v="216.45"/>
        <n v="35.58"/>
        <n v="147.155"/>
        <n v="153.862"/>
        <n v="91.36"/>
        <n v="78.82"/>
        <n v="269.98"/>
        <n v="77.767"/>
        <n v="85.519"/>
        <n v="101.46"/>
        <n v="344.9925"/>
        <n v="163.48"/>
        <n v="415.827"/>
        <n v="406.44"/>
        <n v="62.679"/>
        <n v="242.12"/>
        <n v="143.62"/>
        <n v="580.72"/>
        <n v="72.14"/>
        <n v="195.021"/>
        <n v="32.895"/>
        <n v="592.23"/>
        <n v="96.615"/>
        <n v="95.456"/>
        <n v="106.59"/>
        <n v="84.402"/>
        <n v="177.561"/>
        <n v="63.468"/>
        <n v="142.215"/>
        <n v="468.75"/>
        <n v="360.42"/>
        <n v="145.21"/>
        <n v="71.604"/>
        <n v="291.546"/>
        <n v="250.74"/>
        <n v="196.57"/>
        <n v="371.906"/>
        <n v="576.84"/>
        <n v="133.285"/>
        <n v="650.522"/>
        <n v="48.0605"/>
        <n v="83.412"/>
        <n v="91.45"/>
        <n v="120.84"/>
        <n v="73.86"/>
        <n v="143.69"/>
        <n v="294.18"/>
        <n v="153.88"/>
        <n v="216.6"/>
        <n v="457.59"/>
        <n v="67.241"/>
        <n v="466.75"/>
        <n v="103.42"/>
        <n v="39.86"/>
        <n v="167.42"/>
        <n v="47.62"/>
        <n v="76.0475"/>
        <n v="51.82"/>
        <n v="548.352"/>
        <n v="37.867"/>
        <n v="586.872"/>
        <n v="94.04"/>
        <n v="141.58"/>
        <n v="92.82"/>
        <n v="69.75"/>
        <n v="122.43"/>
        <n v="783.45"/>
        <n v="151.731"/>
        <n v="165.96"/>
        <n v="980.136"/>
        <n v="76.912"/>
        <n v="200.36"/>
        <n v="140.886"/>
        <n v="136.89"/>
        <n v="155.35"/>
        <n v="77.0735"/>
        <n v="145.87"/>
        <n v="774.639"/>
        <n v="74.052"/>
        <n v="49.5"/>
        <n v="88.312"/>
        <n v="36.91"/>
        <n v="35.6"/>
        <n v="152.475"/>
        <n v="85.536"/>
        <n v="296.244"/>
        <n v="37.9905"/>
        <n v="140.44"/>
        <n v="235.087"/>
        <n v="338.334"/>
        <n v="33.706"/>
        <n v="403.89"/>
        <n v="216.09"/>
        <n v="40.24"/>
        <n v="36.14"/>
        <n v="76.418"/>
        <n v="105.8205"/>
        <n v="475.266"/>
        <n v="580.165"/>
        <n v="120.09"/>
        <n v="616.5"/>
        <n v="764.6"/>
        <n v="72.27"/>
        <n v="83.05"/>
        <n v="292.46"/>
        <n v="288.18"/>
        <n v="237.1755"/>
        <n v="109.449"/>
        <n v="390.18"/>
        <n v="502.56"/>
        <n v="152.94"/>
        <n v="89.964"/>
        <n v="123.896"/>
        <n v="185.573"/>
        <n v="103.31"/>
        <n v="369.93"/>
        <n v="36.324"/>
        <n v="166.12"/>
        <n v="303.46"/>
        <n v="273.638"/>
        <n v="154.87"/>
        <n v="363.447"/>
        <n v="232.275"/>
        <n v="271.26"/>
        <n v="1601.4"/>
        <n v="120.94"/>
        <n v="566.083"/>
        <n v="362.64"/>
        <n v="96.6435"/>
        <n v="72.42"/>
        <n v="523.25"/>
        <n v="942.1625"/>
        <n v="69.464"/>
        <n v="462.05"/>
        <n v="487.48"/>
        <n v="248.71"/>
        <n v="50.98"/>
        <n v="182.22"/>
        <n v="101.517"/>
        <n v="87.3525"/>
        <n v="39.1875"/>
        <n v="534.6"/>
        <n v="380.855"/>
        <n v="98.553"/>
        <n v="79.42"/>
        <n v="35.74"/>
        <n v="71.865"/>
        <n v="100.88"/>
        <n v="162.76"/>
        <n v="41.3"/>
        <n v="65.07"/>
        <n v="357.993"/>
        <n v="432"/>
        <n v="86.355"/>
        <n v="39.102"/>
        <n v="162.78"/>
        <n v="72.036"/>
        <n v="90.21"/>
        <n v="120.24"/>
        <n v="47.53"/>
        <n v="93.42"/>
        <n v="197.26"/>
        <n v="70.56"/>
        <n v="36.58"/>
        <n v="315.324"/>
        <n v="41.25"/>
        <n v="101.37"/>
        <n v="323.627"/>
        <n v="42.8655"/>
        <n v="38.399"/>
        <n v="49.2195"/>
        <n v="107.7"/>
        <n v="171.513"/>
        <n v="47.196"/>
        <n v="249.375"/>
        <n v="69.882"/>
        <n v="72.711"/>
        <n v="77.007"/>
        <n v="163.32"/>
        <n v="146.55"/>
        <n v="291.15"/>
        <n v="244.94"/>
        <n v="212.79"/>
        <n v="191.44"/>
        <n v="165.84"/>
        <n v="82.82"/>
        <n v="318.497"/>
        <n v="44.8305"/>
        <n v="274.71"/>
        <n v="617.68"/>
        <n v="94.829"/>
        <n v="82.422"/>
        <n v="123.33"/>
        <n v="143.6"/>
        <n v="34.5135"/>
        <n v="218.215"/>
        <n v="36.63"/>
        <n v="134.311"/>
        <n v="978.8325"/>
        <n v="104.69"/>
        <n v="648.337"/>
        <n v="119.6525"/>
        <n v="523.83"/>
        <n v="81.22"/>
        <n v="144.62"/>
        <n v="136.683"/>
        <n v="156.55"/>
        <n v="152.72"/>
        <n v="38.4845"/>
        <n v="121.83"/>
        <n v="88.7395"/>
        <n v="180.46"/>
        <n v="51.75"/>
        <n v="277.857"/>
        <n v="297.468"/>
        <n v="196.39"/>
        <n v="72.5"/>
        <n v="379.715"/>
        <n v="44.004"/>
        <n v="604.24"/>
        <n v="65.151"/>
        <n v="72.65"/>
        <n v="198.44"/>
        <n v="193.67"/>
        <n v="830.15"/>
        <n v="163.14"/>
        <n v="287.72"/>
        <n v="280.59"/>
        <n v="1542.61"/>
        <n v="116.394"/>
        <n v="142.84"/>
        <n v="217.05"/>
        <n v="114.399"/>
        <n v="103.68"/>
        <n v="209.916"/>
        <n v="91.78"/>
        <n v="186.26"/>
        <n v="33.003"/>
        <n v="184.5"/>
        <n v="35.649"/>
        <n v="138.703"/>
        <n v="331.992"/>
        <n v="70.91"/>
        <n v="275.076"/>
        <n v="137.712"/>
        <n v="152.97"/>
        <n v="91.58"/>
        <n v="161.31"/>
        <n v="68.343"/>
        <n v="79.46"/>
        <n v="72.1"/>
        <n v="194.36"/>
        <n v="183.0365"/>
        <n v="248.724"/>
        <n v="192.82"/>
        <n v="499.56"/>
        <n v="161.84"/>
        <n v="326.2"/>
        <n v="167.12"/>
        <n v="377.25"/>
        <n v="32.058"/>
        <n v="208.04"/>
        <n v="667.512"/>
        <n v="90.58"/>
        <n v="120.22"/>
        <n v="109.05"/>
        <n v="390.56"/>
        <n v="184.2"/>
        <n v="72.936"/>
        <n v="181.564"/>
        <n v="156.19"/>
        <n v="147.72"/>
        <n v="299.136"/>
        <n v="505.53"/>
        <n v="44.118"/>
        <n v="62.91"/>
        <n v="79.66"/>
        <n v="72.04"/>
        <n v="375.93"/>
        <n v="249.75"/>
        <n v="452.16"/>
        <n v="159.56"/>
        <n v="519.984"/>
        <n v="472.26"/>
        <n v="85.8515"/>
        <n v="1336.0725"/>
        <n v="130.94"/>
        <n v="287.6825"/>
        <n v="98.724"/>
        <n v="279.018"/>
        <n v="597.672"/>
        <n v="91.062"/>
        <n v="155.83"/>
        <n v="34.561"/>
        <n v="248.18"/>
        <n v="134.881"/>
        <n v="518.2025"/>
        <n v="30.243"/>
        <n v="157.84"/>
        <n v="336.35"/>
        <n v="390.2265"/>
        <n v="178.517"/>
        <n v="85.644"/>
        <n v="778.25"/>
        <n v="195.15"/>
        <n v="81.57"/>
        <n v="627.2"/>
        <n v="294.709"/>
        <n v="1332.12"/>
        <n v="691.73"/>
        <n v="80.44"/>
        <n v="38.607"/>
        <n v="93.55"/>
        <n v="293.7"/>
        <n v="548.316"/>
        <n v="125.14"/>
        <n v="144.432"/>
        <n v="147.24"/>
        <n v="379.107"/>
        <n v="38.1805"/>
        <n v="493.24"/>
        <n v="38.931"/>
        <n v="106.14"/>
        <n v="537.96"/>
        <n v="494.02"/>
        <n v="1480.95"/>
        <n v="39.59"/>
        <n v="219.385"/>
        <n v="272.13"/>
        <n v="164.36"/>
        <n v="91.37"/>
        <n v="46.92"/>
        <n v="95.2755"/>
        <n v="125.0435"/>
        <n v="312.9"/>
        <n v="760.456"/>
        <n v="332.8"/>
        <n v="153.87"/>
        <n v="200.2"/>
        <n v="73.74"/>
        <n v="178.372"/>
        <n v="76.095"/>
        <n v="145.02"/>
        <n v="31.45"/>
        <n v="100.04"/>
        <n v="68.305"/>
        <n v="116.892"/>
        <n v="74.907"/>
        <n v="93.897"/>
        <n v="156.95"/>
        <n v="35.59"/>
        <n v="604.566"/>
        <n v="412.452"/>
        <n v="327.51"/>
        <n v="74"/>
        <n v="198.384"/>
        <n v="37.02"/>
        <n v="81.06"/>
        <n v="103.82"/>
        <n v="34.7605"/>
        <n v="95.904"/>
        <n v="147.384"/>
        <n v="186.16"/>
        <n v="49.79"/>
        <n v="541.14"/>
        <n v="59.823"/>
        <n v="46.43"/>
        <n v="185.0125"/>
        <n v="284.32"/>
        <n v="90.611"/>
        <n v="493.53"/>
        <n v="350.478"/>
        <n v="617.27"/>
        <n v="60.52"/>
        <n v="77.995"/>
        <n v="291.916"/>
        <n v="183.5"/>
        <n v="892.8"/>
        <n v="73.107"/>
        <n v="78.014"/>
        <n v="129.141"/>
        <n v="143.38"/>
        <n v="144.54"/>
        <n v="36.828"/>
        <n v="642.6425"/>
        <n v="40.77"/>
        <n v="33.6965"/>
        <n v="46.59"/>
        <n v="69.96"/>
        <n v="253.8"/>
        <n v="84.861"/>
        <n v="464.151"/>
        <n v="40.986"/>
        <n v="281.952"/>
        <n v="72.81"/>
        <n v="481.92"/>
        <n v="792.3475"/>
        <n v="34.476"/>
        <n v="292.32"/>
        <n v="615.45"/>
        <n v="36.69"/>
        <n v="521.72"/>
        <n v="146.14"/>
        <n v="1331.72"/>
        <n v="489.72"/>
        <n v="219.024"/>
        <n v="160.113"/>
        <n v="142.596"/>
        <n v="35.865"/>
        <n v="121.59"/>
        <n v="520.166"/>
        <n v="97.713"/>
        <n v="284.88"/>
        <n v="267.62"/>
        <n v="68.833"/>
        <n v="792.4"/>
        <n v="71.1705"/>
        <n v="389.84"/>
        <n v="161.03"/>
        <n v="33.896"/>
        <n v="37.696"/>
        <n v="438.66"/>
        <n v="71.68"/>
        <n v="103.54"/>
        <n v="133.96"/>
        <n v="47.17"/>
        <n v="90.738"/>
        <n v="289.368"/>
        <n v="81.56"/>
        <n v="141.69"/>
        <n v="74.952"/>
        <n v="164.86"/>
        <n v="145.52"/>
        <n v="479.736"/>
        <n v="147.36"/>
        <n v="282.421"/>
        <n v="51.74"/>
        <n v="71.7"/>
        <n v="74.879"/>
        <n v="690.66"/>
        <n v="130.797"/>
        <n v="135.081"/>
        <n v="307.683"/>
        <n v="82.48"/>
        <n v="40.1"/>
        <n v="160.48"/>
        <n v="604.04"/>
        <n v="46.188"/>
        <n v="145.22"/>
        <n v="204.7"/>
        <n v="326.76"/>
        <n v="48.6875"/>
        <n v="48.241"/>
        <n v="126.6445"/>
        <n v="162.06"/>
        <n v="66.654"/>
        <n v="338.01"/>
        <n v="193.705"/>
        <n v="205.88"/>
        <n v="1299.6"/>
        <n v="46.206"/>
        <n v="257.688"/>
        <n v="73.341"/>
        <n v="79.4"/>
        <n v="1240.812"/>
        <n v="80.39"/>
        <n v="129.303"/>
        <n v="35.86"/>
        <n v="351.756"/>
        <n v="142.101"/>
        <n v="81.66"/>
        <n v="74.24"/>
        <n v="235.676"/>
        <n v="142.36"/>
        <n v="562.194"/>
        <n v="318.269"/>
        <n v="94.411"/>
        <n v="202"/>
        <n v="45.1725"/>
        <n v="249.264"/>
        <n v="258.001"/>
        <n v="283.84"/>
        <n v="124.4485"/>
        <n v="200.85"/>
        <n v="183.2"/>
        <n v="461.586"/>
        <n v="245.38"/>
        <n v="83.8"/>
        <n v="112.693"/>
        <n v="232.028"/>
        <n v="358.1985"/>
        <n v="276.165"/>
        <n v="242.5"/>
        <n v="32.346"/>
        <n v="164.94"/>
        <n v="47.9465"/>
        <n v="351.1775"/>
        <n v="606.528"/>
        <n v="243.64"/>
        <n v="45.018"/>
        <n v="45.153"/>
        <n v="560.295"/>
        <n v="145.996"/>
        <n v="230.603"/>
        <n v="261.18"/>
        <n v="34.8935"/>
        <n v="509.77"/>
        <n v="678.312"/>
        <n v="188.3755"/>
        <n v="473.6985"/>
        <n v="38.665"/>
        <n v="460.5"/>
        <n v="70.43"/>
        <n v="199.72"/>
        <n v="278.817"/>
        <n v="167.54"/>
        <n v="81.84"/>
        <n v="34.272"/>
        <n v="592.192"/>
        <n v="51.83"/>
        <n v="181.2315"/>
        <n v="77.976"/>
        <n v="47.785"/>
        <n v="42.912"/>
        <n v="97.812"/>
        <n v="247.46"/>
        <n v="293.62"/>
        <n v="334.32"/>
        <n v="83.69"/>
        <n v="34.34"/>
        <n v="429.93"/>
        <n v="689.85"/>
        <n v="146.33"/>
        <n v="124.165"/>
        <n v="269.484"/>
        <n v="125.742"/>
        <n v="156.81"/>
        <n v="383.382"/>
        <n v="124.51"/>
        <n v="620.67"/>
        <n v="373.896"/>
        <n v="178.258"/>
        <n v="1117.008"/>
        <n v="262.599"/>
        <n v="227.316"/>
        <n v="142.8"/>
        <n v="624.96"/>
        <n v="699.2475"/>
        <n v="557.688"/>
        <n v="382.7125"/>
        <n v="345.48"/>
        <n v="41.607"/>
        <n v="210.069"/>
        <n v="344.79"/>
        <n v="69.407"/>
        <n v="73.422"/>
        <n v="269.298"/>
        <n v="75.639"/>
        <n v="574.38"/>
        <n v="132.468"/>
        <n v="63.792"/>
        <n v="137.408"/>
        <n v="71.86"/>
        <n v="199.7"/>
        <n v="586.264"/>
        <n v="165.44"/>
        <n v="234.522"/>
        <n v="105.1935"/>
        <n v="50.02"/>
        <n v="79.154"/>
        <n v="568.32"/>
        <n v="103.394"/>
        <n v="164.7"/>
        <n v="189.1355"/>
        <n v="81.48"/>
        <n v="112.4325"/>
        <n v="279.66"/>
        <n v="405.2415"/>
        <n v="127.1575"/>
        <n v="753.72"/>
        <n v="531.549"/>
        <n v="147.48"/>
        <n v="47.37"/>
        <n v="138.339"/>
        <n v="68.59"/>
        <n v="138.7"/>
        <n v="66.474"/>
        <n v="103.04"/>
        <n v="50.42"/>
        <n v="1420.11"/>
        <n v="34.3485"/>
        <n v="95.323"/>
        <n v="139.995"/>
        <n v="46.629"/>
        <n v="36.549"/>
        <n v="133.741"/>
        <n v="163.98"/>
        <n v="162.26"/>
        <n v="670.13"/>
        <n v="180.9"/>
        <n v="42.0835"/>
        <n v="167.229"/>
        <n v="165.204"/>
        <n v="733.45"/>
        <n v="79.81"/>
        <n v="577.7425"/>
        <n v="478.99"/>
        <n v="242.01"/>
        <n v="304.24"/>
        <n v="280.636"/>
        <n v="100.86"/>
        <n v="337.569"/>
        <n v="551.446"/>
        <n v="385.98"/>
        <n v="384.291"/>
        <n v="574.52"/>
        <n v="1299.41"/>
        <n v="123.81"/>
        <n v="146.1"/>
        <n v="153.0165"/>
        <n v="450.6"/>
        <n v="70.4"/>
        <n v="1031.832"/>
        <n v="36.59"/>
        <n v="238.222"/>
        <n v="35.71"/>
        <n v="93.44"/>
        <n v="136.0115"/>
        <n v="125.88"/>
        <n v="231.439"/>
        <n v="883.101"/>
        <n v="171.87"/>
        <n v="210"/>
        <n v="534.208"/>
        <n v="200.184"/>
        <n v="93.132"/>
        <n v="116.1945"/>
        <n v="286.84"/>
        <n v="47.082"/>
        <n v="524.2"/>
        <n v="51.35"/>
        <n v="39.66"/>
        <n v="39.79"/>
        <n v="222.858"/>
        <n v="93.39"/>
        <n v="336.56"/>
        <n v="238.464"/>
        <n v="92.59"/>
        <n v="33.6775"/>
        <n v="168.894"/>
        <n v="36.32"/>
        <n v="226.008"/>
        <n v="249.82"/>
        <n v="199.32"/>
        <n v="1282.044"/>
        <n v="221.886"/>
        <n v="948.375"/>
        <n v="70.72"/>
        <n v="46.01"/>
        <n v="89.88"/>
        <n v="519.945"/>
        <n v="163.87"/>
        <n v="33.6205"/>
        <n v="160.4"/>
        <n v="123.27"/>
        <n v="157.1225"/>
        <n v="136.344"/>
        <n v="121.26"/>
        <n v="42.789"/>
        <n v="97.335"/>
        <n v="540"/>
        <n v="144.096"/>
        <n v="36.53"/>
        <n v="154.53"/>
        <n v="96.216"/>
        <n v="116.508"/>
        <n v="141.77"/>
        <n v="509.9745"/>
        <n v="101.12"/>
        <n v="47.38"/>
        <n v="78.829"/>
        <n v="139.239"/>
        <n v="63.423"/>
        <n v="71.05"/>
        <n v="107.541"/>
        <n v="141.075"/>
        <n v="91.99"/>
        <n v="75.791"/>
        <n v="82.97"/>
        <n v="103.33"/>
        <n v="406.239"/>
        <n v="248.778"/>
        <n v="330.46"/>
        <n v="121.92"/>
        <n v="103.911"/>
        <n v="140.103"/>
        <n v="40.75"/>
        <n v="1311.494"/>
        <n v="74.2"/>
        <n v="156.788"/>
        <n v="155.16"/>
        <n v="44.042"/>
        <n v="127.5945"/>
        <n v="123.11"/>
        <n v="81.24"/>
        <n v="60.1885"/>
        <n v="1201.56"/>
        <n v="104.7375"/>
        <n v="166.338"/>
        <n v="90.09"/>
        <n v="36.83"/>
        <n v="932.7575"/>
        <n v="187.46"/>
        <n v="34.637"/>
        <n v="251.82"/>
        <n v="83.304"/>
        <n v="280.08"/>
        <n v="139.374"/>
        <n v="371.34"/>
        <n v="80.58"/>
        <n v="307.021"/>
        <n v="80.32"/>
        <n v="164.25"/>
        <n v="609.6"/>
        <n v="179.95"/>
        <n v="65.826"/>
        <n v="36.891"/>
        <n v="241.41"/>
        <n v="701.6"/>
        <n v="340.011"/>
        <n v="268.66"/>
        <n v="394.516"/>
        <n v="192.62"/>
        <n v="51.25"/>
        <n v="123.29"/>
        <n v="272.308"/>
        <n v="80.56"/>
        <n v="38.4465"/>
        <n v="1602.24"/>
        <n v="82.28"/>
        <n v="212.88"/>
        <n v="129.523"/>
        <n v="93.64"/>
        <n v="123.6"/>
        <n v="355.11"/>
        <n v="303.32"/>
        <n v="36.76"/>
        <n v="195.67"/>
        <n v="36.747"/>
        <n v="414.561"/>
        <n v="292.428"/>
        <n v="39.423"/>
        <n v="206.55"/>
        <n v="648.18"/>
        <n v="153.311"/>
        <n v="191.91"/>
        <n v="34.7985"/>
        <n v="201.666"/>
        <n v="125.9985"/>
        <n v="71.17"/>
        <n v="713.232"/>
        <n v="235.8375"/>
        <n v="231.75"/>
        <n v="400.3965"/>
        <n v="123.08"/>
        <n v="114.475"/>
        <n v="97.318"/>
        <n v="620.058"/>
        <n v="671.46"/>
        <n v="383.292"/>
        <n v="103.52"/>
        <n v="524.043"/>
        <n v="119.1205"/>
        <n v="213.5115"/>
        <n v="105.4215"/>
        <n v="101.32"/>
        <n v="259.056"/>
        <n v="47.234"/>
        <n v="103.513"/>
        <n v="522.72"/>
        <n v="161.95"/>
        <n v="167.2"/>
        <n v="495.1845"/>
        <n v="502.23"/>
        <n v="73.494"/>
        <n v="873.072"/>
        <n v="39.65"/>
        <n v="92.223"/>
        <n v="68.172"/>
        <n v="80.4"/>
        <n v="37.08"/>
        <n v="995.52"/>
        <n v="135.19"/>
        <n v="241.128"/>
        <n v="147.2595"/>
        <n v="127.891"/>
        <n v="93.177"/>
        <n v="413.32"/>
        <n v="157.59"/>
        <n v="529.32"/>
        <n v="127.6275"/>
        <n v="187.283"/>
        <n v="324.585"/>
        <n v="2458.872"/>
        <n v="121.346"/>
        <n v="63.612"/>
        <n v="177.84"/>
        <n v="188.423"/>
        <n v="550.17"/>
        <n v="181.356"/>
        <n v="139.23"/>
        <n v="627.456"/>
        <n v="91.35"/>
        <n v="33.264"/>
        <n v="44.784"/>
        <n v="35.973"/>
        <n v="603.828"/>
        <n v="586.948"/>
        <n v="338.895"/>
        <n v="149.104"/>
        <n v="117.6765"/>
        <n v="45.684"/>
        <n v="34.143"/>
        <n v="266.038"/>
        <n v="411.264"/>
        <n v="47.804"/>
        <n v="256.768"/>
        <n v="111.024"/>
        <n v="126.531"/>
        <n v="321.36"/>
        <n v="298.2"/>
        <n v="229.14"/>
        <n v="575.282"/>
        <n v="86.336"/>
        <n v="120.343"/>
        <n v="35.63"/>
        <n v="186.1755"/>
        <n v="82.89"/>
        <n v="57.136"/>
        <n v="34.323"/>
        <n v="134.9"/>
        <n v="61.693"/>
        <n v="355.2525"/>
        <n v="161.22"/>
        <n v="153.96"/>
        <n v="154.5725"/>
        <n v="161.34"/>
        <n v="774.06"/>
        <n v="294.444"/>
        <n v="122.196"/>
        <n v="61.71"/>
        <n v="65.088"/>
        <n v="63.882"/>
        <n v="59.296"/>
        <n v="488.22"/>
        <n v="351.985"/>
        <n v="689.175"/>
        <n v="274.536"/>
        <n v="412.233"/>
        <n v="630.717"/>
        <n v="167.688"/>
        <n v="108.882"/>
        <n v="129.2425"/>
        <n v="97.578"/>
        <n v="873.504"/>
        <n v="48.0225"/>
        <n v="43.9025"/>
        <n v="414.8"/>
        <n v="66.785"/>
        <n v="80.104"/>
        <n v="127.424"/>
        <n v="586.226"/>
        <n v="128.718"/>
        <n v="35.36"/>
        <n v="141.138"/>
        <n v="368.82"/>
        <n v="432.69"/>
        <n v="90.23"/>
        <n v="687.69"/>
        <n v="69.559"/>
        <n v="1628.1"/>
        <n v="131.247"/>
        <n v="648.16"/>
        <n v="268.527"/>
        <n v="112.599"/>
        <n v="317.6025"/>
        <n v="129.393"/>
        <n v="318.036"/>
        <n v="32.157"/>
        <n v="315.59"/>
        <n v="154.413"/>
        <n v="1727.82"/>
        <n v="431.376"/>
        <n v="138.888"/>
        <n v="177.384"/>
        <n v="233.76"/>
        <n v="106.522"/>
        <n v="209.933"/>
        <n v="37.896"/>
        <n v="526.167"/>
        <n v="44.577"/>
        <n v="152.384"/>
        <n v="197.334"/>
        <n v="147.6775"/>
        <n v="152.114"/>
        <n v="275.328"/>
        <n v="235.714"/>
        <n v="136.494"/>
        <n v="241.91"/>
        <n v="615.486"/>
        <n v="569.4575"/>
        <n v="149.724"/>
        <n v="91.95"/>
        <n v="151.64"/>
        <n v="858.279"/>
        <n v="62.866"/>
        <n v="72.3"/>
        <n v="115.767"/>
        <n v="284.145"/>
        <n v="174.705"/>
        <n v="87.907"/>
        <n v="38.9975"/>
        <n v="2831.265"/>
        <n v="124.296"/>
        <n v="63.936"/>
        <n v="254.178"/>
        <n v="240.788"/>
        <n v="61.013"/>
        <n v="415.503"/>
        <n v="130.86"/>
        <n v="126.3025"/>
        <n v="43.639"/>
        <n v="44.982"/>
        <n v="302.544"/>
        <n v="163.0725"/>
        <n v="338.364"/>
        <n v="138.966"/>
        <n v="37.8195"/>
        <n v="82.287"/>
        <n v="122.64"/>
        <n v="72.864"/>
        <n v="181.296"/>
        <n v="360.87"/>
        <n v="211.106"/>
        <n v="439.0995"/>
        <n v="468.92"/>
        <n v="104.64"/>
        <n v="83.592"/>
        <n v="155.173"/>
        <n v="201.21"/>
        <n v="30.4045"/>
        <n v="78.3105"/>
        <n v="717.6775"/>
        <n v="207.98"/>
        <n v="33.219"/>
        <n v="162.04"/>
        <n v="468.426"/>
        <n v="231.12"/>
        <n v="519.9025"/>
        <n v="79.3155"/>
        <n v="92.664"/>
        <n v="104.9155"/>
        <n v="148.365"/>
        <n v="37.456"/>
        <n v="37.044"/>
        <n v="173.358"/>
        <n v="195.453"/>
        <n v="122.376"/>
        <n v="35.946"/>
        <n v="332.3"/>
        <n v="32.211"/>
        <n v="835.2525"/>
        <n v="218.1"/>
        <n v="2450.9325"/>
        <n v="285.43"/>
        <n v="145.278"/>
        <n v="57.328"/>
        <n v="594.8425"/>
        <n v="155.261"/>
        <n v="623.64"/>
        <n v="102.4165"/>
        <n v="307.92"/>
        <n v="39.85"/>
        <n v="176.596"/>
        <n v="241.542"/>
        <n v="33.354"/>
        <n v="513.798"/>
        <n v="262.386"/>
        <n v="103.3005"/>
        <n v="76.969"/>
        <n v="59.585"/>
        <n v="129.825"/>
        <n v="526.284"/>
        <n v="77.7955"/>
        <n v="331.126"/>
        <n v="134.5485"/>
        <n v="134.5295"/>
        <n v="219.87"/>
        <n v="586.08"/>
        <n v="135.486"/>
        <n v="86.581"/>
        <n v="49.6"/>
        <n v="212.415"/>
        <n v="34.0955"/>
        <n v="195.32"/>
        <n v="34.542"/>
        <n v="68.115"/>
        <n v="186.92"/>
        <n v="366.486"/>
        <n v="270.218"/>
        <n v="255.2"/>
        <n v="460.731"/>
        <n v="136.68"/>
        <n v="104.9085"/>
        <n v="238.698"/>
        <n v="179.055"/>
        <n v="65.016"/>
        <n v="731.1675"/>
        <n v="144.4095"/>
        <n v="291.08"/>
        <n v="41.805"/>
        <n v="132.6"/>
        <n v="752.476"/>
        <n v="37.04"/>
        <n v="230.052"/>
        <n v="67.469"/>
        <n v="112.251"/>
        <n v="110.889"/>
        <n v="272.682"/>
        <n v="28.584"/>
        <n v="90.684"/>
        <n v="32.103"/>
        <n v="827.73"/>
        <n v="207.706"/>
        <n v="83.14"/>
        <n v="80.97"/>
        <n v="73.03"/>
        <n v="44.4695"/>
        <n v="260.967"/>
        <n v="395"/>
        <n v="1055.16"/>
        <n v="88.111"/>
        <n v="119.289"/>
        <n v="156.45"/>
        <n v="37.506"/>
        <n v="65.709"/>
        <n v="77.634"/>
        <n v="1168.74"/>
        <n v="259.136"/>
        <n v="559.968"/>
        <n v="93.26"/>
        <n v="1543.644"/>
        <n v="307.94"/>
        <n v="327.3985"/>
        <n v="88.369"/>
        <n v="432.918"/>
        <n v="224.316"/>
        <n v="123.063"/>
        <n v="133.8"/>
        <n v="124.93"/>
        <n v="127.062"/>
        <n v="256.785"/>
        <n v="192.592"/>
        <n v="581.4"/>
        <n v="131.472"/>
        <n v="343.978"/>
        <n v="243.28"/>
        <n v="156.845"/>
        <n v="523.989"/>
        <n v="137.196"/>
        <n v="117.629"/>
        <n v="270.256"/>
        <n v="64.395"/>
        <n v="126.432"/>
        <n v="86.156"/>
        <n v="101.26"/>
        <n v="87.419"/>
        <n v="237.564"/>
        <n v="124.372"/>
        <n v="90.117"/>
        <n v="33.7535"/>
        <n v="502.2735"/>
        <n v="59.232"/>
        <n v="188.88"/>
        <n v="167.328"/>
        <n v="1499.298"/>
        <n v="40.29"/>
        <n v="427.788"/>
        <n v="108.75"/>
        <n v="157.0255"/>
        <n v="70.4565"/>
        <n v="199.66"/>
        <n v="277.875"/>
        <n v="266.808"/>
        <n v="144.3715"/>
        <n v="41.07"/>
        <n v="122.65"/>
        <n v="730.116"/>
        <n v="385.425"/>
        <n v="64.854"/>
        <n v="266.8"/>
        <n v="568.0335"/>
        <n v="40.324"/>
        <n v="1307.7"/>
        <n v="64.808"/>
        <n v="71.24"/>
        <n v="94.772"/>
        <n v="96.121"/>
        <n v="73.28"/>
        <n v="107.946"/>
        <n v="432.48"/>
        <n v="92.682"/>
        <n v="208.233"/>
        <n v="120.479"/>
        <n v="212.976"/>
        <n v="44.676"/>
        <n v="156.0755"/>
        <n v="35.81"/>
        <n v="39.2445"/>
        <n v="93.33"/>
        <n v="247.95"/>
        <n v="343.425"/>
        <n v="46.413"/>
        <n v="70.618"/>
        <n v="307.275"/>
        <n v="197.208"/>
        <n v="679.9"/>
        <n v="378.917"/>
        <n v="98.363"/>
        <n v="161.53"/>
        <n v="525.06"/>
        <n v="197.18"/>
        <n v="124.9"/>
        <n v="618.8"/>
        <n v="144.78"/>
        <n v="34.3615"/>
        <n v="340.767"/>
        <n v="733.023"/>
        <n v="585.56"/>
        <n v="170.696"/>
        <n v="141.5595"/>
        <n v="339.48"/>
        <n v="64.836"/>
        <n v="154.12"/>
        <n v="143.336"/>
        <n v="80.96"/>
        <n v="441.018"/>
        <n v="34.136"/>
        <n v="159.72"/>
        <n v="45.2295"/>
        <n v="168.984"/>
        <n v="414.4755"/>
        <n v="66.402"/>
        <n v="130.896"/>
        <n v="207.4"/>
        <n v="61.1065"/>
        <n v="120.003"/>
        <n v="539.258"/>
        <n v="336.96"/>
        <n v="122.995"/>
        <n v="434.88"/>
        <n v="71.23"/>
        <n v="242.345"/>
        <n v="117.468"/>
        <n v="135.779"/>
        <n v="192.51"/>
        <n v="221.31"/>
        <n v="95.076"/>
        <n v="76.874"/>
        <n v="34.01"/>
        <n v="146.304"/>
        <n v="232.3035"/>
        <n v="220.32"/>
        <n v="43.643"/>
        <n v="2510.3475"/>
        <n v="48.621"/>
        <n v="103.989"/>
        <n v="185.8485"/>
        <n v="1213.74"/>
        <n v="83.15"/>
        <n v="69.36"/>
        <n v="214.515"/>
        <n v="86.632"/>
        <n v="226.5275"/>
        <n v="122.264"/>
        <n v="97.527"/>
        <n v="80.64"/>
        <n v="141.822"/>
        <n v="36.4"/>
        <n v="135.0425"/>
        <n v="631.522"/>
        <n v="103.853"/>
        <n v="106.811"/>
        <n v="90.022"/>
        <n v="76.76"/>
        <n v="465.84"/>
        <n v="291.441"/>
        <n v="225.093"/>
        <n v="31.986"/>
        <n v="317.699"/>
        <n v="64.701"/>
        <n v="126.882"/>
        <n v="220.104"/>
        <n v="40.62"/>
        <n v="309.672"/>
        <n v="183.456"/>
        <n v="136.646"/>
        <n v="1001.52"/>
        <n v="338.198"/>
        <n v="107.94"/>
        <n v="720.36"/>
        <n v="186.9"/>
        <n v="39.832"/>
        <n v="190.161"/>
        <n v="147.672"/>
        <n v="28.328"/>
        <n v="36.954"/>
        <n v="975.132"/>
        <n v="87.6605"/>
        <n v="77.3205"/>
        <n v="685.56"/>
        <n v="124.95"/>
        <n v="36.552"/>
        <n v="39.69"/>
        <n v="612.1"/>
        <n v="31.4755"/>
        <n v="86.4405"/>
        <n v="81.729"/>
        <n v="35.088"/>
        <n v="46.07"/>
        <n v="132.561"/>
        <n v="36.738"/>
        <n v="152.16"/>
        <n v="525.69"/>
        <n v="34.808"/>
        <n v="925.92"/>
        <n v="128.808"/>
        <n v="36.243"/>
        <n v="462.726"/>
        <n v="183.114"/>
        <n v="220.065"/>
      </sharedItems>
    </cacheField>
    <cacheField name="COGS" numFmtId="185">
      <sharedItems containsSemiMixedTypes="0" containsString="0" containsNumber="1" minValue="13.18" maxValue="2361.36" count="2309">
        <n v="85.88"/>
        <n v="180.12"/>
        <n v="27.52"/>
        <n v="324.88"/>
        <n v="41.01"/>
        <n v="13.37"/>
        <n v="184.4"/>
        <n v="380.32"/>
        <n v="199.68"/>
        <n v="195.33"/>
        <n v="23.15"/>
        <n v="208.44"/>
        <n v="153.84"/>
        <n v="18.11"/>
        <n v="15.04"/>
        <n v="78.59"/>
        <n v="134.72"/>
        <n v="99.34"/>
        <n v="14.61"/>
        <n v="51.6"/>
        <n v="348.35"/>
        <n v="27.74"/>
        <n v="46.11"/>
        <n v="78.24"/>
        <n v="27.68"/>
        <n v="131.52"/>
        <n v="138.04"/>
        <n v="161.58"/>
        <n v="44.52"/>
        <n v="45.08"/>
        <n v="953.3"/>
        <n v="92.66"/>
        <n v="31.65"/>
        <n v="77.47"/>
        <n v="1291.35"/>
        <n v="79.88"/>
        <n v="28.3"/>
        <n v="476.1"/>
        <n v="119.32"/>
        <n v="256.74"/>
        <n v="177.34"/>
        <n v="77.5"/>
        <n v="39.81"/>
        <n v="13.36"/>
        <n v="36.46"/>
        <n v="43.73"/>
        <n v="78.72"/>
        <n v="101.92"/>
        <n v="68.34"/>
        <n v="14.33"/>
        <n v="43.68"/>
        <n v="67.3"/>
        <n v="65.88"/>
        <n v="79.65"/>
        <n v="45.93"/>
        <n v="65.76"/>
        <n v="163.44"/>
        <n v="55.26"/>
        <n v="30.28"/>
        <n v="37.6"/>
        <n v="212.01"/>
        <n v="156.88"/>
        <n v="398.2"/>
        <n v="133.41"/>
        <n v="36.38"/>
        <n v="14.94"/>
        <n v="26.58"/>
        <n v="59.77"/>
        <n v="13.33"/>
        <n v="238.28"/>
        <n v="44.15"/>
        <n v="510.7"/>
        <n v="50.13"/>
        <n v="203.32"/>
        <n v="171.86"/>
        <n v="22.64"/>
        <n v="22.37"/>
        <n v="106.49"/>
        <n v="117.78"/>
        <n v="783.04"/>
        <n v="51.63"/>
        <n v="42.97"/>
        <n v="138.3"/>
        <n v="23.07"/>
        <n v="13.39"/>
        <n v="51.06"/>
        <n v="13.81"/>
        <n v="85.69"/>
        <n v="60.36"/>
        <n v="28.18"/>
        <n v="187.23"/>
        <n v="39.95"/>
        <n v="27.1"/>
        <n v="33.26"/>
        <n v="394.95"/>
        <n v="124.32"/>
        <n v="13.64"/>
        <n v="101.82"/>
        <n v="576.39"/>
        <n v="16.79"/>
        <n v="319.14"/>
        <n v="27.88"/>
        <n v="51.32"/>
        <n v="120.69"/>
        <n v="2002.7"/>
        <n v="394.36"/>
        <n v="43.54"/>
        <n v="38.3"/>
        <n v="46.28"/>
        <n v="90.06"/>
        <n v="427.28"/>
        <n v="54.54"/>
        <n v="79.51"/>
        <n v="13.57"/>
        <n v="103.88"/>
        <n v="63.92"/>
        <n v="49.41"/>
        <n v="36.22"/>
        <n v="156.28"/>
        <n v="124.34"/>
        <n v="65.61"/>
        <n v="49.36"/>
        <n v="162.52"/>
        <n v="32.28"/>
        <n v="103.81"/>
        <n v="102.76"/>
        <n v="67.65"/>
        <n v="32.74"/>
        <n v="63.68"/>
        <n v="176.16"/>
        <n v="120.52"/>
        <n v="66.18"/>
        <n v="827.4"/>
        <n v="17.06"/>
        <n v="118.35"/>
        <n v="69.55"/>
        <n v="14.66"/>
        <n v="316.4"/>
        <n v="347.55"/>
        <n v="186.5"/>
        <n v="50.92"/>
        <n v="32.67"/>
        <n v="43.02"/>
        <n v="89"/>
        <n v="141.82"/>
        <n v="97.74"/>
        <n v="13.34"/>
        <n v="14.32"/>
        <n v="152.01"/>
        <n v="77.36"/>
        <n v="77.07"/>
        <n v="713.64"/>
        <n v="41.1"/>
        <n v="138.16"/>
        <n v="156.78"/>
        <n v="18.67"/>
        <n v="403.12"/>
        <n v="61.32"/>
        <n v="312.54"/>
        <n v="44.21"/>
        <n v="15.09"/>
        <n v="306.36"/>
        <n v="162.36"/>
        <n v="156.42"/>
        <n v="60.38"/>
        <n v="77.28"/>
        <n v="36.84"/>
        <n v="213.15"/>
        <n v="100.52"/>
        <n v="477.6"/>
        <n v="186.24"/>
        <n v="152.22"/>
        <n v="133.68"/>
        <n v="13.94"/>
        <n v="64.47"/>
        <n v="13.55"/>
        <n v="39.18"/>
        <n v="750.12"/>
        <n v="21.95"/>
        <n v="42.86"/>
        <n v="33.21"/>
        <n v="135.75"/>
        <n v="65.85"/>
        <n v="13.38"/>
        <n v="68.61"/>
        <n v="102.52"/>
        <n v="59"/>
        <n v="207.36"/>
        <n v="475.5"/>
        <n v="67.56"/>
        <n v="32.52"/>
        <n v="43.9"/>
        <n v="480"/>
        <n v="162.68"/>
        <n v="66.14"/>
        <n v="109.05"/>
        <n v="311.5"/>
        <n v="241.64"/>
        <n v="1952.9"/>
        <n v="43.83"/>
        <n v="13.76"/>
        <n v="179.8"/>
        <n v="33.28"/>
        <n v="464.88"/>
        <n v="42.96"/>
        <n v="310.04"/>
        <n v="39.63"/>
        <n v="259.29"/>
        <n v="102.06"/>
        <n v="102.68"/>
        <n v="232.83"/>
        <n v="79.66"/>
        <n v="131.84"/>
        <n v="203.07"/>
        <n v="33.3"/>
        <n v="51.49"/>
        <n v="141.36"/>
        <n v="191.19"/>
        <n v="387.1"/>
        <n v="178.4"/>
        <n v="388.84"/>
        <n v="197.92"/>
        <n v="312.05"/>
        <n v="263.6"/>
        <n v="81.28"/>
        <n v="16.49"/>
        <n v="162.04"/>
        <n v="139.96"/>
        <n v="137.68"/>
        <n v="897.9"/>
        <n v="18.29"/>
        <n v="21.83"/>
        <n v="77.26"/>
        <n v="14"/>
        <n v="42.3"/>
        <n v="101.46"/>
        <n v="13.49"/>
        <n v="59.74"/>
        <n v="49.14"/>
        <n v="42.76"/>
        <n v="40.32"/>
        <n v="85.7"/>
        <n v="318.57"/>
        <n v="41.72"/>
        <n v="121.24"/>
        <n v="85.07"/>
        <n v="67.18"/>
        <n v="13.93"/>
        <n v="112.1"/>
        <n v="42.74"/>
        <n v="21.4"/>
        <n v="122.62"/>
        <n v="67.86"/>
        <n v="208.26"/>
        <n v="13.62"/>
        <n v="32.43"/>
        <n v="213.96"/>
        <n v="262.11"/>
        <n v="22"/>
        <n v="117.98"/>
        <n v="131.38"/>
        <n v="176.52"/>
        <n v="41.46"/>
        <n v="39.78"/>
        <n v="232.35"/>
        <n v="137.96"/>
        <n v="27.44"/>
        <n v="69.79"/>
        <n v="87.22"/>
        <n v="137.52"/>
        <n v="75.7"/>
        <n v="28.56"/>
        <n v="13.21"/>
        <n v="13.97"/>
        <n v="45.9"/>
        <n v="106.68"/>
        <n v="98"/>
        <n v="111.2"/>
        <n v="61.67"/>
        <n v="196.14"/>
        <n v="202.41"/>
        <n v="240.21"/>
        <n v="92.88"/>
        <n v="13.88"/>
        <n v="92.36"/>
        <n v="78.3"/>
        <n v="244.74"/>
        <n v="79.8"/>
        <n v="17.99"/>
        <n v="49.26"/>
        <n v="14.89"/>
        <n v="21.84"/>
        <n v="400.38"/>
        <n v="55.56"/>
        <n v="160.88"/>
        <n v="161.36"/>
        <n v="207.85"/>
        <n v="13.8"/>
        <n v="385.15"/>
        <n v="61.16"/>
        <n v="114.93"/>
        <n v="16.34"/>
        <n v="16.41"/>
        <n v="42.43"/>
        <n v="16.83"/>
        <n v="39.75"/>
        <n v="260.64"/>
        <n v="28.76"/>
        <n v="14.35"/>
        <n v="230.55"/>
        <n v="14.5"/>
        <n v="78.92"/>
        <n v="44.78"/>
        <n v="67.52"/>
        <n v="306.7"/>
        <n v="14.4"/>
        <n v="53.24"/>
        <n v="179.64"/>
        <n v="32"/>
        <n v="85.83"/>
        <n v="196.86"/>
        <n v="87.8"/>
        <n v="103.16"/>
        <n v="43.16"/>
        <n v="16.93"/>
        <n v="88"/>
        <n v="43.76"/>
        <n v="26.38"/>
        <n v="367.02"/>
        <n v="133.74"/>
        <n v="125.8"/>
        <n v="43.47"/>
        <n v="22.29"/>
        <n v="16.64"/>
        <n v="81.1"/>
        <n v="206.16"/>
        <n v="89.31"/>
        <n v="172.14"/>
        <n v="55.41"/>
        <n v="98.54"/>
        <n v="74.96"/>
        <n v="67.15"/>
        <n v="154.56"/>
        <n v="275.16"/>
        <n v="65"/>
        <n v="101.13"/>
        <n v="66.58"/>
        <n v="27.78"/>
        <n v="612.84"/>
        <n v="22.34"/>
        <n v="13.23"/>
        <n v="156.86"/>
        <n v="274.2"/>
        <n v="56.28"/>
        <n v="29.84"/>
        <n v="103.12"/>
        <n v="102.69"/>
        <n v="44.49"/>
        <n v="159.44"/>
        <n v="163.8"/>
        <n v="296.15"/>
        <n v="101.42"/>
        <n v="80.32"/>
        <n v="135.2"/>
        <n v="89.98"/>
        <n v="296.8"/>
        <n v="29.56"/>
        <n v="42.54"/>
        <n v="22.39"/>
        <n v="68.2"/>
        <n v="80.67"/>
        <n v="34.4"/>
        <n v="15.02"/>
        <n v="99.02"/>
        <n v="352"/>
        <n v="36.74"/>
        <n v="177.57"/>
        <n v="27.6"/>
        <n v="46.3"/>
        <n v="101.04"/>
        <n v="70.28"/>
        <n v="217.6"/>
        <n v="66.62"/>
        <n v="29.26"/>
        <n v="17.16"/>
        <n v="33.11"/>
        <n v="87.5"/>
        <n v="600.9"/>
        <n v="65.7"/>
        <n v="39.15"/>
        <n v="136.08"/>
        <n v="53.97"/>
        <n v="18.48"/>
        <n v="133.82"/>
        <n v="68.33"/>
        <n v="101.29"/>
        <n v="13.96"/>
        <n v="89.84"/>
        <n v="40.44"/>
        <n v="102.66"/>
        <n v="78.19"/>
        <n v="635.04"/>
        <n v="18.08"/>
        <n v="118.32"/>
        <n v="213.45"/>
        <n v="51.78"/>
        <n v="399.28"/>
        <n v="317.48"/>
        <n v="140.62"/>
        <n v="45.24"/>
        <n v="68.52"/>
        <n v="135.36"/>
        <n v="46.32"/>
        <n v="69.05"/>
        <n v="39.69"/>
        <n v="219.6"/>
        <n v="35.94"/>
        <n v="18.89"/>
        <n v="32.78"/>
        <n v="29.82"/>
        <n v="16.94"/>
        <n v="40.95"/>
        <n v="13.91"/>
        <n v="17.17"/>
        <n v="26.56"/>
        <n v="44.74"/>
        <n v="75.45"/>
        <n v="239.91"/>
        <n v="14.1"/>
        <n v="54.6"/>
        <n v="172.32"/>
        <n v="248.04"/>
        <n v="213.5"/>
        <n v="79.41"/>
        <n v="21.94"/>
        <n v="130.72"/>
        <n v="435.25"/>
        <n v="46.38"/>
        <n v="821.52"/>
        <n v="88.19"/>
        <n v="127.72"/>
        <n v="607.08"/>
        <n v="87.56"/>
        <n v="417.76"/>
        <n v="23.12"/>
        <n v="14.97"/>
        <n v="13.85"/>
        <n v="40.61"/>
        <n v="77.33"/>
        <n v="23.04"/>
        <n v="238.95"/>
        <n v="485.64"/>
        <n v="30.06"/>
        <n v="154.16"/>
        <n v="66.17"/>
        <n v="28.62"/>
        <n v="21.86"/>
        <n v="265.72"/>
        <n v="43.52"/>
        <n v="729.84"/>
        <n v="42.78"/>
        <n v="68.19"/>
        <n v="30.02"/>
        <n v="121.46"/>
        <n v="42.09"/>
        <n v="665.7"/>
        <n v="63.04"/>
        <n v="90.3"/>
        <n v="58.88"/>
        <n v="261.45"/>
        <n v="16.77"/>
        <n v="270.64"/>
        <n v="100.38"/>
        <n v="259.68"/>
        <n v="94.89"/>
        <n v="179.6"/>
        <n v="21.85"/>
        <n v="61.37"/>
        <n v="70.59"/>
        <n v="22.13"/>
        <n v="161.92"/>
        <n v="94.59"/>
        <n v="22.1"/>
        <n v="141.88"/>
        <n v="184.38"/>
        <n v="66.42"/>
        <n v="229.9"/>
        <n v="32.4"/>
        <n v="640.88"/>
        <n v="42.82"/>
        <n v="297.6"/>
        <n v="153.36"/>
        <n v="409.26"/>
        <n v="316.84"/>
        <n v="122.84"/>
        <n v="233.25"/>
        <n v="134.16"/>
        <n v="50.8"/>
        <n v="22.21"/>
        <n v="402.8"/>
        <n v="133.66"/>
        <n v="122.54"/>
        <n v="111.55"/>
        <n v="33.58"/>
        <n v="94.4"/>
        <n v="18.36"/>
        <n v="28.34"/>
        <n v="404.25"/>
        <n v="43.98"/>
        <n v="37.46"/>
        <n v="120.62"/>
        <n v="475.44"/>
        <n v="118.12"/>
        <n v="29.96"/>
        <n v="183.93"/>
        <n v="42.15"/>
        <n v="86.86"/>
        <n v="207.16"/>
        <n v="34.3"/>
        <n v="40.3"/>
        <n v="21.92"/>
        <n v="138.48"/>
        <n v="45.54"/>
        <n v="231.65"/>
        <n v="248.12"/>
        <n v="195.81"/>
        <n v="89.92"/>
        <n v="160.42"/>
        <n v="88.2"/>
        <n v="13.86"/>
        <n v="32.73"/>
        <n v="67.42"/>
        <n v="67.85"/>
        <n v="120.28"/>
        <n v="89.65"/>
        <n v="13.53"/>
        <n v="199.74"/>
        <n v="37.3"/>
        <n v="157.8"/>
        <n v="43.18"/>
        <n v="29.9"/>
        <n v="18.86"/>
        <n v="212.4"/>
        <n v="46.5"/>
        <n v="446.9"/>
        <n v="18.64"/>
        <n v="18.19"/>
        <n v="79.82"/>
        <n v="88.78"/>
        <n v="27.84"/>
        <n v="31.43"/>
        <n v="18.35"/>
        <n v="427.05"/>
        <n v="37.62"/>
        <n v="213.6"/>
        <n v="134.92"/>
        <n v="66.95"/>
        <n v="709.6"/>
        <n v="39.97"/>
        <n v="115.89"/>
        <n v="151.77"/>
        <n v="45.04"/>
        <n v="59.01"/>
        <n v="40.19"/>
        <n v="79.86"/>
        <n v="210.24"/>
        <n v="106.34"/>
        <n v="44.82"/>
        <n v="99.8"/>
        <n v="51.68"/>
        <n v="119.36"/>
        <n v="66.59"/>
        <n v="934.95"/>
        <n v="767.64"/>
        <n v="233.43"/>
        <n v="132.78"/>
        <n v="53.94"/>
        <n v="14.27"/>
        <n v="576.51"/>
        <n v="67.77"/>
        <n v="97.08"/>
        <n v="43.15"/>
        <n v="18.18"/>
        <n v="31.98"/>
        <n v="44.56"/>
        <n v="118.86"/>
        <n v="199.23"/>
        <n v="17.02"/>
        <n v="30.18"/>
        <n v="66.15"/>
        <n v="280.08"/>
        <n v="212.5"/>
        <n v="77.66"/>
        <n v="64.9"/>
        <n v="33.07"/>
        <n v="22.08"/>
        <n v="51.86"/>
        <n v="27.7"/>
        <n v="98.1"/>
        <n v="202.5"/>
        <n v="162.4"/>
        <n v="43.13"/>
        <n v="385.32"/>
        <n v="77.68"/>
        <n v="39.98"/>
        <n v="77.77"/>
        <n v="80.06"/>
        <n v="79.7"/>
        <n v="15.06"/>
        <n v="14.67"/>
        <n v="66.8"/>
        <n v="46.1"/>
        <n v="124.46"/>
        <n v="64.46"/>
        <n v="44.4"/>
        <n v="203.91"/>
        <n v="251.4"/>
        <n v="66.04"/>
        <n v="65.17"/>
        <n v="18.25"/>
        <n v="33.32"/>
        <n v="83.84"/>
        <n v="13.72"/>
        <n v="13.27"/>
        <n v="1189.44"/>
        <n v="32.46"/>
        <n v="83.8"/>
        <n v="29.98"/>
        <n v="46"/>
        <n v="80.33"/>
        <n v="13.28"/>
        <n v="202.35"/>
        <n v="317.64"/>
        <n v="28.36"/>
        <n v="41.13"/>
        <n v="205.04"/>
        <n v="1191.78"/>
        <n v="54.45"/>
        <n v="90.52"/>
        <n v="85.55"/>
        <n v="32.06"/>
        <n v="90.48"/>
        <n v="262.29"/>
        <n v="671.4"/>
        <n v="22.05"/>
        <n v="38.98"/>
        <n v="13.25"/>
        <n v="77.76"/>
        <n v="77.97"/>
        <n v="90.32"/>
        <n v="23"/>
        <n v="22.06"/>
        <n v="175.46"/>
        <n v="40.89"/>
        <n v="203.46"/>
        <n v="27.38"/>
        <n v="72.16"/>
        <n v="70.88"/>
        <n v="192.43"/>
        <n v="14.72"/>
        <n v="51.42"/>
        <n v="231.48"/>
        <n v="159.92"/>
        <n v="185.25"/>
        <n v="59.22"/>
        <n v="16.63"/>
        <n v="66.68"/>
        <n v="78.37"/>
        <n v="202.36"/>
        <n v="87.81"/>
        <n v="262.62"/>
        <n v="31.97"/>
        <n v="202.28"/>
        <n v="45.82"/>
        <n v="55.04"/>
        <n v="77.8"/>
        <n v="80.92"/>
        <n v="158.56"/>
        <n v="55.4"/>
        <n v="306.93"/>
        <n v="77.6"/>
        <n v="45.26"/>
        <n v="390.1"/>
        <n v="67.01"/>
        <n v="13.4"/>
        <n v="67.28"/>
        <n v="44.93"/>
        <n v="27.8"/>
        <n v="809.04"/>
        <n v="79.25"/>
        <n v="207.69"/>
        <n v="80.28"/>
        <n v="91.34"/>
        <n v="44.42"/>
        <n v="175.56"/>
        <n v="33.29"/>
        <n v="130.6"/>
        <n v="673.35"/>
        <n v="314.58"/>
        <n v="163.5"/>
        <n v="482.04"/>
        <n v="35.8"/>
        <n v="22.88"/>
        <n v="43.34"/>
        <n v="33.04"/>
        <n v="46.24"/>
        <n v="119.97"/>
        <n v="268.26"/>
        <n v="14.86"/>
        <n v="139.02"/>
        <n v="157.14"/>
        <n v="40.02"/>
        <n v="39.55"/>
        <n v="14.68"/>
        <n v="41.88"/>
        <n v="38.44"/>
        <n v="384.32"/>
        <n v="235.8"/>
        <n v="888.5"/>
        <n v="87"/>
        <n v="59.26"/>
        <n v="81.16"/>
        <n v="172.54"/>
        <n v="89.94"/>
        <n v="21.63"/>
        <n v="36.24"/>
        <n v="306.69"/>
        <n v="77.67"/>
        <n v="170.06"/>
        <n v="42.67"/>
        <n v="21.39"/>
        <n v="265.08"/>
        <n v="43.66"/>
        <n v="444.45"/>
        <n v="64.5"/>
        <n v="206.36"/>
        <n v="318.76"/>
        <n v="100.22"/>
        <n v="792.24"/>
        <n v="80.05"/>
        <n v="43.82"/>
        <n v="59.62"/>
        <n v="60.75"/>
        <n v="203.64"/>
        <n v="80.1"/>
        <n v="154.35"/>
        <n v="237.6"/>
        <n v="13.26"/>
        <n v="59.68"/>
        <n v="28.66"/>
        <n v="88.76"/>
        <n v="45.06"/>
        <n v="21.82"/>
        <n v="477.84"/>
        <n v="59.86"/>
        <n v="50.82"/>
        <n v="69.8"/>
        <n v="92.62"/>
        <n v="79.22"/>
        <n v="65.52"/>
        <n v="59.31"/>
        <n v="105.73"/>
        <n v="135.28"/>
        <n v="267.84"/>
        <n v="22.23"/>
        <n v="100.98"/>
        <n v="213.33"/>
        <n v="89.42"/>
        <n v="310.53"/>
        <n v="236.46"/>
        <n v="81.78"/>
        <n v="57.2"/>
        <n v="99.6"/>
        <n v="85.06"/>
        <n v="23.06"/>
        <n v="195.8"/>
        <n v="89.9"/>
        <n v="120.76"/>
        <n v="131.1"/>
        <n v="37.26"/>
        <n v="13.61"/>
        <n v="402.95"/>
        <n v="13.54"/>
        <n v="280.04"/>
        <n v="55.08"/>
        <n v="322.2"/>
        <n v="67.2"/>
        <n v="17.93"/>
        <n v="157.85"/>
        <n v="45.3"/>
        <n v="43.14"/>
        <n v="32.53"/>
        <n v="44.92"/>
        <n v="162.14"/>
        <n v="44.34"/>
        <n v="79.94"/>
        <n v="39.38"/>
        <n v="451.3"/>
        <n v="13.67"/>
        <n v="201.27"/>
        <n v="212.14"/>
        <n v="54.52"/>
        <n v="78.49"/>
        <n v="81.04"/>
        <n v="105.15"/>
        <n v="85.46"/>
        <n v="117.9"/>
        <n v="162.08"/>
        <n v="32.95"/>
        <n v="205.26"/>
        <n v="41.91"/>
        <n v="154.3"/>
        <n v="142.4"/>
        <n v="65.44"/>
        <n v="152.04"/>
        <n v="40.65"/>
        <n v="180.51"/>
        <n v="56.13"/>
        <n v="13.89"/>
        <n v="90.84"/>
        <n v="239.46"/>
        <n v="66.96"/>
        <n v="88.62"/>
        <n v="66.65"/>
        <n v="222.4"/>
        <n v="309.24"/>
        <n v="34.38"/>
        <n v="67.1"/>
        <n v="27.04"/>
        <n v="50.4"/>
        <n v="68.7"/>
        <n v="79.64"/>
        <n v="62.2"/>
        <n v="333.2"/>
        <n v="46.06"/>
        <n v="82.88"/>
        <n v="40.62"/>
        <n v="509.9"/>
        <n v="123.48"/>
        <n v="158.74"/>
        <n v="43.94"/>
        <n v="243"/>
        <n v="77.08"/>
        <n v="92.78"/>
        <n v="473.1"/>
        <n v="59.92"/>
        <n v="27.42"/>
        <n v="14.51"/>
        <n v="32.61"/>
        <n v="124.56"/>
        <n v="32.86"/>
        <n v="531.92"/>
        <n v="322.88"/>
        <n v="13.51"/>
        <n v="17.95"/>
        <n v="93.28"/>
        <n v="44.61"/>
        <n v="41.93"/>
        <n v="89.44"/>
        <n v="45.14"/>
        <n v="350.4"/>
        <n v="14.8"/>
        <n v="39.02"/>
        <n v="18.33"/>
        <n v="237.3"/>
        <n v="68.89"/>
        <n v="22.97"/>
        <n v="66.46"/>
        <n v="17.15"/>
        <n v="28.14"/>
        <n v="106.31"/>
        <n v="84.7"/>
        <n v="16.81"/>
        <n v="106.15"/>
        <n v="78.4"/>
        <n v="61.4"/>
        <n v="16.82"/>
        <n v="338.55"/>
        <n v="26.88"/>
        <n v="371.46"/>
        <n v="27.64"/>
        <n v="315.72"/>
        <n v="121.56"/>
        <n v="17.88"/>
        <n v="80.17"/>
        <n v="101.21"/>
        <n v="18.54"/>
        <n v="70.9"/>
        <n v="50.75"/>
        <n v="153.7"/>
        <n v="117.92"/>
        <n v="80.31"/>
        <n v="87.95"/>
        <n v="81.51"/>
        <n v="342.95"/>
        <n v="171.44"/>
        <n v="42.01"/>
        <n v="61.21"/>
        <n v="171.84"/>
        <n v="40.27"/>
        <n v="37.48"/>
        <n v="105.91"/>
        <n v="16.56"/>
        <n v="28.96"/>
        <n v="80.36"/>
        <n v="159.74"/>
        <n v="153.93"/>
        <n v="36.62"/>
        <n v="399.05"/>
        <n v="71.04"/>
        <n v="76.97"/>
        <n v="130.53"/>
        <n v="132.18"/>
        <n v="78.16"/>
        <n v="85.74"/>
        <n v="15.16"/>
        <n v="53.55"/>
        <n v="482.7"/>
        <n v="195.48"/>
        <n v="27.46"/>
        <n v="45.86"/>
        <n v="65.08"/>
        <n v="234.06"/>
        <n v="16.33"/>
        <n v="85.08"/>
        <n v="32.68"/>
        <n v="45.58"/>
        <n v="224.04"/>
        <n v="14.05"/>
        <n v="68.97"/>
        <n v="208.8"/>
        <n v="278.76"/>
        <n v="59.03"/>
        <n v="179.3"/>
        <n v="42.18"/>
        <n v="22.72"/>
        <n v="205.94"/>
        <n v="14.75"/>
        <n v="31.47"/>
        <n v="117.6"/>
        <n v="68.22"/>
        <n v="2361.36"/>
        <n v="29.06"/>
        <n v="51.59"/>
        <n v="795.88"/>
        <n v="87.12"/>
        <n v="43.51"/>
        <n v="16.9"/>
        <n v="52.64"/>
        <n v="1974.2"/>
        <n v="34.26"/>
        <n v="88.54"/>
        <n v="101.91"/>
        <n v="230.3"/>
        <n v="242.01"/>
        <n v="103.27"/>
        <n v="33.38"/>
        <n v="68.03"/>
        <n v="163.38"/>
        <n v="77.54"/>
        <n v="411.66"/>
        <n v="13.65"/>
        <n v="134.04"/>
        <n v="258"/>
        <n v="232.68"/>
        <n v="41.64"/>
        <n v="178.24"/>
        <n v="308.84"/>
        <n v="199.96"/>
        <n v="138.24"/>
        <n v="42.12"/>
        <n v="77.89"/>
        <n v="13.63"/>
        <n v="22.4"/>
        <n v="208.5"/>
        <n v="131.19"/>
        <n v="29.18"/>
        <n v="39.04"/>
        <n v="13.52"/>
        <n v="178.14"/>
        <n v="75.48"/>
        <n v="44.18"/>
        <n v="18.57"/>
        <n v="238.77"/>
        <n v="68.68"/>
        <n v="46.2"/>
        <n v="117.82"/>
        <n v="77.37"/>
        <n v="43.85"/>
        <n v="46.12"/>
        <n v="22.78"/>
        <n v="78.71"/>
        <n v="209.4"/>
        <n v="84.35"/>
        <n v="157.32"/>
        <n v="42.73"/>
        <n v="85.58"/>
        <n v="18.58"/>
        <n v="14.18"/>
        <n v="400.8"/>
        <n v="13.69"/>
        <n v="123.32"/>
        <n v="18.7"/>
        <n v="154.52"/>
        <n v="18.41"/>
        <n v="101.89"/>
        <n v="443.25"/>
        <n v="26.78"/>
        <n v="55.83"/>
        <n v="78.54"/>
        <n v="22.58"/>
        <n v="79.34"/>
        <n v="70.39"/>
        <n v="46.48"/>
        <n v="318.84"/>
        <n v="413.44"/>
        <n v="176.85"/>
        <n v="257.84"/>
        <n v="88.29"/>
        <n v="99.36"/>
        <n v="46.04"/>
        <n v="393.72"/>
        <n v="137.22"/>
        <n v="66"/>
        <n v="788.08"/>
        <n v="31.92"/>
        <n v="89.15"/>
        <n v="67.21"/>
        <n v="57.68"/>
        <n v="18.5"/>
        <n v="257.4"/>
        <n v="342.35"/>
        <n v="450.7"/>
        <n v="41.52"/>
        <n v="310.6"/>
        <n v="103.31"/>
        <n v="1945.2"/>
        <n v="22.43"/>
        <n v="92.6"/>
        <n v="18.6"/>
        <n v="164.2"/>
        <n v="27.92"/>
        <n v="46.63"/>
        <n v="44.37"/>
        <n v="14.39"/>
        <n v="54.75"/>
        <n v="178.96"/>
        <n v="98.07"/>
        <n v="307.68"/>
        <n v="123.34"/>
        <n v="128.43"/>
        <n v="108.4"/>
        <n v="156.22"/>
        <n v="237.68"/>
        <n v="68.18"/>
        <n v="44.31"/>
        <n v="14.15"/>
        <n v="205.7"/>
        <n v="78.88"/>
        <n v="77.98"/>
        <n v="221.6"/>
        <n v="79.42"/>
        <n v="21.38"/>
        <n v="79.71"/>
        <n v="308.46"/>
        <n v="102.48"/>
        <n v="84.3"/>
        <n v="682.16"/>
        <n v="13.9"/>
        <n v="411.36"/>
        <n v="87.4"/>
        <n v="151.02"/>
        <n v="67.09"/>
        <n v="78.36"/>
        <n v="42.99"/>
        <n v="43.48"/>
        <n v="147.78"/>
        <n v="18.76"/>
        <n v="33.76"/>
        <n v="46.62"/>
        <n v="44.38"/>
        <n v="86.6"/>
        <n v="79.87"/>
        <n v="283.36"/>
        <n v="45.07"/>
        <n v="191.67"/>
        <n v="134.82"/>
        <n v="77.12"/>
        <n v="50.43"/>
        <n v="118.8"/>
        <n v="103.46"/>
        <n v="13.59"/>
        <n v="85.14"/>
        <n v="63.14"/>
        <n v="126.87"/>
        <n v="29.44"/>
        <n v="640.68"/>
        <n v="638.94"/>
        <n v="42.16"/>
        <n v="16.48"/>
        <n v="40.29"/>
        <n v="54.93"/>
        <n v="16.55"/>
        <n v="269.68"/>
        <n v="29.28"/>
        <n v="80.76"/>
        <n v="113.4"/>
        <n v="54.63"/>
        <n v="22.94"/>
        <n v="21.66"/>
        <n v="18.8"/>
        <n v="134.64"/>
        <n v="235.89"/>
        <n v="55"/>
        <n v="100.14"/>
        <n v="340.64"/>
        <n v="62.34"/>
        <n v="72.8"/>
        <n v="213.02"/>
        <n v="168.88"/>
        <n v="354.56"/>
        <n v="16.62"/>
        <n v="17.83"/>
        <n v="22.22"/>
        <n v="392.48"/>
        <n v="62.18"/>
        <n v="13.95"/>
        <n v="89.28"/>
        <n v="80.5"/>
        <n v="122.26"/>
        <n v="77.92"/>
        <n v="195.65"/>
        <n v="16.5"/>
        <n v="14.47"/>
        <n v="147.24"/>
        <n v="50.55"/>
        <n v="14.79"/>
        <n v="433.3"/>
        <n v="45.18"/>
        <n v="22.18"/>
        <n v="670.5"/>
        <n v="418.56"/>
        <n v="45.62"/>
        <n v="30.3"/>
        <n v="79.52"/>
        <n v="119.24"/>
        <n v="41.49"/>
        <n v="851.1"/>
        <n v="185.43"/>
        <n v="173.44"/>
        <n v="100.5"/>
        <n v="49.17"/>
        <n v="87.15"/>
        <n v="84.9"/>
        <n v="132.06"/>
        <n v="162.46"/>
        <n v="65.34"/>
        <n v="77.17"/>
        <n v="136.8"/>
        <n v="17.91"/>
        <n v="14.11"/>
        <n v="88.32"/>
        <n v="72.85"/>
        <n v="980.16"/>
        <n v="65.02"/>
        <n v="85.22"/>
        <n v="51.94"/>
        <n v="131.2"/>
        <n v="14.44"/>
        <n v="161.42"/>
        <n v="89.71"/>
        <n v="14.38"/>
        <n v="104.38"/>
        <n v="88.72"/>
        <n v="326.48"/>
        <n v="16.25"/>
        <n v="171.48"/>
        <n v="596.07"/>
        <n v="206.2"/>
        <n v="232.95"/>
        <n v="170.4"/>
        <n v="66.72"/>
        <n v="81.02"/>
        <n v="35.84"/>
        <n v="392.6"/>
        <n v="126.93"/>
        <n v="84.42"/>
        <n v="29.36"/>
        <n v="142.12"/>
        <n v="15.12"/>
        <n v="211.8"/>
        <n v="81.67"/>
        <n v="68.25"/>
        <n v="528.84"/>
        <n v="103.92"/>
        <n v="296.82"/>
        <n v="104.11"/>
        <n v="22.56"/>
        <n v="140.54"/>
        <n v="207.3"/>
        <n v="29.22"/>
        <n v="123.5"/>
        <n v="89.47"/>
        <n v="255.95"/>
        <n v="218.2"/>
        <n v="132.3"/>
        <n v="18.65"/>
        <n v="13.2"/>
        <n v="65.48"/>
        <n v="138.81"/>
        <n v="209.78"/>
        <n v="16.89"/>
        <n v="239.7"/>
        <n v="154.08"/>
        <n v="80.72"/>
        <n v="42.8"/>
        <n v="38.34"/>
        <n v="78.13"/>
        <n v="59.87"/>
        <n v="236.73"/>
        <n v="157.52"/>
        <n v="49.83"/>
        <n v="346.2"/>
        <n v="84.22"/>
        <n v="65.8"/>
        <n v="261.18"/>
        <n v="118.53"/>
        <n v="482.28"/>
        <n v="101.67"/>
        <n v="254.7"/>
        <n v="120.06"/>
        <n v="46.39"/>
        <n v="17.2"/>
        <n v="29.08"/>
        <n v="197.4"/>
        <n v="41.07"/>
        <n v="29.62"/>
        <n v="78.28"/>
        <n v="197.34"/>
        <n v="44.51"/>
        <n v="13.43"/>
        <n v="18.66"/>
        <n v="137.48"/>
        <n v="51.84"/>
        <n v="158.64"/>
        <n v="209.32"/>
        <n v="158.72"/>
        <n v="66.19"/>
        <n v="232.56"/>
        <n v="13.22"/>
        <n v="239.85"/>
        <n v="90.36"/>
        <n v="101.96"/>
        <n v="38.89"/>
        <n v="38.96"/>
        <n v="108.48"/>
        <n v="130.62"/>
        <n v="630.72"/>
        <n v="22.28"/>
        <n v="141.6"/>
        <n v="43.64"/>
        <n v="46.65"/>
        <n v="129.21"/>
        <n v="44.48"/>
        <n v="18.83"/>
        <n v="95.13"/>
        <n v="42.41"/>
        <n v="14.42"/>
        <n v="118.08"/>
        <n v="70.54"/>
        <n v="231"/>
        <n v="67.6"/>
        <n v="101.14"/>
        <n v="190.33"/>
        <n v="18.47"/>
        <n v="32.23"/>
        <n v="32.83"/>
        <n v="55.32"/>
        <n v="22.36"/>
        <n v="60.43"/>
        <n v="99.03"/>
        <n v="13.68"/>
        <n v="77.82"/>
        <n v="44.86"/>
        <n v="33.6"/>
        <n v="137.54"/>
        <n v="33.78"/>
        <n v="45.83"/>
        <n v="43.74"/>
        <n v="205.68"/>
        <n v="85.5"/>
        <n v="236.34"/>
        <n v="206.72"/>
        <n v="64.7"/>
        <n v="318.16"/>
        <n v="27.2"/>
        <n v="95.01"/>
        <n v="303.05"/>
        <n v="49.92"/>
        <n v="42"/>
        <n v="37.06"/>
        <n v="104.7"/>
        <n v="66.81"/>
        <n v="176.7"/>
        <n v="80.52"/>
        <n v="177.14"/>
        <n v="104.78"/>
        <n v="214.34"/>
        <n v="312.9"/>
        <n v="65.9"/>
        <n v="384.02"/>
        <n v="22.04"/>
        <n v="36.82"/>
        <n v="44.16"/>
        <n v="51.36"/>
        <n v="27.26"/>
        <n v="80.87"/>
        <n v="163.16"/>
        <n v="80.98"/>
        <n v="94.35"/>
        <n v="14.28"/>
        <n v="242.64"/>
        <n v="231.55"/>
        <n v="45.5"/>
        <n v="16.53"/>
        <n v="78.58"/>
        <n v="17.82"/>
        <n v="43.81"/>
        <n v="21.43"/>
        <n v="356.8"/>
        <n v="16.99"/>
        <n v="310.44"/>
        <n v="44.88"/>
        <n v="64.88"/>
        <n v="37.2"/>
        <n v="50.58"/>
        <n v="402.45"/>
        <n v="88.8"/>
        <n v="68.8"/>
        <n v="532.4"/>
        <n v="33.86"/>
        <n v="88.44"/>
        <n v="77.38"/>
        <n v="80.46"/>
        <n v="80.47"/>
        <n v="81.43"/>
        <n v="460.98"/>
        <n v="29.68"/>
        <n v="37.52"/>
        <n v="13.56"/>
        <n v="84.78"/>
        <n v="35.72"/>
        <n v="173.1"/>
        <n v="16.74"/>
        <n v="136.44"/>
        <n v="202.14"/>
        <n v="201.6"/>
        <n v="97.38"/>
        <n v="15.05"/>
        <n v="42.87"/>
        <n v="240"/>
        <n v="353.2"/>
        <n v="309.3"/>
        <n v="420.04"/>
        <n v="29.72"/>
        <n v="38.86"/>
        <n v="158.08"/>
        <n v="155.34"/>
        <n v="140.04"/>
        <n v="60.58"/>
        <n v="213.64"/>
        <n v="261.78"/>
        <n v="67.89"/>
        <n v="53.28"/>
        <n v="106.6"/>
        <n v="50.93"/>
        <n v="177.48"/>
        <n v="14.82"/>
        <n v="77.48"/>
        <n v="162.42"/>
        <n v="129.44"/>
        <n v="197.31"/>
        <n v="131.55"/>
        <n v="133.26"/>
        <n v="987.3"/>
        <n v="62.24"/>
        <n v="398.18"/>
        <n v="182.91"/>
        <n v="27"/>
        <n v="246"/>
        <n v="524.8"/>
        <n v="221.45"/>
        <n v="239.56"/>
        <n v="135.92"/>
        <n v="22.92"/>
        <n v="88.38"/>
        <n v="40.41"/>
        <n v="46.47"/>
        <n v="21.47"/>
        <n v="16.98"/>
        <n v="264"/>
        <n v="210.84"/>
        <n v="43.96"/>
        <n v="38.51"/>
        <n v="43.11"/>
        <n v="36.98"/>
        <n v="45.98"/>
        <n v="84.38"/>
        <n v="14.52"/>
        <n v="198.12"/>
        <n v="236.67"/>
        <n v="37.66"/>
        <n v="16.66"/>
        <n v="46.31"/>
        <n v="18.04"/>
        <n v="104.09"/>
        <n v="32.11"/>
        <n v="13.98"/>
        <n v="175.16"/>
        <n v="51.56"/>
        <n v="194.13"/>
        <n v="42.33"/>
        <n v="92.76"/>
        <n v="22.02"/>
        <n v="130.84"/>
        <n v="43.65"/>
        <n v="34.2"/>
        <n v="78.8"/>
        <n v="171.7"/>
        <n v="119.46"/>
        <n v="98.7"/>
        <n v="102.13"/>
        <n v="83.28"/>
        <n v="38.83"/>
        <n v="193.73"/>
        <n v="133.56"/>
        <n v="311.44"/>
        <n v="43.72"/>
        <n v="44.87"/>
        <n v="53.96"/>
        <n v="13.78"/>
        <n v="13.7"/>
        <n v="77.14"/>
        <n v="587.19"/>
        <n v="49.06"/>
        <n v="385"/>
        <n v="61.9"/>
        <n v="268.14"/>
        <n v="63.5"/>
        <n v="40.25"/>
        <n v="80.43"/>
        <n v="77.73"/>
        <n v="16.29"/>
        <n v="44.7"/>
        <n v="150.69"/>
        <n v="175.12"/>
        <n v="102.92"/>
        <n v="27.54"/>
        <n v="208.68"/>
        <n v="18.34"/>
        <n v="310.68"/>
        <n v="31.64"/>
        <n v="31.72"/>
        <n v="106.79"/>
        <n v="103.79"/>
        <n v="437.3"/>
        <n v="138.57"/>
        <n v="858.2"/>
        <n v="69.66"/>
        <n v="77.7"/>
        <n v="96.36"/>
        <n v="43.59"/>
        <n v="43.24"/>
        <n v="125.85"/>
        <n v="46.15"/>
        <n v="91.36"/>
        <n v="13.18"/>
        <n v="87.08"/>
        <n v="14.85"/>
        <n v="202.86"/>
        <n v="136.56"/>
        <n v="77.96"/>
        <n v="106.01"/>
        <n v="103.37"/>
        <n v="104.98"/>
        <n v="127.23"/>
        <n v="262.8"/>
        <n v="60.48"/>
        <n v="210.45"/>
        <n v="186.15"/>
        <n v="358.64"/>
        <n v="44.53"/>
        <n v="62.31"/>
        <n v="40.26"/>
        <n v="204.48"/>
        <n v="75"/>
        <n v="39.29"/>
        <n v="106.14"/>
        <n v="79.24"/>
        <n v="53.44"/>
        <n v="154.98"/>
        <n v="256.02"/>
        <n v="18.59"/>
        <n v="34.36"/>
        <n v="202.92"/>
        <n v="139.14"/>
        <n v="248.35"/>
        <n v="310.64"/>
        <n v="233.97"/>
        <n v="45.89"/>
        <n v="745.05"/>
        <n v="66.06"/>
        <n v="197.2"/>
        <n v="50.71"/>
        <n v="138.6"/>
        <n v="351.96"/>
        <n v="45.36"/>
        <n v="14.2"/>
        <n v="120.78"/>
        <n v="311.4"/>
        <n v="77.87"/>
        <n v="195.07"/>
        <n v="234.72"/>
        <n v="101.12"/>
        <n v="36.54"/>
        <n v="36.94"/>
        <n v="395.65"/>
        <n v="101.99"/>
        <n v="43.79"/>
        <n v="297.9"/>
        <n v="160.26"/>
        <n v="41.98"/>
        <n v="781.2"/>
        <n v="426.6"/>
        <n v="28.9"/>
        <n v="44.89"/>
        <n v="162.02"/>
        <n v="300"/>
        <n v="69.44"/>
        <n v="84.18"/>
        <n v="79.11"/>
        <n v="211.74"/>
        <n v="14.73"/>
        <n v="276.08"/>
        <n v="16.78"/>
        <n v="16.6"/>
        <n v="41.73"/>
        <n v="272.68"/>
        <n v="308.16"/>
        <n v="882.3"/>
        <n v="113"/>
        <n v="136.71"/>
        <n v="68"/>
        <n v="46.73"/>
        <n v="18.3"/>
        <n v="49.82"/>
        <n v="79.6"/>
        <n v="66.5"/>
        <n v="395.12"/>
        <n v="159.96"/>
        <n v="66.24"/>
        <n v="103.38"/>
        <n v="14.16"/>
        <n v="93.14"/>
        <n v="43.49"/>
        <n v="78.96"/>
        <n v="27.86"/>
        <n v="53.7"/>
        <n v="40.23"/>
        <n v="49.86"/>
        <n v="80.41"/>
        <n v="51"/>
        <n v="13.66"/>
        <n v="393.08"/>
        <n v="21.65"/>
        <n v="232.08"/>
        <n v="166.25"/>
        <n v="27.66"/>
        <n v="102.12"/>
        <n v="38.43"/>
        <n v="43.88"/>
        <n v="13.45"/>
        <n v="41.34"/>
        <n v="75.44"/>
        <n v="273.66"/>
        <n v="32.64"/>
        <n v="18.2"/>
        <n v="105.94"/>
        <n v="260.28"/>
        <n v="211.14"/>
        <n v="388.45"/>
        <n v="27.34"/>
        <n v="28.94"/>
        <n v="155.42"/>
        <n v="67.25"/>
        <n v="494.8"/>
        <n v="42.65"/>
        <n v="33.12"/>
        <n v="78.77"/>
        <n v="385.6"/>
        <n v="15.13"/>
        <n v="42.38"/>
        <n v="17.84"/>
        <n v="32.34"/>
        <n v="114.45"/>
        <n v="45.12"/>
        <n v="253.44"/>
        <n v="18.44"/>
        <n v="160.18"/>
        <n v="32.3"/>
        <n v="230.52"/>
        <n v="446.2"/>
        <n v="176.08"/>
        <n v="351.5"/>
        <n v="13.92"/>
        <n v="267.4"/>
        <n v="774.24"/>
        <n v="125.34"/>
        <n v="87.82"/>
        <n v="67.32"/>
        <n v="14.96"/>
        <n v="14.7"/>
        <n v="62.44"/>
        <n v="308.48"/>
        <n v="154.66"/>
        <n v="28.64"/>
        <n v="406.44"/>
        <n v="205.32"/>
        <n v="89.86"/>
        <n v="240.39"/>
        <n v="31.87"/>
        <n v="42.92"/>
        <n v="59.8"/>
        <n v="44.1"/>
        <n v="170.2"/>
        <n v="30.08"/>
        <n v="80.34"/>
        <n v="56.64"/>
        <n v="43.33"/>
        <n v="275.08"/>
        <n v="81.6"/>
        <n v="173.42"/>
        <n v="22.45"/>
        <n v="34.24"/>
        <n v="396.44"/>
        <n v="80.97"/>
        <n v="68.67"/>
        <n v="190.66"/>
        <n v="87.21"/>
        <n v="28.92"/>
        <n v="16.92"/>
        <n v="81"/>
        <n v="322.28"/>
        <n v="22.67"/>
        <n v="65.36"/>
        <n v="73.9"/>
        <n v="168.92"/>
        <n v="21.99"/>
        <n v="22.52"/>
        <n v="67.79"/>
        <n v="86.95"/>
        <n v="26.92"/>
        <n v="190.89"/>
        <n v="74.7"/>
        <n v="87.6"/>
        <n v="810.7"/>
        <n v="22.63"/>
        <n v="110.46"/>
        <n v="781.4"/>
        <n v="42.85"/>
        <n v="79.89"/>
        <n v="195.99"/>
        <n v="78.21"/>
        <n v="29.12"/>
        <n v="28.52"/>
        <n v="118.58"/>
        <n v="294"/>
        <n v="198.44"/>
        <n v="45.1"/>
        <n v="92.08"/>
        <n v="110.34"/>
        <n v="133.06"/>
        <n v="159.8"/>
        <n v="81.35"/>
        <n v="93.08"/>
        <n v="270.6"/>
        <n v="122.8"/>
        <n v="18.28"/>
        <n v="42.23"/>
        <n v="67.62"/>
        <n v="123.52"/>
        <n v="245.22"/>
        <n v="123"/>
        <n v="13.19"/>
        <n v="49.38"/>
        <n v="84.98"/>
        <n v="22.27"/>
        <n v="193.15"/>
        <n v="359.4"/>
        <n v="123.84"/>
        <n v="22.47"/>
        <n v="301.45"/>
        <n v="77.42"/>
        <n v="120.26"/>
        <n v="155.24"/>
        <n v="262.32"/>
        <n v="360.4"/>
        <n v="106.24"/>
        <n v="255.09"/>
        <n v="16.43"/>
        <n v="242.46"/>
        <n v="31.51"/>
        <n v="91.96"/>
        <n v="174.28"/>
        <n v="86.64"/>
        <n v="38.5"/>
        <n v="323.16"/>
        <n v="21.9"/>
        <n v="104.69"/>
        <n v="33.94"/>
        <n v="22.14"/>
        <n v="18.03"/>
        <n v="44.76"/>
        <n v="136.92"/>
        <n v="177.02"/>
        <n v="16.47"/>
        <n v="244.08"/>
        <n v="328.5"/>
        <n v="68.23"/>
        <n v="116.88"/>
        <n v="66.63"/>
        <n v="78.2"/>
        <n v="195.57"/>
        <n v="59.97"/>
        <n v="79.01"/>
        <n v="367.56"/>
        <n v="200.48"/>
        <n v="91.14"/>
        <n v="614.96"/>
        <n v="100.74"/>
        <n v="55.64"/>
        <n v="310.56"/>
        <n v="395.7"/>
        <n v="306.48"/>
        <n v="220.6"/>
        <n v="196.31"/>
        <n v="117.06"/>
        <n v="189.63"/>
        <n v="31.42"/>
        <n v="130.5"/>
        <n v="33.74"/>
        <n v="312.18"/>
        <n v="56.46"/>
        <n v="26.4"/>
        <n v="54.72"/>
        <n v="27.82"/>
        <n v="103.77"/>
        <n v="312.72"/>
        <n v="88.25"/>
        <n v="135.94"/>
        <n v="22.65"/>
        <n v="38.93"/>
        <n v="317"/>
        <n v="33.7"/>
        <n v="61.56"/>
        <n v="86.02"/>
        <n v="106.57"/>
        <n v="41.47"/>
        <n v="140.25"/>
        <n v="235.11"/>
        <n v="154.38"/>
        <n v="66.41"/>
        <n v="368.04"/>
        <n v="317.79"/>
        <n v="53.72"/>
        <n v="80.25"/>
        <n v="62.82"/>
        <n v="26.8"/>
        <n v="42.94"/>
        <n v="21.68"/>
        <n v="779"/>
        <n v="16.3"/>
        <n v="45.66"/>
        <n v="79.2"/>
        <n v="80.8"/>
        <n v="87.53"/>
        <n v="31.73"/>
        <n v="87.9"/>
        <n v="391.15"/>
        <n v="68.3"/>
        <n v="102.01"/>
        <n v="91.02"/>
        <n v="395"/>
        <n v="39.08"/>
        <n v="308.5"/>
        <n v="225"/>
        <n v="119.82"/>
        <n v="159.06"/>
        <n v="158.96"/>
        <n v="46.08"/>
        <n v="202.16"/>
        <n v="359.24"/>
        <n v="237.57"/>
        <n v="322.04"/>
        <n v="799.6"/>
        <n v="68.72"/>
        <n v="79.74"/>
        <n v="89.81"/>
        <n v="233.35"/>
        <n v="617.58"/>
        <n v="118.24"/>
        <n v="13.3"/>
        <n v="36.78"/>
        <n v="81.29"/>
        <n v="62.46"/>
        <n v="135.44"/>
        <n v="476.58"/>
        <n v="103.22"/>
        <n v="100.6"/>
        <n v="311.92"/>
        <n v="95.88"/>
        <n v="51.33"/>
        <n v="50.04"/>
        <n v="162.88"/>
        <n v="269.48"/>
        <n v="22.98"/>
        <n v="14.76"/>
        <n v="99.66"/>
        <n v="189.74"/>
        <n v="134.96"/>
        <n v="44.46"/>
        <n v="14.23"/>
        <n v="13.6"/>
        <n v="134.52"/>
        <n v="120.66"/>
        <n v="103.83"/>
        <n v="779.76"/>
        <n v="482.85"/>
        <n v="26.98"/>
        <n v="18.24"/>
        <n v="256.05"/>
        <n v="85.76"/>
        <n v="79.18"/>
        <n v="51.54"/>
        <n v="69.65"/>
        <n v="53.8"/>
        <n v="50.37"/>
        <n v="41.61"/>
        <n v="246.3"/>
        <n v="78.98"/>
        <n v="14.01"/>
        <n v="16.91"/>
        <n v="77.93"/>
        <n v="43.77"/>
        <n v="78.48"/>
        <n v="305.58"/>
        <n v="17.86"/>
        <n v="65.46"/>
        <n v="31.52"/>
        <n v="50.79"/>
        <n v="41.59"/>
        <n v="43.09"/>
        <n v="50.85"/>
        <n v="244.8"/>
        <n v="139.29"/>
        <n v="177.74"/>
        <n v="71.02"/>
        <n v="41.7"/>
        <n v="64.68"/>
        <n v="800.08"/>
        <n v="26.62"/>
        <n v="134.67"/>
        <n v="77.22"/>
        <n v="78.84"/>
        <n v="18.4"/>
        <n v="43.67"/>
        <n v="67.24"/>
        <n v="58.99"/>
        <n v="38.65"/>
        <n v="32.93"/>
        <n v="640.26"/>
        <n v="45.17"/>
        <n v="517.55"/>
        <n v="89.58"/>
        <n v="13.35"/>
        <n v="123.9"/>
        <n v="44.23"/>
        <n v="131.44"/>
        <n v="68.82"/>
        <n v="104.66"/>
        <n v="150.6"/>
        <n v="13.44"/>
        <n v="40.43"/>
        <n v="179.14"/>
        <n v="39.73"/>
        <n v="301.02"/>
        <n v="70.95"/>
        <n v="27.58"/>
        <n v="120.27"/>
        <n v="400.4"/>
        <n v="205.35"/>
        <n v="154.96"/>
        <n v="183.92"/>
        <n v="102.51"/>
        <n v="59.48"/>
        <n v="111.12"/>
        <n v="39.53"/>
        <n v="16.73"/>
        <n v="990"/>
        <n v="42.08"/>
        <n v="80.22"/>
        <n v="154.34"/>
        <n v="105.88"/>
        <n v="16.54"/>
        <n v="196.2"/>
        <n v="155.84"/>
        <n v="17.87"/>
        <n v="89.7"/>
        <n v="390.35"/>
        <n v="87.62"/>
        <n v="83.4"/>
        <n v="67.49"/>
        <n v="32.57"/>
        <n v="405.66"/>
        <n v="115.59"/>
        <n v="106.9"/>
        <n v="54.12"/>
        <n v="61.71"/>
        <n v="413.16"/>
        <n v="26.66"/>
        <n v="398.88"/>
        <n v="232.26"/>
        <n v="43.28"/>
        <n v="317.52"/>
        <n v="61.19"/>
        <n v="118.29"/>
        <n v="42.42"/>
        <n v="14.58"/>
        <n v="44.04"/>
        <n v="126.04"/>
        <n v="22.5"/>
        <n v="13.5"/>
        <n v="30.14"/>
        <n v="61.55"/>
        <n v="336.05"/>
        <n v="86.61"/>
        <n v="312.66"/>
        <n v="255.99"/>
        <n v="460.68"/>
        <n v="16.38"/>
        <n v="49.75"/>
        <n v="29.76"/>
        <n v="525.3"/>
        <n v="68.32"/>
        <n v="130.88"/>
        <n v="68.4"/>
        <n v="78.39"/>
        <n v="51.75"/>
        <n v="196.6"/>
        <n v="66.35"/>
        <n v="326"/>
        <n v="67.08"/>
        <n v="102.87"/>
        <n v="157.05"/>
        <n v="1600.8"/>
        <n v="54.08"/>
        <n v="74.08"/>
        <n v="103.2"/>
        <n v="341.5"/>
        <n v="99.27"/>
        <n v="83.82"/>
        <n v="358.6"/>
        <n v="22.8"/>
        <n v="399.74"/>
        <n v="321.92"/>
        <n v="143.1"/>
        <n v="91.4"/>
        <n v="43.29"/>
        <n v="125.72"/>
        <n v="238.08"/>
        <n v="22.46"/>
        <n v="153.94"/>
        <n v="50.01"/>
        <n v="178.98"/>
        <n v="128.46"/>
        <n v="322.64"/>
        <n v="36.4"/>
        <n v="66.64"/>
        <n v="13.47"/>
        <n v="97.47"/>
        <n v="46.34"/>
        <n v="41.44"/>
        <n v="26.96"/>
        <n v="14.53"/>
        <n v="61.66"/>
        <n v="186.81"/>
        <n v="87.44"/>
        <n v="80.62"/>
        <n v="160.96"/>
        <n v="437"/>
        <n v="176.28"/>
        <n v="63.3"/>
        <n v="26.76"/>
        <n v="27.56"/>
        <n v="32.39"/>
        <n v="237"/>
        <n v="219"/>
        <n v="329.25"/>
        <n v="155.7"/>
        <n v="235.92"/>
        <n v="363.3"/>
        <n v="80.56"/>
        <n v="546.12"/>
        <n v="22.09"/>
        <n v="217.75"/>
        <n v="33.31"/>
        <n v="37.28"/>
        <n v="313.44"/>
        <n v="13.74"/>
        <n v="146"/>
        <n v="242.88"/>
        <n v="44.06"/>
        <n v="400.45"/>
        <n v="966.84"/>
        <n v="79.14"/>
        <n v="343.08"/>
        <n v="159.48"/>
        <n v="61.65"/>
        <n v="182.04"/>
        <n v="181.05"/>
        <n v="176.4"/>
        <n v="86.08"/>
        <n v="1027.3"/>
        <n v="266.82"/>
        <n v="69.33"/>
        <n v="71.84"/>
        <n v="131.28"/>
        <n v="59.49"/>
        <n v="136.16"/>
        <n v="18.74"/>
        <n v="276.72"/>
        <n v="72.4"/>
        <n v="77.25"/>
        <n v="67.12"/>
        <n v="158.24"/>
        <n v="80.21"/>
        <n v="155.52"/>
        <n v="348.8"/>
        <n v="327.75"/>
        <n v="80.96"/>
        <n v="46.64"/>
        <n v="67.4"/>
        <n v="596.97"/>
        <n v="28.26"/>
        <n v="27.02"/>
        <n v="69.9"/>
        <n v="92.9"/>
        <n v="14.6"/>
        <n v="1979.5"/>
        <n v="66.69"/>
        <n v="31.59"/>
        <n v="156.62"/>
        <n v="160.7"/>
        <n v="32.87"/>
        <n v="241.08"/>
        <n v="21.37"/>
        <n v="22.25"/>
        <n v="175.26"/>
        <n v="104.41"/>
        <n v="53.4"/>
        <n v="68.58"/>
        <n v="43.86"/>
        <n v="14.06"/>
        <n v="103.36"/>
        <n v="186.12"/>
        <n v="121.44"/>
        <n v="233.19"/>
        <n v="283.72"/>
        <n v="80.86"/>
        <n v="98.04"/>
        <n v="45.85"/>
        <n v="396.65"/>
        <n v="100.72"/>
        <n v="86.44"/>
        <n v="266.1"/>
        <n v="112.25"/>
        <n v="13.73"/>
        <n v="294.9"/>
        <n v="39.66"/>
        <n v="45.02"/>
        <n v="60.8"/>
        <n v="89.4"/>
        <n v="18.27"/>
        <n v="104.19"/>
        <n v="105.97"/>
        <n v="67.59"/>
        <n v="172.84"/>
        <n v="14.17"/>
        <n v="525.05"/>
        <n v="79.44"/>
        <n v="1595.1"/>
        <n v="179.1"/>
        <n v="78.66"/>
        <n v="31.83"/>
        <n v="299.2"/>
        <n v="90.9"/>
        <n v="319.64"/>
        <n v="14.63"/>
        <n v="45.4"/>
        <n v="61.22"/>
        <n v="158.66"/>
        <n v="98.52"/>
        <n v="130.78"/>
        <n v="274.56"/>
        <n v="62.14"/>
        <n v="32.9"/>
        <n v="79.55"/>
        <n v="318.28"/>
        <n v="38.33"/>
        <n v="205.02"/>
        <n v="17.14"/>
        <n v="122.3"/>
        <n v="333.75"/>
        <n v="69.36"/>
        <n v="22.62"/>
        <n v="116.22"/>
        <n v="103.21"/>
        <n v="71.96"/>
        <n v="235.68"/>
        <n v="129"/>
        <n v="113.45"/>
        <n v="264.9"/>
        <n v="77.74"/>
        <n v="134.6"/>
        <n v="85.45"/>
        <n v="27.22"/>
        <n v="386.35"/>
        <n v="66.75"/>
        <n v="128.36"/>
        <n v="17.96"/>
        <n v="89.16"/>
        <n v="415.28"/>
        <n v="18.78"/>
        <n v="117.39"/>
        <n v="26.48"/>
        <n v="67.53"/>
        <n v="162.78"/>
        <n v="475.08"/>
        <n v="104.48"/>
        <n v="122.6"/>
        <n v="39.37"/>
        <n v="32.71"/>
        <n v="162.58"/>
        <n v="208.94"/>
        <n v="624.24"/>
        <n v="79.92"/>
        <n v="15.03"/>
        <n v="30.12"/>
        <n v="634.38"/>
        <n v="154.4"/>
        <n v="321.6"/>
        <n v="37.36"/>
        <n v="957.72"/>
        <n v="158.9"/>
        <n v="189.22"/>
        <n v="81.53"/>
        <n v="59.41"/>
        <n v="160.72"/>
        <n v="118.78"/>
        <n v="313.65"/>
        <n v="81.54"/>
        <n v="201.92"/>
        <n v="123.88"/>
        <n v="85.23"/>
        <n v="307.11"/>
        <n v="76.91"/>
        <n v="59.19"/>
        <n v="32.07"/>
        <n v="51.7"/>
        <n v="36.8"/>
        <n v="136.04"/>
        <n v="65.28"/>
        <n v="305.64"/>
        <n v="73.68"/>
        <n v="74.64"/>
        <n v="950.88"/>
        <n v="15.07"/>
        <n v="245.56"/>
        <n v="103.15"/>
        <n v="154.6"/>
        <n v="199.91"/>
        <n v="80.24"/>
        <n v="58.9"/>
        <n v="482.1"/>
        <n v="27.08"/>
        <n v="135.38"/>
        <n v="303.57"/>
        <n v="17.9"/>
        <n v="797"/>
        <n v="41.51"/>
        <n v="27.24"/>
        <n v="44.62"/>
        <n v="49.12"/>
        <n v="27.4"/>
        <n v="50.97"/>
        <n v="51.45"/>
        <n v="141.86"/>
        <n v="78.97"/>
        <n v="101.34"/>
        <n v="88.66"/>
        <n v="14.56"/>
        <n v="41.85"/>
        <n v="113.15"/>
        <n v="158.65"/>
        <n v="23.11"/>
        <n v="40.53"/>
        <n v="42.91"/>
        <n v="184.32"/>
        <n v="95.34"/>
        <n v="391.56"/>
        <n v="213.16"/>
        <n v="87.43"/>
        <n v="317.88"/>
        <n v="105.28"/>
        <n v="62.16"/>
        <n v="64.26"/>
        <n v="405.9"/>
        <n v="13.87"/>
        <n v="181.95"/>
        <n v="463.62"/>
        <n v="315.8"/>
        <n v="90.34"/>
        <n v="177.44"/>
        <n v="27.18"/>
        <n v="77.45"/>
        <n v="265.59"/>
        <n v="14.46"/>
        <n v="78.1"/>
        <n v="91.78"/>
        <n v="245.16"/>
        <n v="27.48"/>
        <n v="80.42"/>
        <n v="43.8"/>
        <n v="120.02"/>
        <n v="32.41"/>
        <n v="63.12"/>
        <n v="321.04"/>
        <n v="245.28"/>
        <n v="239.72"/>
        <n v="31.63"/>
        <n v="112.8"/>
        <n v="66.09"/>
        <n v="98.79"/>
        <n v="119.58"/>
        <n v="40.14"/>
        <n v="137.46"/>
        <n v="14.12"/>
        <n v="65.04"/>
        <n v="119.7"/>
        <n v="142.18"/>
        <n v="18.1"/>
        <n v="1576.35"/>
        <n v="50.19"/>
        <n v="653"/>
        <n v="89.2"/>
        <n v="91.15"/>
        <n v="46.14"/>
        <n v="78.17"/>
        <n v="49.2"/>
        <n v="28.78"/>
        <n v="80.37"/>
        <n v="14.22"/>
        <n v="61.28"/>
        <n v="60.6"/>
        <n v="37.7"/>
        <n v="245.5"/>
        <n v="156.12"/>
        <n v="86.94"/>
        <n v="176.46"/>
        <n v="31.88"/>
        <n v="68.74"/>
        <n v="123.28"/>
        <n v="14.62"/>
        <n v="148.32"/>
        <n v="88.56"/>
        <n v="66.2"/>
        <n v="579.15"/>
        <n v="204.64"/>
        <n v="40.8"/>
        <n v="397.8"/>
        <n v="91.5"/>
        <n v="21.87"/>
        <n v="98.61"/>
        <n v="16.23"/>
        <n v="549.12"/>
        <n v="50.06"/>
        <n v="395.78"/>
        <n v="79.58"/>
        <n v="17.09"/>
        <n v="304"/>
        <n v="46.53"/>
        <n v="18.42"/>
        <n v="66.9"/>
        <n v="307.86"/>
        <n v="641.34"/>
        <n v="65.98"/>
        <n v="259.8"/>
        <n v="98.6"/>
        <n v="111.85"/>
      </sharedItems>
    </cacheField>
    <cacheField name="Gross Profit" numFmtId="185">
      <sharedItems containsSemiMixedTypes="0" containsString="0" containsNumber="1" minValue="14.254" maxValue="1293.9" count="2623">
        <n v="78.24"/>
        <n v="140.092"/>
        <n v="42.248"/>
        <n v="192.332"/>
        <n v="52.1415"/>
        <n v="21.97"/>
        <n v="172.72"/>
        <n v="314.7"/>
        <n v="245.496"/>
        <n v="136.85"/>
        <n v="26.56"/>
        <n v="180.26"/>
        <n v="121.884"/>
        <n v="26.5305"/>
        <n v="24.96"/>
        <n v="74.8"/>
        <n v="90.226"/>
        <n v="80.876"/>
        <n v="19.9"/>
        <n v="42.207"/>
        <n v="235.2825"/>
        <n v="41.838"/>
        <n v="47.29"/>
        <n v="84.28"/>
        <n v="43.88"/>
        <n v="113.4"/>
        <n v="112.076"/>
        <n v="149.12"/>
        <n v="53.444"/>
        <n v="58.18"/>
        <n v="512.44"/>
        <n v="67.242"/>
        <n v="40.73"/>
        <n v="76.22"/>
        <n v="1111.485"/>
        <n v="65.2325"/>
        <n v="41.468"/>
        <n v="329.367"/>
        <n v="123.14"/>
        <n v="228"/>
        <n v="156.34"/>
        <n v="73.46"/>
        <n v="63.7305"/>
        <n v="18.446"/>
        <n v="56.08"/>
        <n v="32.2035"/>
        <n v="62.53"/>
        <n v="84.632"/>
        <n v="67.84"/>
        <n v="22.1"/>
        <n v="47.238"/>
        <n v="55.7"/>
        <n v="78.6"/>
        <n v="48.7935"/>
        <n v="48.39"/>
        <n v="88.8"/>
        <n v="114.72"/>
        <n v="72.504"/>
        <n v="46.575"/>
        <n v="47.09"/>
        <n v="138.939"/>
        <n v="115.514"/>
        <n v="285.8475"/>
        <n v="140.16"/>
        <n v="54.52"/>
        <n v="25.78"/>
        <n v="47.6"/>
        <n v="46.0125"/>
        <n v="20.8035"/>
        <n v="224.56"/>
        <n v="43.82"/>
        <n v="362.08"/>
        <n v="54.216"/>
        <n v="207.4"/>
        <n v="140.462"/>
        <n v="29.14"/>
        <n v="25.624"/>
        <n v="92.53"/>
        <n v="98.949"/>
        <n v="550.08"/>
        <n v="52.73"/>
        <n v="36.374"/>
        <n v="113.56"/>
        <n v="26.78"/>
        <n v="22.74"/>
        <n v="48.5285"/>
        <n v="19.877"/>
        <n v="79.73"/>
        <n v="56.357"/>
        <n v="43.46"/>
        <n v="137.553"/>
        <n v="32.266"/>
        <n v="44.84"/>
        <n v="38.98"/>
        <n v="369.1"/>
        <n v="125.7"/>
        <n v="22.23"/>
        <n v="87.629"/>
        <n v="361.617"/>
        <n v="23.49"/>
        <n v="238.0065"/>
        <n v="43.62"/>
        <n v="52.07"/>
        <n v="100.656"/>
        <n v="1036.51"/>
        <n v="272.22"/>
        <n v="32.5645"/>
        <n v="40.17"/>
        <n v="47.79"/>
        <n v="73.65"/>
        <n v="338.44"/>
        <n v="79.239"/>
        <n v="67.7"/>
        <n v="22.16"/>
        <n v="72.903"/>
        <n v="81.56"/>
        <n v="45.5995"/>
        <n v="55.24"/>
        <n v="87.942"/>
        <n v="107.232"/>
        <n v="79.512"/>
        <n v="54.42"/>
        <n v="151.82"/>
        <n v="127.8"/>
        <n v="35.5595"/>
        <n v="95.86"/>
        <n v="94.12"/>
        <n v="82.2"/>
        <n v="37.67"/>
        <n v="55.813"/>
        <n v="189.68"/>
        <n v="126.02"/>
        <n v="67.821"/>
        <n v="600.468"/>
        <n v="22.49"/>
        <n v="121.89"/>
        <n v="50.93"/>
        <n v="22.7415"/>
        <n v="234.808"/>
        <n v="254.45"/>
        <n v="242.89"/>
        <n v="46.854"/>
        <n v="32.751"/>
        <n v="32.9705"/>
        <n v="84.774"/>
        <n v="107.84"/>
        <n v="124.038"/>
        <n v="22.68"/>
        <n v="19.709"/>
        <n v="128.628"/>
        <n v="63.17"/>
        <n v="57.8585"/>
        <n v="634.632"/>
        <n v="64.98"/>
        <n v="106.7"/>
        <n v="110.113"/>
        <n v="24.4885"/>
        <n v="295.784"/>
        <n v="62.63"/>
        <n v="287.16"/>
        <n v="49.57"/>
        <n v="20.361"/>
        <n v="303.48"/>
        <n v="190.344"/>
        <n v="152.82"/>
        <n v="52.687"/>
        <n v="69.582"/>
        <n v="45.618"/>
        <n v="163.74"/>
        <n v="101.5"/>
        <n v="447.72"/>
        <n v="35.881"/>
        <n v="163.4265"/>
        <n v="157.44"/>
        <n v="103.368"/>
        <n v="22.58"/>
        <n v="87.48"/>
        <n v="35.211"/>
        <n v="23.07"/>
        <n v="42.29"/>
        <n v="501.93"/>
        <n v="25.911"/>
        <n v="57.94"/>
        <n v="36.77"/>
        <n v="120.864"/>
        <n v="87.69"/>
        <n v="22.31"/>
        <n v="74.7165"/>
        <n v="82.084"/>
        <n v="102.76"/>
        <n v="155.871"/>
        <n v="448.8"/>
        <n v="49.54"/>
        <n v="33.468"/>
        <n v="399.768"/>
        <n v="100.714"/>
        <n v="58.538"/>
        <n v="134.9575"/>
        <n v="298.2"/>
        <n v="256.56"/>
        <n v="969.145"/>
        <n v="33.899"/>
        <n v="19.162"/>
        <n v="191.68"/>
        <n v="49.14"/>
        <n v="469.86"/>
        <n v="47.328"/>
        <n v="252.52"/>
        <n v="41.05"/>
        <n v="203.6925"/>
        <n v="71.544"/>
        <n v="100.86"/>
        <n v="157.932"/>
        <n v="60.81"/>
        <n v="136.706"/>
        <n v="201.66"/>
        <n v="30.474"/>
        <n v="52.86"/>
        <n v="99.6"/>
        <n v="114.378"/>
        <n v="309.185"/>
        <n v="178.724"/>
        <n v="284.82"/>
        <n v="141.01"/>
        <n v="301.55"/>
        <n v="251.794"/>
        <n v="73.266"/>
        <n v="22.4695"/>
        <n v="144.02"/>
        <n v="109.88"/>
        <n v="135.42"/>
        <n v="748.83"/>
        <n v="27.25"/>
        <n v="29.9"/>
        <n v="75.709"/>
        <n v="36.417"/>
        <n v="94.297"/>
        <n v="22.9"/>
        <n v="52.697"/>
        <n v="46.9905"/>
        <n v="59.64"/>
        <n v="41.49"/>
        <n v="73.45"/>
        <n v="72.1235"/>
        <n v="231.993"/>
        <n v="38.7"/>
        <n v="123.1"/>
        <n v="79.53"/>
        <n v="65.02"/>
        <n v="48.14"/>
        <n v="21.46"/>
        <n v="115.51"/>
        <n v="56.22"/>
        <n v="29.11"/>
        <n v="121.7"/>
        <n v="70.704"/>
        <n v="163.988"/>
        <n v="18.951"/>
        <n v="40.54"/>
        <n v="295.26"/>
        <n v="173.13"/>
        <n v="27.73"/>
        <n v="134.4"/>
        <n v="125.861"/>
        <n v="269.196"/>
        <n v="32.376"/>
        <n v="70.11"/>
        <n v="209.115"/>
        <n v="90.876"/>
        <n v="44.82"/>
        <n v="42.683"/>
        <n v="67.9245"/>
        <n v="140.76"/>
        <n v="110.195"/>
        <n v="53.9"/>
        <n v="21.4365"/>
        <n v="22.7"/>
        <n v="47.466"/>
        <n v="68.874"/>
        <n v="93.501"/>
        <n v="109.46"/>
        <n v="56.1205"/>
        <n v="131.42"/>
        <n v="173.562"/>
        <n v="200.76"/>
        <n v="133.206"/>
        <n v="86.74"/>
        <n v="21.49"/>
        <n v="110.2"/>
        <n v="68.07"/>
        <n v="186.48"/>
        <n v="67.692"/>
        <n v="23.824"/>
        <n v="69.21"/>
        <n v="26.02"/>
        <n v="23.106"/>
        <n v="281.82"/>
        <n v="88.76"/>
        <n v="142.52"/>
        <n v="111.43"/>
        <n v="163.13"/>
        <n v="20.0295"/>
        <n v="395.5"/>
        <n v="63.15"/>
        <n v="108.9"/>
        <n v="24.76"/>
        <n v="23.97"/>
        <n v="29.885"/>
        <n v="21.588"/>
        <n v="67.92"/>
        <n v="229.71"/>
        <n v="51.28"/>
        <n v="23.6595"/>
        <n v="234.93"/>
        <n v="25.46"/>
        <n v="67.68"/>
        <n v="49.6"/>
        <n v="54.25"/>
        <n v="309.75"/>
        <n v="24.6925"/>
        <n v="88.44"/>
        <n v="42.046"/>
        <n v="134.791"/>
        <n v="37.2265"/>
        <n v="75.21"/>
        <n v="175.35"/>
        <n v="74.78"/>
        <n v="93.167"/>
        <n v="59.12"/>
        <n v="53.12"/>
        <n v="20.747"/>
        <n v="84.21"/>
        <n v="57.68"/>
        <n v="42.172"/>
        <n v="340.008"/>
        <n v="137.19"/>
        <n v="135.668"/>
        <n v="76.23"/>
        <n v="22.521"/>
        <n v="22.538"/>
        <n v="61.79"/>
        <n v="179.36"/>
        <n v="76.41"/>
        <n v="156.52"/>
        <n v="61.38"/>
        <n v="97.312"/>
        <n v="114.36"/>
        <n v="27.4"/>
        <n v="58.54"/>
        <n v="102.354"/>
        <n v="222.28"/>
        <n v="80.512"/>
        <n v="91.73"/>
        <n v="78.1"/>
        <n v="43.04"/>
        <n v="491.46"/>
        <n v="24.334"/>
        <n v="21.464"/>
        <n v="119.728"/>
        <n v="22.005"/>
        <n v="243.398"/>
        <n v="83.76"/>
        <n v="20.203"/>
        <n v="50.54"/>
        <n v="90.167"/>
        <n v="97.36"/>
        <n v="45.57"/>
        <n v="20.018"/>
        <n v="121.522"/>
        <n v="251.616"/>
        <n v="292.6125"/>
        <n v="62.494"/>
        <n v="56.993"/>
        <n v="125.6"/>
        <n v="79.67"/>
        <n v="332.75"/>
        <n v="49.68"/>
        <n v="66.42"/>
        <n v="28.77"/>
        <n v="92.225"/>
        <n v="64.52"/>
        <n v="45.78"/>
        <n v="24.45"/>
        <n v="107.82"/>
        <n v="198.562"/>
        <n v="51.059"/>
        <n v="199.98"/>
        <n v="45.08"/>
        <n v="56.28"/>
        <n v="119.766"/>
        <n v="50.35"/>
        <n v="154.28"/>
        <n v="78.3"/>
        <n v="43.928"/>
        <n v="21.315"/>
        <n v="39.05"/>
        <n v="50.1405"/>
        <n v="340.158"/>
        <n v="70.542"/>
        <n v="44.47"/>
        <n v="139.698"/>
        <n v="72.984"/>
        <n v="26.265"/>
        <n v="128.96"/>
        <n v="33.806"/>
        <n v="95.19"/>
        <n v="22.56"/>
        <n v="89.116"/>
        <n v="36.7095"/>
        <n v="103.78"/>
        <n v="75.28"/>
        <n v="563.46"/>
        <n v="27.76"/>
        <n v="113.613"/>
        <n v="98.67"/>
        <n v="49.65"/>
        <n v="396.44"/>
        <n v="267.88"/>
        <n v="92.928"/>
        <n v="41.5425"/>
        <n v="61.5555"/>
        <n v="102.216"/>
        <n v="49.098"/>
        <n v="103.7075"/>
        <n v="58.671"/>
        <n v="227.7"/>
        <n v="57.28"/>
        <n v="28.72"/>
        <n v="44.892"/>
        <n v="37.177"/>
        <n v="21.839"/>
        <n v="58.896"/>
        <n v="20.005"/>
        <n v="20.3835"/>
        <n v="44.94"/>
        <n v="55.6"/>
        <n v="131.15"/>
        <n v="194.43"/>
        <n v="22.2"/>
        <n v="70.248"/>
        <n v="158.84"/>
        <n v="237.92"/>
        <n v="154.78"/>
        <n v="72.07"/>
        <n v="26.529"/>
        <n v="163.472"/>
        <n v="381.4"/>
        <n v="43.89"/>
        <n v="675.414"/>
        <n v="70.7165"/>
        <n v="154.32"/>
        <n v="484.368"/>
        <n v="64.155"/>
        <n v="350.2"/>
        <n v="24.1995"/>
        <n v="21.381"/>
        <n v="20.065"/>
        <n v="39.48"/>
        <n v="51.253"/>
        <n v="26.21"/>
        <n v="26.42"/>
        <n v="188.43"/>
        <n v="324.786"/>
        <n v="52.02"/>
        <n v="92.442"/>
        <n v="64.56"/>
        <n v="44.64"/>
        <n v="24.031"/>
        <n v="271"/>
        <n v="48.028"/>
        <n v="618.648"/>
        <n v="30.804"/>
        <n v="66.46"/>
        <n v="24.87"/>
        <n v="51.16"/>
        <n v="166.398"/>
        <n v="91.635"/>
        <n v="66.18"/>
        <n v="607.755"/>
        <n v="18.65"/>
        <n v="28.22"/>
        <n v="82.76"/>
        <n v="96.66"/>
        <n v="64.75"/>
        <n v="243.66"/>
        <n v="104.024"/>
        <n v="23.39"/>
        <n v="56.709"/>
        <n v="251.56"/>
        <n v="104.88"/>
        <n v="227.76"/>
        <n v="110.6235"/>
        <n v="181"/>
        <n v="26.315"/>
        <n v="26.09"/>
        <n v="60.29"/>
        <n v="39.903"/>
        <n v="27.83"/>
        <n v="101.801"/>
        <n v="104.4255"/>
        <n v="22.03"/>
        <n v="24.475"/>
        <n v="99.9"/>
        <n v="97.406"/>
        <n v="189.63"/>
        <n v="175.22"/>
        <n v="40.6"/>
        <n v="21.9"/>
        <n v="517.512"/>
        <n v="38.96"/>
        <n v="256.386"/>
        <n v="105.788"/>
        <n v="408.48"/>
        <n v="187.192"/>
        <n v="118.16"/>
        <n v="201.717"/>
        <n v="120.744"/>
        <n v="50.33"/>
        <n v="29.15"/>
        <n v="356.6"/>
        <n v="133.52"/>
        <n v="126.24"/>
        <n v="114.44"/>
        <n v="48.58"/>
        <n v="136.15"/>
        <n v="27.18"/>
        <n v="38.44"/>
        <n v="261.1725"/>
        <n v="58.82"/>
        <n v="46.096"/>
        <n v="108.805"/>
        <n v="421.683"/>
        <n v="114.364"/>
        <n v="45.432"/>
        <n v="126.048"/>
        <n v="30.021"/>
        <n v="75.42"/>
        <n v="175.06"/>
        <n v="42.802"/>
        <n v="43.14"/>
        <n v="27.69"/>
        <n v="108.14"/>
        <n v="38.475"/>
        <n v="162.0275"/>
        <n v="201.412"/>
        <n v="109.866"/>
        <n v="26.217"/>
        <n v="154.42"/>
        <n v="67.551"/>
        <n v="141.6"/>
        <n v="95.94"/>
        <n v="19.296"/>
        <n v="35.328"/>
        <n v="56.76"/>
        <n v="67.1"/>
        <n v="127.72"/>
        <n v="47.4"/>
        <n v="49.5"/>
        <n v="122.975"/>
        <n v="20.3755"/>
        <n v="208.62"/>
        <n v="78.63"/>
        <n v="62.95"/>
        <n v="53.064"/>
        <n v="109.435"/>
        <n v="39.57"/>
        <n v="43.738"/>
        <n v="161.083"/>
        <n v="44.02"/>
        <n v="338.5125"/>
        <n v="45.6"/>
        <n v="28.36"/>
        <n v="28.67"/>
        <n v="76.227"/>
        <n v="74.38"/>
        <n v="38.184"/>
        <n v="22.758"/>
        <n v="39.52"/>
        <n v="25.996"/>
        <n v="353.4225"/>
        <n v="65.7"/>
        <n v="44.298"/>
        <n v="183.04"/>
        <n v="126.96"/>
        <n v="64.67"/>
        <n v="435.112"/>
        <n v="41.07"/>
        <n v="116.4705"/>
        <n v="131.19"/>
        <n v="57.44"/>
        <n v="49.458"/>
        <n v="40.79"/>
        <n v="68.784"/>
        <n v="190.48"/>
        <n v="89.9"/>
        <n v="48.5"/>
        <n v="103.42"/>
        <n v="53.23"/>
        <n v="152.572"/>
        <n v="69.42"/>
        <n v="621.825"/>
        <n v="462.66"/>
        <n v="211.626"/>
        <n v="119.027"/>
        <n v="83.43"/>
        <n v="93.029"/>
        <n v="19.129"/>
        <n v="275.2155"/>
        <n v="63.69"/>
        <n v="120.36"/>
        <n v="38.83"/>
        <n v="28.53"/>
        <n v="26.51"/>
        <n v="34.9475"/>
        <n v="53.081"/>
        <n v="125.2"/>
        <n v="177.1695"/>
        <n v="19.916"/>
        <n v="50.94"/>
        <n v="87.93"/>
        <n v="281.4"/>
        <n v="148.22"/>
        <n v="57.4585"/>
        <n v="78.64"/>
        <n v="34.3885"/>
        <n v="31.046"/>
        <n v="29.31"/>
        <n v="50.78"/>
        <n v="36.308"/>
        <n v="102.68"/>
        <n v="142.218"/>
        <n v="132.2"/>
        <n v="28.798"/>
        <n v="234.402"/>
        <n v="73.47"/>
        <n v="37.6635"/>
        <n v="57.6335"/>
        <n v="86.42"/>
        <n v="55.1905"/>
        <n v="39.946"/>
        <n v="81"/>
        <n v="22.8355"/>
        <n v="21.897"/>
        <n v="84.364"/>
        <n v="46.64"/>
        <n v="92.422"/>
        <n v="76.6"/>
        <n v="37.383"/>
        <n v="94.434"/>
        <n v="274.0275"/>
        <n v="104.55"/>
        <n v="68.82"/>
        <n v="70.9"/>
        <n v="24.275"/>
        <n v="41.056"/>
        <n v="79.66"/>
        <n v="20.499"/>
        <n v="23.41"/>
        <n v="690.624"/>
        <n v="43.16"/>
        <n v="103.2075"/>
        <n v="51.72"/>
        <n v="42.2645"/>
        <n v="71.68"/>
        <n v="23.37"/>
        <n v="201.75"/>
        <n v="261.16"/>
        <n v="37.358"/>
        <n v="63.123"/>
        <n v="178.14"/>
        <n v="730.488"/>
        <n v="70.29"/>
        <n v="102.672"/>
        <n v="80.95"/>
        <n v="38.14"/>
        <n v="112.2"/>
        <n v="196.7025"/>
        <n v="387.615"/>
        <n v="28.13"/>
        <n v="44.4"/>
        <n v="20.5225"/>
        <n v="77.71"/>
        <n v="19.9175"/>
        <n v="79.188"/>
        <n v="95.332"/>
        <n v="28.61"/>
        <n v="25.972"/>
        <n v="156.02"/>
        <n v="189.28"/>
        <n v="43.28"/>
        <n v="94.988"/>
        <n v="54.37"/>
        <n v="149.55"/>
        <n v="25.32"/>
        <n v="63.9195"/>
        <n v="170.28"/>
        <n v="173.16"/>
        <n v="155.031"/>
        <n v="57.497"/>
        <n v="18.866"/>
        <n v="50.626"/>
        <n v="76.49"/>
        <n v="212.2"/>
        <n v="68.4555"/>
        <n v="203.2125"/>
        <n v="36.3065"/>
        <n v="187.66"/>
        <n v="53.24"/>
        <n v="66.068"/>
        <n v="54.2"/>
        <n v="67.88"/>
        <n v="76.115"/>
        <n v="22.47"/>
        <n v="40.87"/>
        <n v="125.552"/>
        <n v="77.476"/>
        <n v="214.656"/>
        <n v="72.1105"/>
        <n v="54.68"/>
        <n v="309.83"/>
        <n v="57.5635"/>
        <n v="19.738"/>
        <n v="55"/>
        <n v="32.352"/>
        <n v="29.19"/>
        <n v="41.17"/>
        <n v="517.164"/>
        <n v="50.044"/>
        <n v="80.982"/>
        <n v="135.96"/>
        <n v="92.1"/>
        <n v="56.38"/>
        <n v="33.039"/>
        <n v="105.848"/>
        <n v="590.925"/>
        <n v="285.21"/>
        <n v="187.25"/>
        <n v="43.92"/>
        <n v="45.77"/>
        <n v="320.241"/>
        <n v="51.942"/>
        <n v="23.416"/>
        <n v="53.503"/>
        <n v="48.06"/>
        <n v="56.36"/>
        <n v="127.71"/>
        <n v="204.306"/>
        <n v="24.56"/>
        <n v="109.48"/>
        <n v="155.72"/>
        <n v="40.28"/>
        <n v="40.34"/>
        <n v="24.82"/>
        <n v="38.82"/>
        <n v="42.42"/>
        <n v="223.54"/>
        <n v="251.44"/>
        <n v="628.45"/>
        <n v="20.679"/>
        <n v="74.36"/>
        <n v="64.42"/>
        <n v="65.13"/>
        <n v="124.37"/>
        <n v="93.24"/>
        <n v="24.972"/>
        <n v="56.26"/>
        <n v="288.81"/>
        <n v="59.85"/>
        <n v="152.9"/>
        <n v="40.19"/>
        <n v="29.76"/>
        <n v="280.644"/>
        <n v="56.04"/>
        <n v="52.841"/>
        <n v="279.78"/>
        <n v="44.98"/>
        <n v="80"/>
        <n v="207.08"/>
        <n v="177.13"/>
        <n v="80.662"/>
        <n v="406.164"/>
        <n v="74.55"/>
        <n v="35.2485"/>
        <n v="83.28"/>
        <n v="59.415"/>
        <n v="19.164"/>
        <n v="54.5895"/>
        <n v="154.326"/>
        <n v="74.009"/>
        <n v="159.27"/>
        <n v="194.01"/>
        <n v="19.995"/>
        <n v="61.7"/>
        <n v="42.962"/>
        <n v="116.48"/>
        <n v="57.24"/>
        <n v="23.927"/>
        <n v="288.42"/>
        <n v="62.25"/>
        <n v="51.56"/>
        <n v="97.24"/>
        <n v="81.724"/>
        <n v="65.29"/>
        <n v="68.67"/>
        <n v="61.59"/>
        <n v="80.204"/>
        <n v="137.74"/>
        <n v="255.48"/>
        <n v="25.593"/>
        <n v="105.76"/>
        <n v="135.2535"/>
        <n v="77.06"/>
        <n v="266.1"/>
        <n v="225.981"/>
        <n v="118.56"/>
        <n v="103.392"/>
        <n v="87.64"/>
        <n v="108.5355"/>
        <n v="76.56"/>
        <n v="23.317"/>
        <n v="192.5125"/>
        <n v="59.491"/>
        <n v="121.68"/>
        <n v="131.1"/>
        <n v="55.62"/>
        <n v="23.05"/>
        <n v="299.815"/>
        <n v="18.833"/>
        <n v="145.334"/>
        <n v="75.564"/>
        <n v="251.16"/>
        <n v="87.84"/>
        <n v="28.91"/>
        <n v="188.425"/>
        <n v="38.72"/>
        <n v="27.52"/>
        <n v="38.09"/>
        <n v="58.2"/>
        <n v="130.3"/>
        <n v="58.34"/>
        <n v="65.9895"/>
        <n v="30.694"/>
        <n v="331.465"/>
        <n v="176.127"/>
        <n v="152.85"/>
        <n v="74.68"/>
        <n v="80.64"/>
        <n v="62.48"/>
        <n v="87.79"/>
        <n v="83.1"/>
        <n v="129.9"/>
        <n v="119.78"/>
        <n v="40.2"/>
        <n v="169.705"/>
        <n v="62.799"/>
        <n v="133.265"/>
        <n v="48.851"/>
        <n v="89.324"/>
        <n v="62.126"/>
        <n v="134.328"/>
        <n v="68.04"/>
        <n v="181.32"/>
        <n v="83.25"/>
        <n v="21.165"/>
        <n v="140.637"/>
        <n v="42.334"/>
        <n v="230.76"/>
        <n v="55.536"/>
        <n v="98.48"/>
        <n v="65.09"/>
        <n v="213.6025"/>
        <n v="281.28"/>
        <n v="21.4115"/>
        <n v="48"/>
        <n v="62.7365"/>
        <n v="44.36"/>
        <n v="50.47"/>
        <n v="62.1"/>
        <n v="74.25"/>
        <n v="41.9335"/>
        <n v="210.392"/>
        <n v="50.422"/>
        <n v="70.241"/>
        <n v="50.5425"/>
        <n v="371.11"/>
        <n v="115.825"/>
        <n v="52.82"/>
        <n v="129.28"/>
        <n v="53.283"/>
        <n v="158.184"/>
        <n v="82.94"/>
        <n v="96.02"/>
        <n v="470.88"/>
        <n v="65.52"/>
        <n v="24.44"/>
        <n v="32.487"/>
        <n v="126.28"/>
        <n v="37.333"/>
        <n v="466.72"/>
        <n v="239.8"/>
        <n v="21.317"/>
        <n v="26.016"/>
        <n v="90.96"/>
        <n v="74.04"/>
        <n v="41.37"/>
        <n v="98.24"/>
        <n v="57.36"/>
        <n v="226.536"/>
        <n v="26.33"/>
        <n v="30.068"/>
        <n v="27.86"/>
        <n v="232.44"/>
        <n v="55.02"/>
        <n v="27.67"/>
        <n v="60.404"/>
        <n v="22.0565"/>
        <n v="45.66"/>
        <n v="90.6"/>
        <n v="66.36"/>
        <n v="71.518"/>
        <n v="23.76"/>
        <n v="75.889"/>
        <n v="67.9665"/>
        <n v="59.4"/>
        <n v="23.33"/>
        <n v="232.65"/>
        <n v="43.667"/>
        <n v="371.46"/>
        <n v="42.546"/>
        <n v="251.9145"/>
        <n v="127.95"/>
        <n v="25.63"/>
        <n v="93.78"/>
        <n v="22.38"/>
        <n v="28.65"/>
        <n v="66.78"/>
        <n v="51.49"/>
        <n v="150.44"/>
        <n v="116.426"/>
        <n v="75.5"/>
        <n v="67.0805"/>
        <n v="58.425"/>
        <n v="287.85"/>
        <n v="155.7"/>
        <n v="64.7"/>
        <n v="39.36"/>
        <n v="59.54"/>
        <n v="155.32"/>
        <n v="32.81"/>
        <n v="50.908"/>
        <n v="89.31"/>
        <n v="22.1145"/>
        <n v="24.877"/>
        <n v="52.72"/>
        <n v="62.96"/>
        <n v="152.88"/>
        <n v="117.933"/>
        <n v="45.352"/>
        <n v="255.3225"/>
        <n v="53.13"/>
        <n v="68.3325"/>
        <n v="109.77"/>
        <n v="44.92"/>
        <n v="118.259"/>
        <n v="67.5985"/>
        <n v="25.39"/>
        <n v="62.2965"/>
        <n v="266.235"/>
        <n v="67.947"/>
        <n v="210.72"/>
        <n v="41.092"/>
        <n v="27.8"/>
        <n v="55.68"/>
        <n v="69.763"/>
        <n v="190.74"/>
        <n v="24.24"/>
        <n v="78.54"/>
        <n v="54.36"/>
        <n v="39.7"/>
        <n v="46.73"/>
        <n v="261.48"/>
        <n v="24.335"/>
        <n v="21.94"/>
        <n v="53.58"/>
        <n v="169.86"/>
        <n v="245.526"/>
        <n v="66.29"/>
        <n v="155.22"/>
        <n v="38.01"/>
        <n v="27.14"/>
        <n v="185.08"/>
        <n v="24.86"/>
        <n v="39.39"/>
        <n v="141.344"/>
        <n v="63.57"/>
        <n v="1293.9"/>
        <n v="52.92"/>
        <n v="50.26"/>
        <n v="519.452"/>
        <n v="79.44"/>
        <n v="24.7875"/>
        <n v="21.917"/>
        <n v="85.3"/>
        <n v="1239.27"/>
        <n v="48.24"/>
        <n v="95.46"/>
        <n v="32.481"/>
        <n v="92.82"/>
        <n v="168.435"/>
        <n v="185.58"/>
        <n v="93.06"/>
        <n v="48.72"/>
        <n v="55.06"/>
        <n v="118.8"/>
        <n v="79.5"/>
        <n v="407.1"/>
        <n v="22.45"/>
        <n v="144.15"/>
        <n v="210.2835"/>
        <n v="38.49"/>
        <n v="21.57"/>
        <n v="168.7665"/>
        <n v="31.44"/>
        <n v="158.648"/>
        <n v="312.04"/>
        <n v="201.36"/>
        <n v="130.32"/>
        <n v="59.18"/>
        <n v="54.918"/>
        <n v="60.183"/>
        <n v="18.725"/>
        <n v="28.69"/>
        <n v="129.273"/>
        <n v="119.16"/>
        <n v="52.54"/>
        <n v="39.0595"/>
        <n v="18.817"/>
        <n v="151.4"/>
        <n v="95.016"/>
        <n v="46.52"/>
        <n v="27.02"/>
        <n v="156.915"/>
        <n v="76.508"/>
        <n v="47.094"/>
        <n v="112.441"/>
        <n v="76.72"/>
        <n v="32.758"/>
        <n v="33.7885"/>
        <n v="28.31"/>
        <n v="67.95"/>
        <n v="188.66"/>
        <n v="111.255"/>
        <n v="125.04"/>
        <n v="31.493"/>
        <n v="81.33"/>
        <n v="27.41"/>
        <n v="20.9795"/>
        <n v="303.7"/>
        <n v="69.33"/>
        <n v="18.98"/>
        <n v="117.96"/>
        <n v="28.37"/>
        <n v="139.866"/>
        <n v="25.2615"/>
        <n v="86.818"/>
        <n v="399.6"/>
        <n v="40.575"/>
        <n v="67.884"/>
        <n v="74.24"/>
        <n v="24.692"/>
        <n v="70.38"/>
        <n v="35.8685"/>
        <n v="33.0715"/>
        <n v="227.98"/>
        <n v="350.44"/>
        <n v="21.78"/>
        <n v="180.1125"/>
        <n v="263.152"/>
        <n v="74.22"/>
        <n v="44.24"/>
        <n v="290.78"/>
        <n v="153.024"/>
        <n v="90.06"/>
        <n v="398.384"/>
        <n v="63.7905"/>
        <n v="50.7705"/>
        <n v="42.029"/>
        <n v="97.778"/>
        <n v="234.565"/>
        <n v="26.6535"/>
        <n v="159.9075"/>
        <n v="214.1875"/>
        <n v="353.4"/>
        <n v="70.71"/>
        <n v="39.56"/>
        <n v="230.948"/>
        <n v="89.11"/>
        <n v="886.49"/>
        <n v="35.715"/>
        <n v="88.06"/>
        <n v="42.04"/>
        <n v="22.53"/>
        <n v="178.92"/>
        <n v="125.28"/>
        <n v="32.617"/>
        <n v="25.5485"/>
        <n v="46.87"/>
        <n v="79.11"/>
        <n v="23.363"/>
        <n v="71.583"/>
        <n v="114.608"/>
        <n v="18.852"/>
        <n v="99.084"/>
        <n v="305.84"/>
        <n v="127.66"/>
        <n v="77.4825"/>
        <n v="166.34"/>
        <n v="129.98"/>
        <n v="257.88"/>
        <n v="60.469"/>
        <n v="44.496"/>
        <n v="66.9675"/>
        <n v="22.59"/>
        <n v="192.86"/>
        <n v="42.856"/>
        <n v="66.83"/>
        <n v="65.907"/>
        <n v="228.9"/>
        <n v="60.701"/>
        <n v="26.2245"/>
        <n v="48.585"/>
        <n v="236.2035"/>
        <n v="102.693"/>
        <n v="78.68"/>
        <n v="359.184"/>
        <n v="18.932"/>
        <n v="285.555"/>
        <n v="114.88"/>
        <n v="160.14"/>
        <n v="65.4"/>
        <n v="19.7395"/>
        <n v="80.04"/>
        <n v="22.78"/>
        <n v="51.919"/>
        <n v="153.12"/>
        <n v="24.17"/>
        <n v="39.932"/>
        <n v="47.16"/>
        <n v="58.46"/>
        <n v="61.891"/>
        <n v="65.78"/>
        <n v="176.212"/>
        <n v="23.69"/>
        <n v="40.715"/>
        <n v="143.38"/>
        <n v="20.295"/>
        <n v="142.416"/>
        <n v="80.79"/>
        <n v="66.6765"/>
        <n v="109.542"/>
        <n v="74.83"/>
        <n v="17.605"/>
        <n v="73.7285"/>
        <n v="82.8"/>
        <n v="121.86"/>
        <n v="53.06"/>
        <n v="352.749"/>
        <n v="346.023"/>
        <n v="36.405"/>
        <n v="23.85"/>
        <n v="29.4015"/>
        <n v="83.94"/>
        <n v="23.18"/>
        <n v="228.196"/>
        <n v="52.251"/>
        <n v="41.946"/>
        <n v="43.731"/>
        <n v="140.5"/>
        <n v="88.2"/>
        <n v="22.735"/>
        <n v="23.95"/>
        <n v="99.954"/>
        <n v="210.876"/>
        <n v="88.08"/>
        <n v="104.84"/>
        <n v="220.156"/>
        <n v="59.1"/>
        <n v="103.672"/>
        <n v="136.414"/>
        <n v="142.188"/>
        <n v="263.358"/>
        <n v="23.64"/>
        <n v="24.677"/>
        <n v="20.3905"/>
        <n v="264.578"/>
        <n v="63.94"/>
        <n v="22.05"/>
        <n v="64.8575"/>
        <n v="69.94"/>
        <n v="117.463"/>
        <n v="89.52"/>
        <n v="37.8"/>
        <n v="193.66"/>
        <n v="26.47"/>
        <n v="140.2965"/>
        <n v="50.889"/>
        <n v="23.495"/>
        <n v="40.4645"/>
        <n v="256.4325"/>
        <n v="56.88"/>
        <n v="28.49"/>
        <n v="570.39"/>
        <n v="359.84"/>
        <n v="48.38"/>
        <n v="50.62"/>
        <n v="76.59"/>
        <n v="99.964"/>
        <n v="56.304"/>
        <n v="604.92"/>
        <n v="174.3255"/>
        <n v="114.452"/>
        <n v="104.24"/>
        <n v="52.96"/>
        <n v="74.67"/>
        <n v="81.68"/>
        <n v="141.4"/>
        <n v="142.42"/>
        <n v="62.964"/>
        <n v="28.791"/>
        <n v="58.091"/>
        <n v="123.8895"/>
        <n v="25.714"/>
        <n v="60.9"/>
        <n v="98.68"/>
        <n v="572.556"/>
        <n v="75.98"/>
        <n v="143.1"/>
        <n v="78.58"/>
        <n v="51.64"/>
        <n v="119.72"/>
        <n v="24.0825"/>
        <n v="130.36"/>
        <n v="73.54"/>
        <n v="21.971"/>
        <n v="95.84"/>
        <n v="59.582"/>
        <n v="244.96"/>
        <n v="24.93"/>
        <n v="193.782"/>
        <n v="440.19"/>
        <n v="159.776"/>
        <n v="207.72"/>
        <n v="152.02"/>
        <n v="69.713"/>
        <n v="76.236"/>
        <n v="57.0815"/>
        <n v="58.36"/>
        <n v="305.305"/>
        <n v="121.74"/>
        <n v="77.18"/>
        <n v="45.766"/>
        <n v="100.58"/>
        <n v="26.25"/>
        <n v="175.9425"/>
        <n v="22.28"/>
        <n v="60.37"/>
        <n v="65.42"/>
        <n v="470.76"/>
        <n v="75.954"/>
        <n v="306.54"/>
        <n v="86.346"/>
        <n v="20.841"/>
        <n v="73.49"/>
        <n v="157.956"/>
        <n v="52.36"/>
        <n v="90.241"/>
        <n v="75.45"/>
        <n v="263.6"/>
        <n v="229.01"/>
        <n v="150.27"/>
        <n v="20.091"/>
        <n v="69.96"/>
        <n v="137.94"/>
        <n v="175.42"/>
        <n v="212.13"/>
        <n v="79"/>
        <n v="114.789"/>
        <n v="60.076"/>
        <n v="60.7"/>
        <n v="35.667"/>
        <n v="51.623"/>
        <n v="169"/>
        <n v="43.949"/>
        <n v="194.04"/>
        <n v="157.8"/>
        <n v="51.75"/>
        <n v="320.64"/>
        <n v="82.44"/>
        <n v="70.563"/>
        <n v="232.32"/>
        <n v="103.626"/>
        <n v="105.36"/>
        <n v="25.7535"/>
        <n v="245.898"/>
        <n v="83.941"/>
        <n v="269.3"/>
        <n v="126.72"/>
        <n v="24.13"/>
        <n v="48.991"/>
        <n v="193.9525"/>
        <n v="69.93"/>
        <n v="52.18"/>
        <n v="40.097"/>
        <n v="51.9825"/>
        <n v="165.621"/>
        <n v="44.5335"/>
        <n v="23.66"/>
        <n v="26.77"/>
        <n v="20.69"/>
        <n v="84.964"/>
        <n v="51.77"/>
        <n v="118.285"/>
        <n v="139.448"/>
        <n v="104.242"/>
        <n v="65.73"/>
        <n v="192.168"/>
        <n v="21.436"/>
        <n v="203.154"/>
        <n v="116.598"/>
        <n v="79.894"/>
        <n v="37.2525"/>
        <n v="44.78"/>
        <n v="134.62"/>
        <n v="113.55"/>
        <n v="22.89"/>
        <n v="417.69"/>
        <n v="28.66"/>
        <n v="110.18"/>
        <n v="60.16"/>
        <n v="49.94"/>
        <n v="32.791"/>
        <n v="94.323"/>
        <n v="27.7"/>
        <n v="55.44"/>
        <n v="97.488"/>
        <n v="40.62"/>
        <n v="26.38"/>
        <n v="94.998"/>
        <n v="39.917"/>
        <n v="186.24"/>
        <n v="104.7775"/>
        <n v="43.592"/>
        <n v="21.75"/>
        <n v="93.98"/>
        <n v="41.651"/>
        <n v="106.0905"/>
        <n v="22.24"/>
        <n v="27.97"/>
        <n v="34.688"/>
        <n v="33.461"/>
        <n v="72.3"/>
        <n v="25.919"/>
        <n v="46.7805"/>
        <n v="117.42"/>
        <n v="69.335"/>
        <n v="74.162"/>
        <n v="46.5"/>
        <n v="45.22"/>
        <n v="132.44"/>
        <n v="43.987"/>
        <n v="39.689"/>
        <n v="57.72"/>
        <n v="139.3125"/>
        <n v="77.98"/>
        <n v="179.487"/>
        <n v="199.72"/>
        <n v="34.799"/>
        <n v="122.88"/>
        <n v="78.92"/>
        <n v="262.56"/>
        <n v="100.011"/>
        <n v="19.695"/>
        <n v="289.18"/>
        <n v="46.695"/>
        <n v="51.696"/>
        <n v="64.59"/>
        <n v="47.342"/>
        <n v="72.861"/>
        <n v="30.188"/>
        <n v="75.405"/>
        <n v="229.05"/>
        <n v="183.72"/>
        <n v="64.69"/>
        <n v="39.084"/>
        <n v="114.406"/>
        <n v="114.66"/>
        <n v="91.79"/>
        <n v="157.566"/>
        <n v="263.94"/>
        <n v="67.385"/>
        <n v="266.502"/>
        <n v="26.0205"/>
        <n v="46.592"/>
        <n v="69.48"/>
        <n v="46.6"/>
        <n v="62.82"/>
        <n v="131.02"/>
        <n v="72.9"/>
        <n v="122.25"/>
        <n v="26.39"/>
        <n v="214.95"/>
        <n v="40.461"/>
        <n v="235.2"/>
        <n v="57.92"/>
        <n v="88.84"/>
        <n v="29.8"/>
        <n v="32.2375"/>
        <n v="30.39"/>
        <n v="191.552"/>
        <n v="20.877"/>
        <n v="276.432"/>
        <n v="49.16"/>
        <n v="76.7"/>
        <n v="36.45"/>
        <n v="71.85"/>
        <n v="381"/>
        <n v="62.931"/>
        <n v="97.16"/>
        <n v="447.736"/>
        <n v="43.052"/>
        <n v="111.92"/>
        <n v="63.506"/>
        <n v="56.43"/>
        <n v="74.88"/>
        <n v="34.6635"/>
        <n v="64.44"/>
        <n v="313.659"/>
        <n v="44.372"/>
        <n v="50.792"/>
        <n v="23.35"/>
        <n v="21.69"/>
        <n v="67.695"/>
        <n v="49.816"/>
        <n v="123.144"/>
        <n v="21.2505"/>
        <n v="63.36"/>
        <n v="98.647"/>
        <n v="136.194"/>
        <n v="19.556"/>
        <n v="202.29"/>
        <n v="118.71"/>
        <n v="25.19"/>
        <n v="22.62"/>
        <n v="46.978"/>
        <n v="62.9505"/>
        <n v="235.266"/>
        <n v="226.965"/>
        <n v="57.91"/>
        <n v="307.2"/>
        <n v="344.56"/>
        <n v="42.55"/>
        <n v="44.19"/>
        <n v="134.38"/>
        <n v="132.84"/>
        <n v="97.1355"/>
        <n v="48.869"/>
        <n v="176.54"/>
        <n v="240.78"/>
        <n v="85.05"/>
        <n v="46.144"/>
        <n v="70.616"/>
        <n v="78.973"/>
        <n v="52.38"/>
        <n v="192.45"/>
        <n v="21.504"/>
        <n v="88.64"/>
        <n v="141.04"/>
        <n v="144.198"/>
        <n v="74.41"/>
        <n v="166.137"/>
        <n v="100.725"/>
        <n v="138"/>
        <n v="614.1"/>
        <n v="58.7"/>
        <n v="167.903"/>
        <n v="179.73"/>
        <n v="45.0135"/>
        <n v="45.42"/>
        <n v="277.25"/>
        <n v="417.3625"/>
        <n v="41.944"/>
        <n v="240.6"/>
        <n v="247.92"/>
        <n v="112.79"/>
        <n v="28.06"/>
        <n v="93.84"/>
        <n v="61.107"/>
        <n v="40.8825"/>
        <n v="27.99"/>
        <n v="22.2075"/>
        <n v="270.6"/>
        <n v="170.015"/>
        <n v="54.593"/>
        <n v="40.91"/>
        <n v="22.25"/>
        <n v="28.755"/>
        <n v="55.9"/>
        <n v="54.9"/>
        <n v="78.38"/>
        <n v="38.69"/>
        <n v="159.873"/>
        <n v="195.33"/>
        <n v="48.695"/>
        <n v="22.442"/>
        <n v="77.7"/>
        <n v="30.156"/>
        <n v="43.9"/>
        <n v="52.94"/>
        <n v="29.49"/>
        <n v="56.6"/>
        <n v="93.17"/>
        <n v="38.45"/>
        <n v="22.6"/>
        <n v="140.164"/>
        <n v="24.23"/>
        <n v="49.81"/>
        <n v="129.497"/>
        <n v="19.9255"/>
        <n v="24.069"/>
        <n v="26.9395"/>
        <n v="65.37"/>
        <n v="78.753"/>
        <n v="25.176"/>
        <n v="118.535"/>
        <n v="42.182"/>
        <n v="29.061"/>
        <n v="42.807"/>
        <n v="79.1"/>
        <n v="67.75"/>
        <n v="119.45"/>
        <n v="125.48"/>
        <n v="114.09"/>
        <n v="82.56"/>
        <n v="43.99"/>
        <n v="124.767"/>
        <n v="26.7205"/>
        <n v="141.15"/>
        <n v="306.24"/>
        <n v="51.109"/>
        <n v="37.552"/>
        <n v="79.86"/>
        <n v="89.64"/>
        <n v="20.7335"/>
        <n v="127.915"/>
        <n v="22.93"/>
        <n v="57.171"/>
        <n v="391.6425"/>
        <n v="55.63"/>
        <n v="263.337"/>
        <n v="57.7525"/>
        <n v="255.69"/>
        <n v="81.12"/>
        <n v="35.7405"/>
        <n v="59.713"/>
        <n v="76.12"/>
        <n v="74.99"/>
        <n v="22.1945"/>
        <n v="77.67"/>
        <n v="44.0395"/>
        <n v="92.02"/>
        <n v="29.39"/>
        <n v="127.167"/>
        <n v="122.348"/>
        <n v="93.47"/>
        <n v="44.96"/>
        <n v="171.035"/>
        <n v="25.664"/>
        <n v="293.56"/>
        <n v="33.511"/>
        <n v="40.93"/>
        <n v="91.65"/>
        <n v="89.88"/>
        <n v="392.85"/>
        <n v="82.42"/>
        <n v="125.26"/>
        <n v="142.02"/>
        <n v="684.41"/>
        <n v="46.734"/>
        <n v="65.14"/>
        <n v="120.69"/>
        <n v="70.809"/>
        <n v="60.44"/>
        <n v="84.066"/>
        <n v="45.63"/>
        <n v="94.9"/>
        <n v="19.823"/>
        <n v="97.42"/>
        <n v="20.799"/>
        <n v="50.903"/>
        <n v="129.132"/>
        <n v="138.516"/>
        <n v="59.752"/>
        <n v="73.31"/>
        <n v="55.12"/>
        <n v="73.5"/>
        <n v="39.783"/>
        <n v="49.56"/>
        <n v="44.5"/>
        <n v="88.35"/>
        <n v="79.6665"/>
        <n v="116.424"/>
        <n v="113.07"/>
        <n v="236.76"/>
        <n v="101.36"/>
        <n v="115.75"/>
        <n v="88.88"/>
        <n v="191.1"/>
        <n v="18.508"/>
        <n v="107.52"/>
        <n v="308.872"/>
        <n v="46.05"/>
        <n v="68.79"/>
        <n v="186.08"/>
        <n v="109.2"/>
        <n v="33.646"/>
        <n v="75.424"/>
        <n v="76.95"/>
        <n v="94.28"/>
        <n v="144.156"/>
        <n v="249.51"/>
        <n v="25.528"/>
        <n v="31.48"/>
        <n v="45.3"/>
        <n v="44.3"/>
        <n v="173.01"/>
        <n v="110.61"/>
        <n v="203.81"/>
        <n v="82.02"/>
        <n v="209.344"/>
        <n v="238.29"/>
        <n v="39.9615"/>
        <n v="591.0225"/>
        <n v="64.88"/>
        <n v="21.779"/>
        <n v="90.4825"/>
        <n v="48.014"/>
        <n v="140.418"/>
        <n v="245.712"/>
        <n v="45.702"/>
        <n v="78.57"/>
        <n v="127.4"/>
        <n v="55.371"/>
        <n v="206.8025"/>
        <n v="16.303"/>
        <n v="79.97"/>
        <n v="141.28"/>
        <n v="155.5065"/>
        <n v="77.397"/>
        <n v="54.4"/>
        <n v="48.704"/>
        <n v="382.6"/>
        <n v="93.16"/>
        <n v="37.78"/>
        <n v="329.3"/>
        <n v="134.449"/>
        <n v="550.92"/>
        <n v="265.13"/>
        <n v="51.54"/>
        <n v="20.527"/>
        <n v="48.66"/>
        <n v="131.68"/>
        <n v="248.316"/>
        <n v="60.252"/>
        <n v="68.13"/>
        <n v="167.367"/>
        <n v="23.4505"/>
        <n v="217.16"/>
        <n v="21.4005"/>
        <n v="22.331"/>
        <n v="64.41"/>
        <n v="265.28"/>
        <n v="185.86"/>
        <n v="598.65"/>
        <n v="22.69"/>
        <n v="106.385"/>
        <n v="96.36"/>
        <n v="28.62"/>
        <n v="45.4555"/>
        <n v="45.4435"/>
        <n v="152.64"/>
        <n v="60.48"/>
        <n v="365.336"/>
        <n v="172.84"/>
        <n v="87.63"/>
        <n v="96.82"/>
        <n v="46.32"/>
        <n v="18.492"/>
        <n v="85.232"/>
        <n v="81.9965"/>
        <n v="32.605"/>
        <n v="66.06"/>
        <n v="17.77"/>
        <n v="56.06"/>
        <n v="40.445"/>
        <n v="63.192"/>
        <n v="34.677"/>
        <n v="44.037"/>
        <n v="76.54"/>
        <n v="66.7905"/>
        <n v="21.93"/>
        <n v="211.486"/>
        <n v="26.515"/>
        <n v="180.372"/>
        <n v="161.26"/>
        <n v="46.34"/>
        <n v="96.264"/>
        <n v="23.38"/>
        <n v="42.63"/>
        <n v="59.94"/>
        <n v="20.465"/>
        <n v="20.6105"/>
        <n v="54.564"/>
        <n v="61.644"/>
        <n v="110.72"/>
        <n v="267.48"/>
        <n v="27.183"/>
        <n v="28.23"/>
        <n v="79.0725"/>
        <n v="53.011"/>
        <n v="233.25"/>
        <n v="139.338"/>
        <n v="228.82"/>
        <n v="33.18"/>
        <n v="49.055"/>
        <n v="136.496"/>
        <n v="116.25"/>
        <n v="398"/>
        <n v="30.457"/>
        <n v="44.894"/>
        <n v="48.421"/>
        <n v="65.01"/>
        <n v="65.77"/>
        <n v="21.888"/>
        <n v="257.0425"/>
        <n v="25.64"/>
        <n v="19.5965"/>
        <n v="39.34"/>
        <n v="28"/>
        <n v="28.12"/>
        <n v="37.62"/>
        <n v="139.35"/>
        <n v="39.741"/>
        <n v="210.711"/>
        <n v="22.546"/>
        <n v="121.772"/>
        <n v="40.51"/>
        <n v="251.4"/>
        <n v="346.1475"/>
        <n v="20.196"/>
        <n v="116.24"/>
        <n v="263.95"/>
        <n v="22.77"/>
        <n v="254.32"/>
        <n v="65.1"/>
        <n v="557.48"/>
        <n v="243.72"/>
        <n v="93.684"/>
        <n v="72.293"/>
        <n v="75.276"/>
        <n v="20.905"/>
        <n v="23.7845"/>
        <n v="59.15"/>
        <n v="211.686"/>
        <n v="55.803"/>
        <n v="130.22"/>
        <n v="134.06"/>
        <n v="40.193"/>
        <n v="385.96"/>
        <n v="27.8305"/>
        <n v="184.52"/>
        <n v="71.17"/>
        <n v="20.136"/>
        <n v="21.066"/>
        <n v="198.27"/>
        <n v="39.81"/>
        <n v="60.62"/>
        <n v="74.16"/>
        <n v="46.638"/>
        <n v="119.168"/>
        <n v="51.48"/>
        <n v="61.35"/>
        <n v="35.202"/>
        <n v="83.84"/>
        <n v="39.53"/>
        <n v="26.238"/>
        <n v="204.656"/>
        <n v="65.76"/>
        <n v="109.001"/>
        <n v="29.29"/>
        <n v="40.639"/>
        <n v="294.22"/>
        <n v="49.827"/>
        <n v="66.411"/>
        <n v="20.526"/>
        <n v="117.023"/>
        <n v="77.39"/>
        <n v="53.56"/>
        <n v="79.48"/>
        <n v="281.76"/>
        <n v="23.518"/>
        <n v="130.8"/>
        <n v="157.84"/>
        <n v="26.6975"/>
        <n v="25.721"/>
        <n v="58.8545"/>
        <n v="75.11"/>
        <n v="39.734"/>
        <n v="147.12"/>
        <n v="119.005"/>
        <n v="118.28"/>
        <n v="488.9"/>
        <n v="23.576"/>
        <n v="147.228"/>
        <n v="34.511"/>
        <n v="46.76"/>
        <n v="459.412"/>
        <n v="37.54"/>
        <n v="49.413"/>
        <n v="155.766"/>
        <n v="63.891"/>
        <n v="45.72"/>
        <n v="117.096"/>
        <n v="64.06"/>
        <n v="268.194"/>
        <n v="119.829"/>
        <n v="49.311"/>
        <n v="109.92"/>
        <n v="26.8225"/>
        <n v="138.924"/>
        <n v="124.941"/>
        <n v="124.04"/>
        <n v="43.5785"/>
        <n v="119.5"/>
        <n v="90.12"/>
        <n v="190.986"/>
        <n v="122.58"/>
        <n v="27.31"/>
        <n v="41.57"/>
        <n v="45.073"/>
        <n v="108.508"/>
        <n v="112.9785"/>
        <n v="119.385"/>
        <n v="19.156"/>
        <n v="41.682"/>
        <n v="79.96"/>
        <n v="25.6765"/>
        <n v="158.0275"/>
        <n v="247.128"/>
        <n v="119.8"/>
        <n v="22.548"/>
        <n v="23.163"/>
        <n v="258.845"/>
        <n v="68.576"/>
        <n v="110.343"/>
        <n v="105.94"/>
        <n v="20.7835"/>
        <n v="247.45"/>
        <n v="317.912"/>
        <n v="82.1355"/>
        <n v="218.6085"/>
        <n v="22.235"/>
        <n v="218.04"/>
        <n v="38.92"/>
        <n v="107.76"/>
        <n v="27.26"/>
        <n v="104.537"/>
        <n v="80.9"/>
        <n v="43.34"/>
        <n v="19.882"/>
        <n v="269.032"/>
        <n v="29.93"/>
        <n v="76.5415"/>
        <n v="42.155"/>
        <n v="34.796"/>
        <n v="25.645"/>
        <n v="24.882"/>
        <n v="53.052"/>
        <n v="110.54"/>
        <n v="134.18"/>
        <n v="157.3"/>
        <n v="17.87"/>
        <n v="185.85"/>
        <n v="361.35"/>
        <n v="66.28"/>
        <n v="55.935"/>
        <n v="152.604"/>
        <n v="59.112"/>
        <n v="78.61"/>
        <n v="187.812"/>
        <n v="64.54"/>
        <n v="61.99"/>
        <n v="253.11"/>
        <n v="173.416"/>
        <n v="87.118"/>
        <n v="502.048"/>
        <n v="126.849"/>
        <n v="126.576"/>
        <n v="87.16"/>
        <n v="314.4"/>
        <n v="303.5475"/>
        <n v="251.208"/>
        <n v="162.1125"/>
        <n v="149.17"/>
        <n v="23.267"/>
        <n v="93.009"/>
        <n v="155.16"/>
        <n v="37.987"/>
        <n v="34.532"/>
        <n v="138.798"/>
        <n v="41.899"/>
        <n v="262.2"/>
        <n v="76.008"/>
        <n v="37.392"/>
        <n v="82.688"/>
        <n v="44.04"/>
        <n v="95.93"/>
        <n v="273.544"/>
        <n v="77.19"/>
        <n v="98.582"/>
        <n v="64.0935"/>
        <n v="27.37"/>
        <n v="40.224"/>
        <n v="251.32"/>
        <n v="47.96"/>
        <n v="41.834"/>
        <n v="82.5655"/>
        <n v="40.01"/>
        <n v="67.1325"/>
        <n v="139.41"/>
        <n v="170.1315"/>
        <n v="149.02"/>
        <n v="60.7475"/>
        <n v="385.68"/>
        <n v="213.759"/>
        <n v="93.76"/>
        <n v="29.17"/>
        <n v="58.089"/>
        <n v="75.88"/>
        <n v="39.674"/>
        <n v="60.1"/>
        <n v="28.74"/>
        <n v="641.11"/>
        <n v="18.0485"/>
        <n v="49.663"/>
        <n v="60.795"/>
        <n v="23.979"/>
        <n v="22.269"/>
        <n v="52.941"/>
        <n v="75.61"/>
        <n v="39.18"/>
        <n v="76.08"/>
        <n v="74.86"/>
        <n v="278.98"/>
        <n v="112.6"/>
        <n v="33.467"/>
        <n v="20.6835"/>
        <n v="65.219"/>
        <n v="74.184"/>
        <n v="338.45"/>
        <n v="269.2425"/>
        <n v="253.99"/>
        <n v="122.19"/>
        <n v="145.18"/>
        <n v="121.676"/>
        <n v="54.78"/>
        <n v="135.409"/>
        <n v="48.934"/>
        <n v="192.206"/>
        <n v="182.52"/>
        <n v="146.721"/>
        <n v="252.48"/>
        <n v="499.81"/>
        <n v="55.09"/>
        <n v="63.2065"/>
        <n v="217.25"/>
        <n v="37.97"/>
        <n v="414.252"/>
        <n v="22.97"/>
        <n v="119.982"/>
        <n v="22.41"/>
        <n v="56.66"/>
        <n v="54.7215"/>
        <n v="63.42"/>
        <n v="95.999"/>
        <n v="406.521"/>
        <n v="68.65"/>
        <n v="109.4"/>
        <n v="222.288"/>
        <n v="104.304"/>
        <n v="41.802"/>
        <n v="66.1545"/>
        <n v="123.96"/>
        <n v="24.202"/>
        <n v="254.72"/>
        <n v="25.27"/>
        <n v="25.03"/>
        <n v="123.198"/>
        <n v="47.41"/>
        <n v="146.82"/>
        <n v="103.504"/>
        <n v="48.13"/>
        <n v="19.4475"/>
        <n v="80.354"/>
        <n v="22.72"/>
        <n v="91.488"/>
        <n v="129.16"/>
        <n v="95.49"/>
        <n v="502.284"/>
        <n v="102.426"/>
        <n v="465.525"/>
        <n v="43.74"/>
        <n v="27.77"/>
        <n v="43.73"/>
        <n v="26.86"/>
        <n v="263.895"/>
        <n v="78.11"/>
        <n v="19.9405"/>
        <n v="81.22"/>
        <n v="71.73"/>
        <n v="87.4725"/>
        <n v="82.544"/>
        <n v="70.89"/>
        <n v="20.229"/>
        <n v="55.725"/>
        <n v="293.7"/>
        <n v="65.116"/>
        <n v="22.52"/>
        <n v="20.9855"/>
        <n v="51.656"/>
        <n v="72.738"/>
        <n v="63.29"/>
        <n v="204.3945"/>
        <n v="55.04"/>
        <n v="29.52"/>
        <n v="34.309"/>
        <n v="73.779"/>
        <n v="31.903"/>
        <n v="37.73"/>
        <n v="56.751"/>
        <n v="75.075"/>
        <n v="47.13"/>
        <n v="34.201"/>
        <n v="39.88"/>
        <n v="52.48"/>
        <n v="161.439"/>
        <n v="109.488"/>
        <n v="152.72"/>
        <n v="50.9"/>
        <n v="62.211"/>
        <n v="75.423"/>
        <n v="26.05"/>
        <n v="511.414"/>
        <n v="47.58"/>
        <n v="147.9"/>
        <n v="79.568"/>
        <n v="76.32"/>
        <n v="25.642"/>
        <n v="60.3545"/>
        <n v="64.12"/>
        <n v="42.59"/>
        <n v="27.2585"/>
        <n v="561.3"/>
        <n v="63.6075"/>
        <n v="75.498"/>
        <n v="25.58"/>
        <n v="23.19"/>
        <n v="415.2075"/>
        <n v="97.88"/>
        <n v="21.287"/>
        <n v="127.92"/>
        <n v="39.074"/>
        <n v="148.64"/>
        <n v="70.554"/>
        <n v="220.74"/>
        <n v="20.3325"/>
        <n v="40.15"/>
        <n v="127.881"/>
        <n v="40.59"/>
        <n v="77.65"/>
        <n v="308.58"/>
        <n v="109"/>
        <n v="38.246"/>
        <n v="19.731"/>
        <n v="121.14"/>
        <n v="301.2"/>
        <n v="134.661"/>
        <n v="113.7"/>
        <n v="210.596"/>
        <n v="90.11"/>
        <n v="24.9115"/>
        <n v="63.81"/>
        <n v="161.188"/>
        <n v="41.03"/>
        <n v="21.7165"/>
        <n v="612.24"/>
        <n v="132.66"/>
        <n v="50.603"/>
        <n v="49.3"/>
        <n v="56.3"/>
        <n v="147.75"/>
        <n v="148.98"/>
        <n v="23.58"/>
        <n v="89.79"/>
        <n v="20.207"/>
        <n v="218.361"/>
        <n v="136.588"/>
        <n v="21.553"/>
        <n v="116.85"/>
        <n v="257.83"/>
        <n v="65.691"/>
        <n v="90.02"/>
        <n v="20.8285"/>
        <n v="118.266"/>
        <n v="58.5085"/>
        <n v="38.6"/>
        <n v="307.572"/>
        <n v="120.2475"/>
        <n v="124.85"/>
        <n v="168.0465"/>
        <n v="68.96"/>
        <n v="52.765"/>
        <n v="48.178"/>
        <n v="206.898"/>
        <n v="44.06"/>
        <n v="272.58"/>
        <n v="151.032"/>
        <n v="60.24"/>
        <n v="206.523"/>
        <n v="57.9305"/>
        <n v="95.2215"/>
        <n v="63.0015"/>
        <n v="24.84"/>
        <n v="133.016"/>
        <n v="24.734"/>
        <n v="23.08"/>
        <n v="47.874"/>
        <n v="41.963"/>
        <n v="186.67"/>
        <n v="75.34"/>
        <n v="81.18"/>
        <n v="182.5245"/>
        <n v="246.24"/>
        <n v="43.674"/>
        <n v="412.392"/>
        <n v="23.27"/>
        <n v="42.473"/>
        <n v="51.1"/>
        <n v="41.132"/>
        <n v="37.06"/>
        <n v="23.46"/>
        <n v="470.22"/>
        <n v="66.87"/>
        <n v="110.248"/>
        <n v="78.8595"/>
        <n v="49.501"/>
        <n v="41.427"/>
        <n v="216.72"/>
        <n v="91.24"/>
        <n v="203.32"/>
        <n v="55.78"/>
        <n v="60.5475"/>
        <n v="84.413"/>
        <n v="167.535"/>
        <n v="858.072"/>
        <n v="20.7665"/>
        <n v="67.266"/>
        <n v="35.972"/>
        <n v="103.76"/>
        <n v="85.223"/>
        <n v="208.67"/>
        <n v="82.086"/>
        <n v="55.41"/>
        <n v="268.856"/>
        <n v="45.85"/>
        <n v="19.084"/>
        <n v="26.81"/>
        <n v="22.844"/>
        <n v="19.043"/>
        <n v="204.088"/>
        <n v="265.028"/>
        <n v="195.795"/>
        <n v="57.704"/>
        <n v="74.3865"/>
        <n v="22.964"/>
        <n v="20.753"/>
        <n v="140.318"/>
        <n v="173.184"/>
        <n v="25.344"/>
        <n v="102.828"/>
        <n v="61.014"/>
        <n v="47.021"/>
        <n v="142.38"/>
        <n v="164.16"/>
        <n v="100.68"/>
        <n v="252.642"/>
        <n v="49.936"/>
        <n v="53.703"/>
        <n v="88.7055"/>
        <n v="42.466"/>
        <n v="41.45"/>
        <n v="30.176"/>
        <n v="19.793"/>
        <n v="53.8"/>
        <n v="33.833"/>
        <n v="60"/>
        <n v="168.4425"/>
        <n v="73.78"/>
        <n v="73.34"/>
        <n v="22.18"/>
        <n v="86.3225"/>
        <n v="111.83"/>
        <n v="80.34"/>
        <n v="337.06"/>
        <n v="118.164"/>
        <n v="34.95"/>
        <n v="37.508"/>
        <n v="36.322"/>
        <n v="26.906"/>
        <n v="251.22"/>
        <n v="132.985"/>
        <n v="359.925"/>
        <n v="118.836"/>
        <n v="176.313"/>
        <n v="267.417"/>
        <n v="79.308"/>
        <n v="32.611"/>
        <n v="38.292"/>
        <n v="48.6825"/>
        <n v="57.888"/>
        <n v="327.384"/>
        <n v="25.9325"/>
        <n v="22.0425"/>
        <n v="197.05"/>
        <n v="33.475"/>
        <n v="42.824"/>
        <n v="67.504"/>
        <n v="272.786"/>
        <n v="49.468"/>
        <n v="21.62"/>
        <n v="64.018"/>
        <n v="222.82"/>
        <n v="189.81"/>
        <n v="46.17"/>
        <n v="287.24"/>
        <n v="42.939"/>
        <n v="661.26"/>
        <n v="52.107"/>
        <n v="305.08"/>
        <n v="109.047"/>
        <n v="50.949"/>
        <n v="135.5625"/>
        <n v="48.373"/>
        <n v="136.986"/>
        <n v="18.007"/>
        <n v="139.19"/>
        <n v="68.333"/>
        <n v="700.52"/>
        <n v="164.556"/>
        <n v="69.558"/>
        <n v="105.544"/>
        <n v="102.48"/>
        <n v="47.032"/>
        <n v="73.773"/>
        <n v="249.447"/>
        <n v="22.397"/>
        <n v="79.984"/>
        <n v="106.854"/>
        <n v="70.4275"/>
        <n v="84.994"/>
        <n v="117.088"/>
        <n v="95.754"/>
        <n v="56.284"/>
        <n v="86.39"/>
        <n v="266.686"/>
        <n v="241.7075"/>
        <n v="68.764"/>
        <n v="45.31"/>
        <n v="84.24"/>
        <n v="261.309"/>
        <n v="34.606"/>
        <n v="45.28"/>
        <n v="45.867"/>
        <n v="148.065"/>
        <n v="81.805"/>
        <n v="42.047"/>
        <n v="24.3975"/>
        <n v="851.764999999999"/>
        <n v="57.606"/>
        <n v="32.346"/>
        <n v="97.558"/>
        <n v="80.088"/>
        <n v="28.143"/>
        <n v="174.423"/>
        <n v="53.2"/>
        <n v="60.9425"/>
        <n v="22.732"/>
        <n v="127.284"/>
        <n v="58.6625"/>
        <n v="162.084"/>
        <n v="85.566"/>
        <n v="21.5695"/>
        <n v="37.227"/>
        <n v="54.06"/>
        <n v="29.004"/>
        <n v="20.501"/>
        <n v="77.936"/>
        <n v="174.75"/>
        <n v="89.666"/>
        <n v="205.9095"/>
        <n v="185.2"/>
        <n v="53.85"/>
        <n v="47.212"/>
        <n v="74.313"/>
        <n v="103.17"/>
        <n v="16.7145"/>
        <n v="32.4605"/>
        <n v="321.0275"/>
        <n v="107.26"/>
        <n v="19.789"/>
        <n v="75.6"/>
        <n v="202.326"/>
        <n v="118.87"/>
        <n v="22.86"/>
        <n v="225.0025"/>
        <n v="39.6555"/>
        <n v="47.644"/>
        <n v="44.1155"/>
        <n v="58.965"/>
        <n v="19.186"/>
        <n v="22.224"/>
        <n v="72.282"/>
        <n v="67.388"/>
        <n v="92.073"/>
        <n v="54.786"/>
        <n v="19.056"/>
        <n v="159.46"/>
        <n v="18.041"/>
        <n v="310.2025"/>
        <n v="138.66"/>
        <n v="855.8325"/>
        <n v="106.33"/>
        <n v="66.618"/>
        <n v="25.498"/>
        <n v="295.6425"/>
        <n v="64.361"/>
        <n v="304"/>
        <n v="24.79"/>
        <n v="52.564"/>
        <n v="41.1965"/>
        <n v="149.26"/>
        <n v="23.55"/>
        <n v="78.076"/>
        <n v="110.762"/>
        <n v="20.174"/>
        <n v="239.238"/>
        <n v="106.106"/>
        <n v="41.1605"/>
        <n v="44.069"/>
        <n v="27.305"/>
        <n v="50.275"/>
        <n v="208.004"/>
        <n v="39.4655"/>
        <n v="126.106"/>
        <n v="57.3785"/>
        <n v="21.677"/>
        <n v="56.8295"/>
        <n v="97.57"/>
        <n v="252.33"/>
        <n v="66.126"/>
        <n v="41.881"/>
        <n v="26.98"/>
        <n v="96.195"/>
        <n v="20.5655"/>
        <n v="92.11"/>
        <n v="21.212"/>
        <n v="40.735"/>
        <n v="114.96"/>
        <n v="130.806"/>
        <n v="22.02"/>
        <n v="141.218"/>
        <n v="141.75"/>
        <n v="195.831"/>
        <n v="58.94"/>
        <n v="63.4485"/>
        <n v="104.098"/>
        <n v="93.605"/>
        <n v="37.796"/>
        <n v="344.8175"/>
        <n v="77.6595"/>
        <n v="162.72"/>
        <n v="23.845"/>
        <n v="43.44"/>
        <n v="337.196"/>
        <n v="18.26"/>
        <n v="24.9"/>
        <n v="112.662"/>
        <n v="40.989"/>
        <n v="44.721"/>
        <n v="60.309"/>
        <n v="109.902"/>
        <n v="14.254"/>
        <n v="45.864"/>
        <n v="18.293"/>
        <n v="352.65"/>
        <n v="90.25"/>
        <n v="85.106"/>
        <n v="43.77"/>
        <n v="37.33"/>
        <n v="40.32"/>
        <n v="26.5995"/>
        <n v="98.387"/>
        <n v="186.06"/>
        <n v="430.92"/>
        <n v="44.071"/>
        <n v="39.369"/>
        <n v="75.89"/>
        <n v="26.3"/>
        <n v="20.726"/>
        <n v="34.199"/>
        <n v="47.514"/>
        <n v="534.36"/>
        <n v="104.736"/>
        <n v="238.368"/>
        <n v="585.924"/>
        <n v="149.04"/>
        <n v="138.1785"/>
        <n v="50.909"/>
        <n v="176.898"/>
        <n v="106.496"/>
        <n v="41.533"/>
        <n v="67.45"/>
        <n v="61.702"/>
        <n v="96.065"/>
        <n v="73.812"/>
        <n v="267.75"/>
        <n v="49.932"/>
        <n v="142.058"/>
        <n v="119.4"/>
        <n v="71.615"/>
        <n v="216.879"/>
        <n v="60.286"/>
        <n v="58.439"/>
        <n v="142.536"/>
        <n v="32.325"/>
        <n v="59.852"/>
        <n v="41.336"/>
        <n v="50.619"/>
        <n v="101.524"/>
        <n v="59.092"/>
        <n v="52.857"/>
        <n v="20.9035"/>
        <n v="20.4735"/>
        <n v="196.6335"/>
        <n v="32.452"/>
        <n v="115.2"/>
        <n v="92.688"/>
        <n v="548.418"/>
        <n v="25.22"/>
        <n v="182.228"/>
        <n v="67.74"/>
        <n v="67.1055"/>
        <n v="31.9465"/>
        <n v="96.51"/>
        <n v="123.275"/>
        <n v="66.898"/>
        <n v="64.1315"/>
        <n v="24.47"/>
        <n v="63.75"/>
        <n v="248.016"/>
        <n v="140.205"/>
        <n v="37.774"/>
        <n v="264.4635"/>
        <n v="22.424"/>
        <n v="510.7"/>
        <n v="23.298"/>
        <n v="44"/>
        <n v="50.152"/>
        <n v="47.001"/>
        <n v="45.88"/>
        <n v="56.976"/>
        <n v="200.4"/>
        <n v="41.232"/>
        <n v="66.373"/>
        <n v="41.509"/>
        <n v="111.636"/>
        <n v="22.676"/>
        <n v="67.4155"/>
        <n v="24.6845"/>
        <n v="134.8"/>
        <n v="184.775"/>
        <n v="23.303"/>
        <n v="65.61"/>
        <n v="27.708"/>
        <n v="122.955"/>
        <n v="101.868"/>
        <n v="288.34"/>
        <n v="165.757"/>
        <n v="54.843"/>
        <n v="74.1"/>
        <n v="207.18"/>
        <n v="91.9"/>
        <n v="62.74"/>
        <n v="62.172"/>
        <n v="212.9"/>
        <n v="66.8"/>
        <n v="20.4915"/>
        <n v="158.817"/>
        <n v="269.403"/>
        <n v="269.76"/>
        <n v="80.356"/>
        <n v="77.0595"/>
        <n v="162.04"/>
        <n v="37.656"/>
        <n v="76.67"/>
        <n v="62.316"/>
        <n v="175.428"/>
        <n v="51.88"/>
        <n v="19.676"/>
        <n v="81.62"/>
        <n v="102.096"/>
        <n v="27.0495"/>
        <n v="77.204"/>
        <n v="169.3155"/>
        <n v="38.922"/>
        <n v="50.476"/>
        <n v="59.32"/>
        <n v="87.38"/>
        <n v="28.6965"/>
        <n v="56.883"/>
        <n v="218.218"/>
        <n v="91.68"/>
        <n v="58.115"/>
        <n v="195.16"/>
        <n v="39.6"/>
        <n v="129.545"/>
        <n v="51.378"/>
        <n v="51.979"/>
        <n v="93.72"/>
        <n v="101.73"/>
        <n v="50.216"/>
        <n v="36.734"/>
        <n v="119.325"/>
        <n v="19.89"/>
        <n v="81.264"/>
        <n v="112.6035"/>
        <n v="78.14"/>
        <n v="25.543"/>
        <n v="933.9975"/>
        <n v="25.641"/>
        <n v="53.799"/>
        <n v="83.7185"/>
        <n v="560.74"/>
        <n v="40.85"/>
        <n v="27.36"/>
        <n v="125.315"/>
        <n v="41.452"/>
        <n v="135.3775"/>
        <n v="26.724"/>
        <n v="44.094"/>
        <n v="48.327"/>
        <n v="51.86"/>
        <n v="61.452"/>
        <n v="54.5425"/>
        <n v="247.202"/>
        <n v="42.573"/>
        <n v="46.211"/>
        <n v="52.322"/>
        <n v="38.43"/>
        <n v="220.34"/>
        <n v="135.321"/>
        <n v="138.153"/>
        <n v="18.356"/>
        <n v="141.239"/>
        <n v="32.821"/>
        <n v="58.142"/>
        <n v="96.824"/>
        <n v="26"/>
        <n v="161.352"/>
        <n v="94.896"/>
        <n v="70.446"/>
        <n v="422.37"/>
        <n v="133.558"/>
        <n v="67.14"/>
        <n v="322.56"/>
        <n v="95.4"/>
        <n v="17.962"/>
        <n v="91.551"/>
        <n v="69.912"/>
        <n v="14.788"/>
        <n v="20.724"/>
        <n v="426.012"/>
        <n v="37.6005"/>
        <n v="33.7805"/>
        <n v="289.78"/>
        <n v="45.37"/>
        <n v="17.722"/>
        <n v="308.1"/>
        <n v="17.9455"/>
        <n v="41.6605"/>
        <n v="35.199"/>
        <n v="18.678"/>
        <n v="27.65"/>
        <n v="54.361"/>
        <n v="19.538"/>
        <n v="85.26"/>
        <n v="217.83"/>
        <n v="21.218"/>
        <n v="284.58"/>
        <n v="62.828"/>
        <n v="19.613"/>
        <n v="202.926"/>
        <n v="84.514"/>
        <n v="108.215"/>
      </sharedItems>
    </cacheField>
    <cacheField name="Gross Margin %" numFmtId="186">
      <sharedItems containsSemiMixedTypes="0" containsString="0" containsNumber="1" minValue="0.250734610656352" maxValue="0.65365025466893" count="2705">
        <n v="0.476724348038021"/>
        <n v="0.437497657801706"/>
        <n v="0.605549822268089"/>
        <n v="0.371862988484413"/>
        <n v="0.55974944042769"/>
        <n v="0.621675155631013"/>
        <n v="0.483646953405018"/>
        <n v="0.452792725389197"/>
        <n v="0.551458299638795"/>
        <n v="0.411975435005118"/>
        <n v="0.534298933816134"/>
        <n v="0.463750964754309"/>
        <n v="0.442050746398573"/>
        <n v="0.594314579809814"/>
        <n v="0.624"/>
        <n v="0.487645870004563"/>
        <n v="0.401100708614512"/>
        <n v="0.448772584010299"/>
        <n v="0.576644450883802"/>
        <n v="0.449934439860565"/>
        <n v="0.403134678072246"/>
        <n v="0.601310759148007"/>
        <n v="0.506316916488223"/>
        <n v="0.518582328328821"/>
        <n v="0.613191727221912"/>
        <n v="0.463008329250367"/>
        <n v="0.448096083417294"/>
        <n v="0.479948503379466"/>
        <n v="0.545547343922257"/>
        <n v="0.563432113112531"/>
        <n v="0.349611800182843"/>
        <n v="0.420520068541982"/>
        <n v="0.56272450953302"/>
        <n v="0.495933372372959"/>
        <n v="0.462572336427595"/>
        <n v="0.449530536652597"/>
        <n v="0.594369911707373"/>
        <n v="0.408914331685842"/>
        <n v="0.507877588055762"/>
        <n v="0.470355241985394"/>
        <n v="0.468532725964996"/>
        <n v="0.48661897191309"/>
        <n v="0.615512770365219"/>
        <n v="0.579953467899139"/>
        <n v="0.606008212664794"/>
        <n v="0.424101351840756"/>
        <n v="0.442690265486726"/>
        <n v="0.453664393841931"/>
        <n v="0.498164194448524"/>
        <n v="0.606642876749931"/>
        <n v="0.519567082425922"/>
        <n v="0.452845528455285"/>
        <n v="0.544019933554817"/>
        <n v="0.379882983568651"/>
        <n v="0.513040712468193"/>
        <n v="0.574534161490683"/>
        <n v="0.412424503882658"/>
        <n v="0.567483798253029"/>
        <n v="0.606011320018216"/>
        <n v="0.556027866336049"/>
        <n v="0.395895130061633"/>
        <n v="0.424069546318935"/>
        <n v="0.417876682540321"/>
        <n v="0.512336879043755"/>
        <n v="0.5997799779978"/>
        <n v="0.633104125736739"/>
        <n v="0.641682394176328"/>
        <n v="0.434972703424479"/>
        <n v="0.609474563112485"/>
        <n v="0.485178463399879"/>
        <n v="0.49812436057747"/>
        <n v="0.414858268979583"/>
        <n v="0.519579092634121"/>
        <n v="0.504966887417219"/>
        <n v="0.449734568810394"/>
        <n v="0.562765546543067"/>
        <n v="0.533900070842189"/>
        <n v="0.464928147924832"/>
        <n v="0.456556344559334"/>
        <n v="0.412626020163226"/>
        <n v="0.505270218474511"/>
        <n v="0.458434160112926"/>
        <n v="0.450885412530771"/>
        <n v="0.537211634904714"/>
        <n v="0.629393855521727"/>
        <n v="0.487290199169583"/>
        <n v="0.590049574019651"/>
        <n v="0.481985249667513"/>
        <n v="0.482851683987765"/>
        <n v="0.606644332774986"/>
        <n v="0.423522782904278"/>
        <n v="0.446798493408663"/>
        <n v="0.623297192104531"/>
        <n v="0.539590254706534"/>
        <n v="0.483083567829331"/>
        <n v="0.502759779217663"/>
        <n v="0.619737942570393"/>
        <n v="0.462546648438366"/>
        <n v="0.38551631277805"/>
        <n v="0.583167825223436"/>
        <n v="0.427188360691488"/>
        <n v="0.61006993006993"/>
        <n v="0.503627043234355"/>
        <n v="0.454745059770676"/>
        <n v="0.341045863892261"/>
        <n v="0.408383089801674"/>
        <n v="0.427891911779198"/>
        <n v="0.511915381674525"/>
        <n v="0.508025938131179"/>
        <n v="0.449880886934213"/>
        <n v="0.441989238886277"/>
        <n v="0.592312694817572"/>
        <n v="0.459887235921473"/>
        <n v="0.620207108872096"/>
        <n v="0.412386937658033"/>
        <n v="0.560626890294198"/>
        <n v="0.479946742167889"/>
        <n v="0.603979881915591"/>
        <n v="0.360090409545414"/>
        <n v="0.46306116456221"/>
        <n v="0.547897630958779"/>
        <n v="0.524378492965889"/>
        <n v="0.482980212508748"/>
        <n v="0.480740294914234"/>
        <n v="0.524171021307645"/>
        <n v="0.480092152050884"/>
        <n v="0.478057700121902"/>
        <n v="0.548548548548549"/>
        <n v="0.535009231643232"/>
        <n v="0.467081753742897"/>
        <n v="0.518478023179532"/>
        <n v="0.511154376571753"/>
        <n v="0.506123088633667"/>
        <n v="0.420534671272134"/>
        <n v="0.568647281921618"/>
        <n v="0.507367632367632"/>
        <n v="0.422725763612218"/>
        <n v="0.608037110811064"/>
        <n v="0.425988011785025"/>
        <n v="0.422674418604651"/>
        <n v="0.565662917161555"/>
        <n v="0.479207151185387"/>
        <n v="0.500619067271977"/>
        <n v="0.433876602996427"/>
        <n v="0.487840528502538"/>
        <n v="0.431947448530001"/>
        <n v="0.559289018748478"/>
        <n v="0.62965019433648"/>
        <n v="0.579182462017691"/>
        <n v="0.458341350779296"/>
        <n v="0.449512559595816"/>
        <n v="0.42880859121683"/>
        <n v="0.470700274128662"/>
        <n v="0.612556561085973"/>
        <n v="0.435759209344115"/>
        <n v="0.412573578175523"/>
        <n v="0.56740850585632"/>
        <n v="0.42321119924911"/>
        <n v="0.505284388866478"/>
        <n v="0.478839419709855"/>
        <n v="0.528577521859672"/>
        <n v="0.574342049589574"/>
        <n v="0.497638724911452"/>
        <n v="0.539670658682635"/>
        <n v="0.494179278230501"/>
        <n v="0.465980347935295"/>
        <n v="0.473791722841852"/>
        <n v="0.55322709743142"/>
        <n v="0.434450370134522"/>
        <n v="0.502425502425502"/>
        <n v="0.483854234210868"/>
        <n v="0.518954021492313"/>
        <n v="0.467378201800859"/>
        <n v="0.5084285991087"/>
        <n v="0.43606358205933"/>
        <n v="0.61829134720701"/>
        <n v="0.575715695952616"/>
        <n v="0.55933980397452"/>
        <n v="0.62998361551065"/>
        <n v="0.519086780409967"/>
        <n v="0.400886546064454"/>
        <n v="0.54138024696517"/>
        <n v="0.574801587301587"/>
        <n v="0.525435838811089"/>
        <n v="0.470995347097197"/>
        <n v="0.571121531848378"/>
        <n v="0.625105071448585"/>
        <n v="0.521302759782734"/>
        <n v="0.444649086693679"/>
        <n v="0.635262116716123"/>
        <n v="0.429123615550435"/>
        <n v="0.485556637455372"/>
        <n v="0.501033973412112"/>
        <n v="0.603704606385572"/>
        <n v="0.432581946024196"/>
        <n v="0.45440161497122"/>
        <n v="0.382370137512624"/>
        <n v="0.469513466690194"/>
        <n v="0.55308750755612"/>
        <n v="0.489092996555683"/>
        <n v="0.514973906061823"/>
        <n v="0.331666692333622"/>
        <n v="0.436117793873586"/>
        <n v="0.582042403256181"/>
        <n v="0.515990093679337"/>
        <n v="0.596214511041009"/>
        <n v="0.502663842351884"/>
        <n v="0.524189261031366"/>
        <n v="0.448876564277588"/>
        <n v="0.508800198314328"/>
        <n v="0.439957233804733"/>
        <n v="0.412110320038709"/>
        <n v="0.495529134322492"/>
        <n v="0.404164171541757"/>
        <n v="0.43290382288033"/>
        <n v="0.509059900352267"/>
        <n v="0.498258097991253"/>
        <n v="0.477843635337285"/>
        <n v="0.50656444657403"/>
        <n v="0.413346613545817"/>
        <n v="0.374312755262331"/>
        <n v="0.444049491228448"/>
        <n v="0.500453623951345"/>
        <n v="0.422794881691061"/>
        <n v="0.416044610981619"/>
        <n v="0.491443937418514"/>
        <n v="0.488546626464414"/>
        <n v="0.474072444450196"/>
        <n v="0.576739947894608"/>
        <n v="0.470561327844214"/>
        <n v="0.439801472942683"/>
        <n v="0.495862321493958"/>
        <n v="0.454737570822175"/>
        <n v="0.598375054896794"/>
        <n v="0.578001159868548"/>
        <n v="0.494930345364093"/>
        <n v="0.614431286147067"/>
        <n v="0.462631960059454"/>
        <n v="0.481704357953994"/>
        <n v="0.629293762022534"/>
        <n v="0.468680238711456"/>
        <n v="0.488819885468192"/>
        <n v="0.582421875"/>
        <n v="0.507150715071507"/>
        <n v="0.48019089958159"/>
        <n v="0.456988344574794"/>
        <n v="0.421374120672839"/>
        <n v="0.48122357622482"/>
        <n v="0.50380617172792"/>
        <n v="0.483171324422843"/>
        <n v="0.491830559757942"/>
        <n v="0.591400491400491"/>
        <n v="0.606385984741452"/>
        <n v="0.507490883528843"/>
        <n v="0.568108326596605"/>
        <n v="0.576321520490992"/>
        <n v="0.498117223313687"/>
        <n v="0.510262405819694"/>
        <n v="0.440534267477595"/>
        <n v="0.581836603113199"/>
        <n v="0.555570782513362"/>
        <n v="0.579827972192765"/>
        <n v="0.397780534877309"/>
        <n v="0.557611099939674"/>
        <n v="0.532530311435137"/>
        <n v="0.489272705361898"/>
        <n v="0.603963061680532"/>
        <n v="0.438485291727613"/>
        <n v="0.638001638001638"/>
        <n v="0.473684210526316"/>
        <n v="0.3971228303239"/>
        <n v="0.620260171602546"/>
        <n v="0.379495523370053"/>
        <n v="0.437814424617051"/>
        <n v="0.505821474773609"/>
        <n v="0.592780870921757"/>
        <n v="0.65365025466893"/>
        <n v="0.618720505678784"/>
        <n v="0.619034633215162"/>
        <n v="0.508386350491614"/>
        <n v="0.392323729450767"/>
        <n v="0.488253325047911"/>
        <n v="0.496057282697363"/>
        <n v="0.476443346449841"/>
        <n v="0.401208938820369"/>
        <n v="0.461635440937091"/>
        <n v="0.455269065922852"/>
        <n v="0.425570116866769"/>
        <n v="0.482908362097762"/>
        <n v="0.607577042691546"/>
        <n v="0.544036334913112"/>
        <n v="0.46505431440869"/>
        <n v="0.432447474606929"/>
        <n v="0.458953705963713"/>
        <n v="0.569761323958483"/>
        <n v="0.58419853127374"/>
        <n v="0.636030310437546"/>
        <n v="0.514083566947003"/>
        <n v="0.628096846846847"/>
        <n v="0.413104661389622"/>
        <n v="0.615022172949002"/>
        <n v="0.469742913645353"/>
        <n v="0.408482715642069"/>
        <n v="0.439727209013963"/>
        <n v="0.59207200815856"/>
        <n v="0.506629091141997"/>
        <n v="0.508004183090661"/>
        <n v="0.486529955770004"/>
        <n v="0.602433090024331"/>
        <n v="0.593610698365527"/>
        <n v="0.413261425706976"/>
        <n v="0.561924098079026"/>
        <n v="0.630816383393703"/>
        <n v="0.468461303150811"/>
        <n v="0.640679660169915"/>
        <n v="0.622462805351294"/>
        <n v="0.504704820830111"/>
        <n v="0.637137137137137"/>
        <n v="0.461664392905866"/>
        <n v="0.525535070989616"/>
        <n v="0.445512030877885"/>
        <n v="0.502473842160759"/>
        <n v="0.631642898254141"/>
        <n v="0.624223602484472"/>
        <n v="0.450335239808924"/>
        <n v="0.42868228641578"/>
        <n v="0.537749272316237"/>
        <n v="0.467026825633383"/>
        <n v="0.47110502135891"/>
        <n v="0.4599581744372"/>
        <n v="0.474550112821976"/>
        <n v="0.57802111849824"/>
        <n v="0.534406438631791"/>
        <n v="0.550654245295538"/>
        <n v="0.488995993264038"/>
        <n v="0.568611987381703"/>
        <n v="0.615182635079939"/>
        <n v="0.48089750335206"/>
        <n v="0.5063669582549"/>
        <n v="0.51887037801949"/>
        <n v="0.636842105263158"/>
        <n v="0.502577492133628"/>
        <n v="0.575271836234621"/>
        <n v="0.432430540975576"/>
        <n v="0.465241751400706"/>
        <n v="0.461078928312817"/>
        <n v="0.476236840503864"/>
        <n v="0.525558695093758"/>
        <n v="0.496864979678533"/>
        <n v="0.604056623705895"/>
        <n v="0.547561950439648"/>
        <n v="0.465749065160315"/>
        <n v="0.398397907470982"/>
        <n v="0.446847861048569"/>
        <n v="0.553301445928858"/>
        <n v="0.475629990666805"/>
        <n v="0.539811998894111"/>
        <n v="0.607737927139226"/>
        <n v="0.445042108122793"/>
        <n v="0.521360928996872"/>
        <n v="0.618666051766876"/>
        <n v="0.432874889727682"/>
        <n v="0.595615103532278"/>
        <n v="0.470245248242845"/>
        <n v="0.598114824335904"/>
        <n v="0.601763321716856"/>
        <n v="0.628763373973625"/>
        <n v="0.466492831902818"/>
        <n v="0.486678330417396"/>
        <n v="0.50599600266489"/>
        <n v="0.599197796934866"/>
        <n v="0.432521123853048"/>
        <n v="0.605696458489803"/>
        <n v="0.496995817498567"/>
        <n v="0.381260905108776"/>
        <n v="0.415059025729538"/>
        <n v="0.48159509202454"/>
        <n v="0.469613910993221"/>
        <n v="0.528552140417759"/>
        <n v="0.626956082786471"/>
        <n v="0.609581497797357"/>
        <n v="0.562353401094605"/>
        <n v="0.57487922705314"/>
        <n v="0.444383221984985"/>
        <n v="0.570965328011973"/>
        <n v="0.619457816062833"/>
        <n v="0.521272481144846"/>
        <n v="0.360653296086544"/>
        <n v="0.581544208931765"/>
        <n v="0.529678188319428"/>
        <n v="0.620253164556962"/>
        <n v="0.548644960031195"/>
        <n v="0.542403739028831"/>
        <n v="0.417392025201028"/>
        <n v="0.41486501021835"/>
        <n v="0.540298095500966"/>
        <n v="0.600207684319834"/>
        <n v="0.553996101364522"/>
        <n v="0.541158536585366"/>
        <n v="0.364285947813325"/>
        <n v="0.361463374202228"/>
        <n v="0.517769850706831"/>
        <n v="0.53181057163358"/>
        <n v="0.506559624045428"/>
        <n v="0.574885391559147"/>
        <n v="0.586992960107275"/>
        <n v="0.490752720907223"/>
        <n v="0.330990052479048"/>
        <n v="0.484476791530945"/>
        <n v="0.617743702081051"/>
        <n v="0.497977156395986"/>
        <n v="0.475822915248965"/>
        <n v="0.502712652586708"/>
        <n v="0.490519319736756"/>
        <n v="0.470137672090113"/>
        <n v="0.605584642233857"/>
        <n v="0.489852672970211"/>
        <n v="0.316128412149173"/>
        <n v="0.489500147885241"/>
        <n v="0.498215452671794"/>
        <n v="0.45763290966243"/>
        <n v="0.397896792094131"/>
        <n v="0.478696741854636"/>
        <n v="0.473229009306134"/>
        <n v="0.430245479341348"/>
        <n v="0.514557001823555"/>
        <n v="0.60030678841729"/>
        <n v="0.596486412297557"/>
        <n v="0.509054325955734"/>
        <n v="0.614460416219695"/>
        <n v="0.60323461457677"/>
        <n v="0.577968894839839"/>
        <n v="0.554905443527322"/>
        <n v="0.563165630882694"/>
        <n v="0.589868397331891"/>
        <n v="0.589856995429751"/>
        <n v="0.542785625840468"/>
        <n v="0.628531468531468"/>
        <n v="0.554116005581024"/>
        <n v="0.634801548886738"/>
        <n v="0.447644702306949"/>
        <n v="0.611570247933884"/>
        <n v="0.562668204536717"/>
        <n v="0.479647300398599"/>
        <n v="0.489587620380278"/>
        <n v="0.420278049310307"/>
        <n v="0.475772379191973"/>
        <n v="0.54733953661103"/>
        <n v="0.555664328057867"/>
        <n v="0.467029939386518"/>
        <n v="0.486208042539049"/>
        <n v="0.451198249221409"/>
        <n v="0.44501955552479"/>
        <n v="0.547156431711814"/>
        <n v="0.44378477032346"/>
        <n v="0.422865240747454"/>
        <n v="0.456013334027814"/>
        <n v="0.511406502604634"/>
        <n v="0.58818189320789"/>
        <n v="0.591626124133864"/>
        <n v="0.492945436384068"/>
        <n v="0.398598570573093"/>
        <n v="0.646681470515667"/>
        <n v="0.534169025475131"/>
        <n v="0.440895690018251"/>
        <n v="0.4007596005064"/>
        <n v="0.633771929824561"/>
        <n v="0.374863139796109"/>
        <n v="0.493842270328157"/>
        <n v="0.609336609336609"/>
        <n v="0.523653875487568"/>
        <n v="0.504918765836935"/>
        <n v="0.52462096386595"/>
        <n v="0.458771601971986"/>
        <n v="0.418623613829093"/>
        <n v="0.493575937616042"/>
        <n v="0.603494297500607"/>
        <n v="0.630204483863021"/>
        <n v="0.470545318809597"/>
        <n v="0.430019474882095"/>
        <n v="0.611249653643669"/>
        <n v="0.477248901610187"/>
        <n v="0.582084893882647"/>
        <n v="0.56248754235599"/>
        <n v="0.567626886145405"/>
        <n v="0.517008985879333"/>
        <n v="0.523740192509909"/>
        <n v="0.482389974461008"/>
        <n v="0.529696920319374"/>
        <n v="0.5824203187251"/>
        <n v="0.580683807943968"/>
        <n v="0.481731137495213"/>
        <n v="0.510961707103186"/>
        <n v="0.467257508616445"/>
        <n v="0.538278507251348"/>
        <n v="0.501941209095951"/>
        <n v="0.546351084812623"/>
        <n v="0.634330172623389"/>
        <n v="0.495561400624692"/>
        <n v="0.361135999565583"/>
        <n v="0.557045636509207"/>
        <n v="0.386017799113457"/>
        <n v="0.524710386879414"/>
        <n v="0.622316384180791"/>
        <n v="0.525496511003757"/>
        <n v="0.494652406417112"/>
        <n v="0.407069364693296"/>
        <n v="0.507018528916339"/>
        <n v="0.54040963188486"/>
        <n v="0.432513823064771"/>
        <n v="0.556164383561644"/>
        <n v="0.613445378151261"/>
        <n v="0.446750322861346"/>
        <n v="0.476400097823429"/>
        <n v="0.462802309083623"/>
        <n v="0.408214610955902"/>
        <n v="0.499523075794262"/>
        <n v="0.371389118151229"/>
        <n v="0.490290456431535"/>
        <n v="0.463752422597576"/>
        <n v="0.49767625828142"/>
        <n v="0.56756230529595"/>
        <n v="0.469581248353964"/>
        <n v="0.499738004341642"/>
        <n v="0.507436289090763"/>
        <n v="0.506394088233993"/>
        <n v="0.5912852969815"/>
        <n v="0.590544350466276"/>
        <n v="0.596837944664032"/>
        <n v="0.575621443545972"/>
        <n v="0.392491236770623"/>
        <n v="0.572178988326848"/>
        <n v="0.551677916606827"/>
        <n v="0.474250844502561"/>
        <n v="0.470039225390498"/>
        <n v="0.491922024741488"/>
        <n v="0.602610356536503"/>
        <n v="0.406635309602617"/>
        <n v="0.415970403624725"/>
        <n v="0.46475228000986"/>
        <n v="0.45800847679347"/>
        <n v="0.55513475655625"/>
        <n v="0.517018216682646"/>
        <n v="0.558153598064906"/>
        <n v="0.438488362663207"/>
        <n v="0.457953936797001"/>
        <n v="0.411574194613611"/>
        <n v="0.448048192342258"/>
        <n v="0.359419777803949"/>
        <n v="0.542604052403916"/>
        <n v="0.462307646248728"/>
        <n v="0.428974223825339"/>
        <n v="0.468843122971989"/>
        <n v="0.521016617790811"/>
        <n v="0.581976112920738"/>
        <n v="0.519086661377061"/>
        <n v="0.45707843453052"/>
        <n v="0.497221193034457"/>
        <n v="0.515"/>
        <n v="0.52456839309429"/>
        <n v="0.528563801388147"/>
        <n v="0.578365667254556"/>
        <n v="0.600949698426509"/>
        <n v="0.510872759330003"/>
        <n v="0.504394124061838"/>
        <n v="0.481232321687944"/>
        <n v="0.587225001106635"/>
        <n v="0.409508485041256"/>
        <n v="0.478187311178248"/>
        <n v="0.593959640403053"/>
        <n v="0.595452595452595"/>
        <n v="0.431299416573177"/>
        <n v="0.486301369863014"/>
        <n v="0.430999633950313"/>
        <n v="0.627235213204952"/>
        <n v="0.603404255319149"/>
        <n v="0.611822449850619"/>
        <n v="0.488487442885797"/>
        <n v="0.455871537141456"/>
        <n v="0.578335150854235"/>
        <n v="0.551869634802852"/>
        <n v="0.557011980267794"/>
        <n v="0.586208451720561"/>
        <n v="0.452831457866869"/>
        <n v="0.615687377003093"/>
        <n v="0.54076027246759"/>
        <n v="0.461476401774909"/>
        <n v="0.484802199480678"/>
        <n v="0.491338702324875"/>
        <n v="0.380106087819469"/>
        <n v="0.506786771964462"/>
        <n v="0.501249136578721"/>
        <n v="0.46363443596268"/>
        <n v="0.560499609679938"/>
        <n v="0.455968580595199"/>
        <n v="0.503704618424302"/>
        <n v="0.462743198514572"/>
        <n v="0.475344380115792"/>
        <n v="0.458112515287403"/>
        <n v="0.519717102443206"/>
        <n v="0.50890660368074"/>
        <n v="0.507387284338957"/>
        <n v="0.561066737272553"/>
        <n v="0.510403646790677"/>
        <n v="0.399431517078576"/>
        <n v="0.376054620824189"/>
        <n v="0.475504206212252"/>
        <n v="0.472691386657241"/>
        <n v="0.607337846691417"/>
        <n v="0.408471606900579"/>
        <n v="0.572741698853259"/>
        <n v="0.323126993379909"/>
        <n v="0.484481971702419"/>
        <n v="0.553532008830022"/>
        <n v="0.473652110270798"/>
        <n v="0.610789980732177"/>
        <n v="0.646427700560839"/>
        <n v="0.522169511785141"/>
        <n v="0.543634333937588"/>
        <n v="0.512988609358355"/>
        <n v="0.4706953648982"/>
        <n v="0.539202945635694"/>
        <n v="0.627958579881657"/>
        <n v="0.570677570093458"/>
        <n v="0.501175464842915"/>
        <n v="0.410900421379463"/>
        <n v="0.425245247689991"/>
        <n v="0.547861223352376"/>
        <n v="0.508190664784944"/>
        <n v="0.4842161083037"/>
        <n v="0.570344424985406"/>
        <n v="0.494738893219018"/>
        <n v="0.56724159480065"/>
        <n v="0.511405518477936"/>
        <n v="0.412563312620751"/>
        <n v="0.448744059742023"/>
        <n v="0.400372594817039"/>
        <n v="0.378237338677665"/>
        <n v="0.486073436983129"/>
        <n v="0.485082460218821"/>
        <n v="0.425642616328234"/>
        <n v="0.519101393560788"/>
        <n v="0.40915038494186"/>
        <n v="0.584980815979849"/>
        <n v="0.544904137235116"/>
        <n v="0.602591336702247"/>
        <n v="0.598818606940684"/>
        <n v="0.558095842925564"/>
        <n v="0.50291136510675"/>
        <n v="0.426139559760607"/>
        <n v="0.543031334184035"/>
        <n v="0.457099886284436"/>
        <n v="0.316527230311318"/>
        <n v="0.521532466420201"/>
        <n v="0.398513436249285"/>
        <n v="0.510306985021504"/>
        <n v="0.521055339163666"/>
        <n v="0.570840681951793"/>
        <n v="0.552006023448424"/>
        <n v="0.487217125382263"/>
        <n v="0.599053157602502"/>
        <n v="0.638222464558342"/>
        <n v="0.36734068627451"/>
        <n v="0.570748479238297"/>
        <n v="0.55188963009505"/>
        <n v="0.633047735618115"/>
        <n v="0.478839170901098"/>
        <n v="0.471547924478653"/>
        <n v="0.637653478854024"/>
        <n v="0.499257609502598"/>
        <n v="0.451209398756047"/>
        <n v="0.568459174046684"/>
        <n v="0.605478979022186"/>
        <n v="0.464899003079493"/>
        <n v="0.380013608924458"/>
        <n v="0.563492063492064"/>
        <n v="0.531450577663671"/>
        <n v="0.486186186186186"/>
        <n v="0.543304843304843"/>
        <n v="0.553582001184133"/>
        <n v="0.428552754129969"/>
        <n v="0.366014645684905"/>
        <n v="0.560581905141491"/>
        <n v="0.532501798992564"/>
        <n v="0.607668961433119"/>
        <n v="0.49624254988339"/>
        <n v="0.499164953751285"/>
        <n v="0.572218631042161"/>
        <n v="0.587674770683053"/>
        <n v="0.513498373300584"/>
        <n v="0.554349932183685"/>
        <n v="0.540722851432378"/>
        <n v="0.470676963919392"/>
        <n v="0.629317378297525"/>
        <n v="0.481947344299027"/>
        <n v="0.612510614208888"/>
        <n v="0.568286787756958"/>
        <n v="0.434091816367266"/>
        <n v="0.437306275220773"/>
        <n v="0.632367632367632"/>
        <n v="0.554185686603462"/>
        <n v="0.423835125448029"/>
        <n v="0.519875105079861"/>
        <n v="0.455596991897873"/>
        <n v="0.492618898703702"/>
        <n v="0.531496506648637"/>
        <n v="0.431572127597906"/>
        <n v="0.493930001291489"/>
        <n v="0.511868004631416"/>
        <n v="0.438071743283066"/>
        <n v="0.436235127433144"/>
        <n v="0.531756900251184"/>
        <n v="0.481253526183515"/>
        <n v="0.537452049263073"/>
        <n v="0.545529609934934"/>
        <n v="0.595997360897295"/>
        <n v="0.465952773201538"/>
        <n v="0.484700862864966"/>
        <n v="0.619520264681555"/>
        <n v="0.505691660480079"/>
        <n v="0.441910232584333"/>
        <n v="0.583069929859418"/>
        <n v="0.411544788395394"/>
        <n v="0.481666282592069"/>
        <n v="0.54712827696618"/>
        <n v="0.442658551569443"/>
        <n v="0.462084632767001"/>
        <n v="0.595630394109482"/>
        <n v="0.44978737324174"/>
        <n v="0.418622706451696"/>
        <n v="0.572128577028616"/>
        <n v="0.596926199797013"/>
        <n v="0.389958105992743"/>
        <n v="0.387055857193683"/>
        <n v="0.280532923179248"/>
        <n v="0.628745837957825"/>
        <n v="0.50207152202355"/>
        <n v="0.559325396825397"/>
        <n v="0.468547557062421"/>
        <n v="0.498107916597567"/>
        <n v="0.447658681824334"/>
        <n v="0.467402266120899"/>
        <n v="0.475516430750763"/>
        <n v="0.533856022808268"/>
        <n v="0.612381483547128"/>
        <n v="0.496044218055706"/>
        <n v="0.399163136108172"/>
        <n v="0.59198559412824"/>
        <n v="0.505788837048557"/>
        <n v="0.552471526078292"/>
        <n v="0.592601726263872"/>
        <n v="0.549317738791423"/>
        <n v="0.515625"/>
        <n v="0.432333261385711"/>
        <n v="0.623033992897007"/>
        <n v="0.44056338028169"/>
        <n v="0.497730614332289"/>
        <n v="0.501618929016189"/>
        <n v="0.504944298410314"/>
        <n v="0.628354430379747"/>
        <n v="0.481040892193309"/>
        <n v="0.524610437793718"/>
        <n v="0.367749152765439"/>
        <n v="0.516049585419916"/>
        <n v="0.414285243416065"/>
        <n v="0.552190979732436"/>
        <n v="0.460832920178483"/>
        <n v="0.520860284605433"/>
        <n v="0.4452115660674"/>
        <n v="0.418881142433734"/>
        <n v="0.509007533573534"/>
        <n v="0.535856830178962"/>
        <n v="0.608216216216216"/>
        <n v="0.484987405541562"/>
        <n v="0.43520942408377"/>
        <n v="0.473433242506812"/>
        <n v="0.485034998793145"/>
        <n v="0.581818181818182"/>
        <n v="0.514259955581943"/>
        <n v="0.55016689573925"/>
        <n v="0.547569455238806"/>
        <n v="0.386313740110186"/>
        <n v="0.617687448503158"/>
        <n v="0.55363321799308"/>
        <n v="0.500870743034056"/>
        <n v="0.357196152372502"/>
        <n v="0.445937130283831"/>
        <n v="0.338920764616941"/>
        <n v="0.482212160413972"/>
        <n v="0.445796998804834"/>
        <n v="0.600475881462254"/>
        <n v="0.499138908724325"/>
        <n v="0.588864306784661"/>
        <n v="0.473294057976669"/>
        <n v="0.431119156567942"/>
        <n v="0.480238013354184"/>
        <n v="0.507843887507174"/>
        <n v="0.449503023562939"/>
        <n v="0.601262967974741"/>
        <n v="0.508320975449003"/>
        <n v="0.59984362346765"/>
        <n v="0.567530695770805"/>
        <n v="0.559530791788856"/>
        <n v="0.523028832491748"/>
        <n v="0.376399655469423"/>
        <n v="0.509786258291704"/>
        <n v="0.503613987106857"/>
        <n v="0.58213601532567"/>
        <n v="0.46875143394668"/>
        <n v="0.451802643415681"/>
        <n v="0.511737089201878"/>
        <n v="0.509429280397022"/>
        <n v="0.431357363365495"/>
        <n v="0.504505164456816"/>
        <n v="0.48819078193075"/>
        <n v="0.535160905840286"/>
        <n v="0.511560414046629"/>
        <n v="0.38800889887215"/>
        <n v="0.462878423834695"/>
        <n v="0.461474429009937"/>
        <n v="0.488669905998819"/>
        <n v="0.591793950284516"/>
        <n v="0.564391458142277"/>
        <n v="0.605081469207401"/>
        <n v="0.521465583718299"/>
        <n v="0.473703749535949"/>
        <n v="0.502770769993747"/>
        <n v="0.495766940286496"/>
        <n v="0.398223453889458"/>
        <n v="0.501897376670516"/>
        <n v="0.5"/>
        <n v="0.598837209302326"/>
        <n v="0.628750681942171"/>
        <n v="0.426621986012394"/>
        <n v="0.581750223952059"/>
        <n v="0.341661690653401"/>
        <n v="0.578396252411133"/>
        <n v="0.438049393051486"/>
        <n v="0.56656346749226"/>
        <n v="0.617207514944492"/>
        <n v="0.544148436935961"/>
        <n v="0.502580432634237"/>
        <n v="0.47300268751527"/>
        <n v="0.605500550055006"/>
        <n v="0.539365618804871"/>
        <n v="0.564391000775795"/>
        <n v="0.445561482697305"/>
        <n v="0.568172964550058"/>
        <n v="0.45220123415759"/>
        <n v="0.438022661757571"/>
        <n v="0.423454037929647"/>
        <n v="0.627723311546841"/>
        <n v="0.466688924395265"/>
        <n v="0.418778596673881"/>
        <n v="0.63102328099621"/>
        <n v="0.487562838675981"/>
        <n v="0.486662643331322"/>
        <n v="0.435340022296544"/>
        <n v="0.455011920804395"/>
        <n v="0.492999525391552"/>
        <n v="0.524213075060533"/>
        <n v="0.42496274746328"/>
        <n v="0.549555707450444"/>
        <n v="0.452588908298108"/>
        <n v="0.599747872675701"/>
        <n v="0.463425660285501"/>
        <n v="0.513297117819504"/>
        <n v="0.385475824687991"/>
        <n v="0.487010645469796"/>
        <n v="0.469074756956084"/>
        <n v="0.626000552028705"/>
        <n v="0.501119310173286"/>
        <n v="0.597287989668532"/>
        <n v="0.603765511339324"/>
        <n v="0.607563602431343"/>
        <n v="0.604477825056401"/>
        <n v="0.490749011101187"/>
        <n v="0.453369905956113"/>
        <n v="0.526349545697488"/>
        <n v="0.49407924700167"/>
        <n v="0.48991118170194"/>
        <n v="0.47632595001016"/>
        <n v="0.616309025229193"/>
        <n v="0.582665695557174"/>
        <n v="0.483196173649166"/>
        <n v="0.621288515406162"/>
        <n v="0.500346981263012"/>
        <n v="0.474770642201835"/>
        <n v="0.482487491065046"/>
        <n v="0.402689816437554"/>
        <n v="0.387040280210158"/>
        <n v="0.522605252793267"/>
        <n v="0.458728717811404"/>
        <n v="0.554422048539696"/>
        <n v="0.421232449120895"/>
        <n v="0.4840057666994"/>
        <n v="0.639157792836399"/>
        <n v="0.448857718214013"/>
        <n v="0.548049329891075"/>
        <n v="0.394292893036612"/>
        <n v="0.518310211223597"/>
        <n v="0.508580508474576"/>
        <n v="0.498824127629823"/>
        <n v="0.522321428571429"/>
        <n v="0.62106135986733"/>
        <n v="0.627471116816431"/>
        <n v="0.499055256002581"/>
        <n v="0.503428480306171"/>
        <n v="0.531862151496588"/>
        <n v="0.467355603620924"/>
        <n v="0.426174735195848"/>
        <n v="0.612082579607776"/>
        <n v="0.591729973161079"/>
        <n v="0.493703864524533"/>
        <n v="0.624020227560051"/>
        <n v="0.496638655462185"/>
        <n v="0.523444160272805"/>
        <n v="0.559609756097561"/>
        <n v="0.392653604559258"/>
        <n v="0.640165329443229"/>
        <n v="0.435213061602594"/>
        <n v="0.603160857328426"/>
        <n v="0.494826925533274"/>
        <n v="0.444031958679687"/>
        <n v="0.546406003159558"/>
        <n v="0.476131920797074"/>
        <n v="0.562572532615765"/>
        <n v="0.61869918699187"/>
        <n v="0.460108679091971"/>
        <n v="0.618049734562727"/>
        <n v="0.457808959274859"/>
        <n v="0.585654424451565"/>
        <n v="0.416883195359236"/>
        <n v="0.464358306033143"/>
        <n v="0.491721854304636"/>
        <n v="0.58107098381071"/>
        <n v="0.407300420168067"/>
        <n v="0.618977419309113"/>
        <n v="0.606189268515088"/>
        <n v="0.443797020794191"/>
        <n v="0.512805097992064"/>
        <n v="0.589059986210067"/>
        <n v="0.48227316758153"/>
        <n v="0.48094774090979"/>
        <n v="0.616359129716332"/>
        <n v="0.607120152574698"/>
        <n v="0.428870629933945"/>
        <n v="0.506100795755968"/>
        <n v="0.503618935837246"/>
        <n v="0.494640626027487"/>
        <n v="0.496812405588318"/>
        <n v="0.484564533726975"/>
        <n v="0.43269227668104"/>
        <n v="0.417515274949083"/>
        <n v="0.456325301204819"/>
        <n v="0.475943021336431"/>
        <n v="0.455441362804449"/>
        <n v="0.48371635737987"/>
        <n v="0.493084886128364"/>
        <n v="0.474752414720626"/>
        <n v="0.44896004378763"/>
        <n v="0.575960537629543"/>
        <n v="0.45748386435816"/>
        <n v="0.571810883140054"/>
        <n v="0.634665918310075"/>
        <n v="0.645445641527914"/>
        <n v="0.439296678760815"/>
        <n v="0.489028213166144"/>
        <n v="0.433795698568764"/>
        <n v="0.553262089493974"/>
        <n v="0.390179141085544"/>
        <n v="0.4278811307079"/>
        <n v="0.470277524474802"/>
        <n v="0.456803995006242"/>
        <n v="0.613493580988801"/>
        <n v="0.472206804850682"/>
        <n v="0.46377055197467"/>
        <n v="0.464526605046215"/>
        <n v="0.626140567200986"/>
        <n v="0.537750385208012"/>
        <n v="0.355484788399527"/>
        <n v="0.392537132359313"/>
        <n v="0.518759231905465"/>
        <n v="0.599428171315206"/>
        <n v="0.602253032928943"/>
        <n v="0.548355327949577"/>
        <n v="0.517364638876323"/>
        <n v="0.449011299435028"/>
        <n v="0.597485826965738"/>
        <n v="0.48001466813348"/>
        <n v="0.542623278099421"/>
        <n v="0.548494059132357"/>
        <n v="0.506229010941393"/>
        <n v="0.538556599110232"/>
        <n v="0.562984384037016"/>
        <n v="0.609613781606002"/>
        <n v="0.437209302325581"/>
        <n v="0.448581841229599"/>
        <n v="0.468305466863506"/>
        <n v="0.528965847430578"/>
        <n v="0.46400813105345"/>
        <n v="0.47399925177703"/>
        <n v="0.544324107501003"/>
        <n v="0.473326172574293"/>
        <n v="0.627619288058571"/>
        <n v="0.555884843353091"/>
        <n v="0.545847750865052"/>
        <n v="0.482358297291145"/>
        <n v="0.353983027199159"/>
        <n v="0.645523298365455"/>
        <n v="0.493470790378007"/>
        <n v="0.394920826072809"/>
        <n v="0.476945244956772"/>
        <n v="0.362934221604012"/>
        <n v="0.564623747327202"/>
        <n v="0.618384804987676"/>
        <n v="0.385648535695059"/>
        <n v="0.584727272727273"/>
        <n v="0.518804347826087"/>
        <n v="0.446161453826184"/>
        <n v="0.476659990756432"/>
        <n v="0.422423414046923"/>
        <n v="0.43401389181225"/>
        <n v="0.473997860744665"/>
        <n v="0.593422655298417"/>
        <n v="0.447314972784142"/>
        <n v="0.421007867318733"/>
        <n v="0.506240448293428"/>
        <n v="0.497215301187161"/>
        <n v="0.621883656509695"/>
        <n v="0.518171034185269"/>
        <n v="0.449051696248106"/>
        <n v="0.580280416101312"/>
        <n v="0.605558674901741"/>
        <n v="0.420395992990349"/>
        <n v="0.430213464696223"/>
        <n v="0.470922086865665"/>
        <n v="0.502576987501611"/>
        <n v="0.501744243994817"/>
        <n v="0.485254691689008"/>
        <n v="0.578381548084441"/>
        <n v="0.565943238731219"/>
        <n v="0.435878122442476"/>
        <n v="0.578735898624633"/>
        <n v="0.561558034840478"/>
        <n v="0.382721531916405"/>
        <n v="0.475973636908328"/>
        <n v="0.6429270680372"/>
        <n v="0.50012484074802"/>
        <n v="0.581903083155519"/>
        <n v="0.459428293985556"/>
        <n v="0.557291666666667"/>
        <n v="0.51289966923925"/>
        <n v="0.592673831980698"/>
        <n v="0.396565449789605"/>
        <n v="0.526958150811362"/>
        <n v="0.504791304907068"/>
        <n v="0.488319776253903"/>
        <n v="0.497890843013823"/>
        <n v="0.427605472013367"/>
        <n v="0.422839873104864"/>
        <n v="0.554120180074379"/>
        <n v="0.463316514387018"/>
        <n v="0.473948650957142"/>
        <n v="0.568773804350604"/>
        <n v="0.442838929026774"/>
        <n v="0.424302439944492"/>
        <n v="0.487268587861722"/>
        <n v="0.595999130245706"/>
        <n v="0.596695061078798"/>
        <n v="0.431085876508162"/>
        <n v="0.6303873431533"/>
        <n v="0.580961126415672"/>
        <n v="0.488892572944297"/>
        <n v="0.602719354153389"/>
        <n v="0.475110908806805"/>
        <n v="0.578443607386969"/>
        <n v="0.460065286050406"/>
        <n v="0.474105712760278"/>
        <n v="0.618826739427012"/>
        <n v="0.602405166654294"/>
        <n v="0.548717202580145"/>
        <n v="0.48592747741851"/>
        <n v="0.522338805212388"/>
        <n v="0.470077477958857"/>
        <n v="0.33755887764273"/>
        <n v="0.415724404945224"/>
        <n v="0.41691964448996"/>
        <n v="0.45876315651673"/>
        <n v="0.608719955282281"/>
        <n v="0.504569807752915"/>
        <n v="0.505097966955347"/>
        <n v="0.456710356285767"/>
        <n v="0.53034600113443"/>
        <n v="0.490031014621179"/>
        <n v="0.424806428049671"/>
        <n v="0.527225368999876"/>
        <n v="0.577085736255286"/>
        <n v="0.33577419963859"/>
        <n v="0.552188552188552"/>
        <n v="0.4170935756062"/>
        <n v="0.430329588364179"/>
        <n v="0.612587269891705"/>
        <n v="0.628967309498385"/>
        <n v="0.367936440711199"/>
        <n v="0.590286467272747"/>
        <n v="0.383188655847307"/>
        <n v="0.384857264784493"/>
        <n v="0.439497574928491"/>
        <n v="0.581831646507035"/>
        <n v="0.487913172175629"/>
        <n v="0.42645896577958"/>
        <n v="0.463101548695562"/>
        <n v="0.313060398560577"/>
        <n v="0.470522363480667"/>
        <n v="0.56122848200313"/>
        <n v="0.487434960699657"/>
        <n v="0.601258581235698"/>
        <n v="0.547775346462436"/>
        <n v="0.408297391661532"/>
        <n v="0.432776012159735"/>
        <n v="0.538794456282934"/>
        <n v="0.496544471153846"/>
        <n v="0.524949402590998"/>
        <n v="0.501283422459893"/>
        <n v="0.64067055393586"/>
        <n v="0.618838238020819"/>
        <n v="0.56662154781411"/>
        <n v="0.390396773490299"/>
        <n v="0.577361264241088"/>
        <n v="0.502571593779482"/>
        <n v="0.49850045638284"/>
        <n v="0.508605577689243"/>
        <n v="0.376288472045165"/>
        <n v="0.60544514814006"/>
        <n v="0.454157931516422"/>
        <n v="0.520380983130196"/>
        <n v="0.470030859159418"/>
        <n v="0.501047226538747"/>
        <n v="0.451727685121166"/>
        <n v="0.614861186717474"/>
        <n v="0.483892011240466"/>
        <n v="0.608957599181539"/>
        <n v="0.458650744629744"/>
        <n v="0.458046939612335"/>
        <n v="0.508102108768036"/>
        <n v="0.433204159262352"/>
        <n v="0.550882794693779"/>
        <n v="0.378697533029347"/>
        <n v="0.43366867800027"/>
        <n v="0.500519074147183"/>
        <n v="0.482758620689655"/>
        <n v="0.344923483498248"/>
        <n v="0.576632553606238"/>
        <n v="0.409741503626698"/>
        <n v="0.567925647617164"/>
        <n v="0.514654839953722"/>
        <n v="0.493622160163031"/>
        <n v="0.51419714817111"/>
        <n v="0.586795285304478"/>
        <n v="0.650573030968057"/>
        <n v="0.632602054984726"/>
        <n v="0.544230023375507"/>
        <n v="0.508873379860419"/>
        <n v="0.563009550430934"/>
        <n v="0.541877001574119"/>
        <n v="0.502879078694818"/>
        <n v="0.568455853753403"/>
        <n v="0.416799671360554"/>
        <n v="0.451630621352557"/>
        <n v="0.383426318400599"/>
        <n v="0.641310232809962"/>
        <n v="0.474616774494375"/>
        <n v="0.42793612893598"/>
        <n v="0.595074036065093"/>
        <n v="0.513699519542917"/>
        <n v="0.511620543347476"/>
        <n v="0.569366346018368"/>
        <n v="0.479727776755919"/>
        <n v="0.419709462112289"/>
        <n v="0.564353261740664"/>
        <n v="0.464085076651444"/>
        <n v="0.567356447855283"/>
        <n v="0.489928838499578"/>
        <n v="0.643151515151515"/>
        <n v="0.355082245434752"/>
        <n v="0.351305582037092"/>
        <n v="0.463374276077134"/>
        <n v="0.591371187701463"/>
        <n v="0.421880717160629"/>
        <n v="0.604450205227911"/>
        <n v="0.583438207903348"/>
        <n v="0.458339024174694"/>
        <n v="0.589002491235585"/>
        <n v="0.588914160559346"/>
        <n v="0.35127840566788"/>
        <n v="0.553367467506892"/>
        <n v="0.617517328292375"/>
        <n v="0.497755883962781"/>
        <n v="0.569640373534671"/>
        <n v="0.560233918128655"/>
        <n v="0.426072278063378"/>
        <n v="0.472005479378467"/>
        <n v="0.615599664523344"/>
        <n v="0.511464533125183"/>
        <n v="0.392577693136185"/>
        <n v="0.486660079051383"/>
        <n v="0.587469966906931"/>
        <n v="0.390385594990756"/>
        <n v="0.457096197615955"/>
        <n v="0.426202182166566"/>
        <n v="0.587183308494784"/>
        <n v="0.580539675818101"/>
        <n v="0.478532286642964"/>
        <n v="0.402670692693796"/>
        <n v="0.5069774817634"/>
        <n v="0.6125"/>
        <n v="0.420776903738545"/>
        <n v="0.464902951342728"/>
        <n v="0.489994702218811"/>
        <n v="0.534639273769709"/>
        <n v="0.5355624822896"/>
        <n v="0.497444196141892"/>
        <n v="0.594295549545119"/>
        <n v="0.646555935515388"/>
        <n v="0.487925880714275"/>
        <n v="0.501670954958152"/>
        <n v="0.613686822515345"/>
        <n v="0.468531630473169"/>
        <n v="0.371785438557702"/>
        <n v="0.557319223985891"/>
        <n v="0.562265640418394"/>
        <n v="0.45966201677828"/>
        <n v="0.462281603288798"/>
        <n v="0.51468085106383"/>
        <n v="0.625556104794859"/>
        <n v="0.490615591570047"/>
        <n v="0.456031824236784"/>
        <n v="0.575740842996503"/>
        <n v="0.415461326080686"/>
        <n v="0.484566601483507"/>
        <n v="0.397551859725175"/>
        <n v="0.509133535215395"/>
        <n v="0.518554783119553"/>
        <n v="0.461438635520949"/>
        <n v="0.490334974186577"/>
        <n v="0.517077451912528"/>
        <n v="0.467134610338494"/>
        <n v="0.490740740740741"/>
        <n v="0.398430688753269"/>
        <n v="0.429473388485964"/>
        <n v="0.475237782879633"/>
        <n v="0.589446176416651"/>
        <n v="0.608164398778117"/>
        <n v="0.408122235625251"/>
        <n v="0.575292951670262"/>
        <n v="0.368744831636951"/>
        <n v="0.53886524822695"/>
        <n v="0.467983517561646"/>
        <n v="0.47973137973138"/>
        <n v="0.498551843985325"/>
        <n v="0.477124183006536"/>
        <n v="0.625154130702836"/>
        <n v="0.446774967441223"/>
        <n v="0.450474732006126"/>
        <n v="0.604412533355341"/>
        <n v="0.478673459194886"/>
        <n v="0.401761270920149"/>
        <n v="0.428671426571469"/>
        <n v="0.605390966488587"/>
        <n v="0.530528771128669"/>
        <n v="0.424787215563662"/>
        <n v="0.436575075961265"/>
        <n v="0.471373136360542"/>
        <n v="0.471496805409094"/>
        <n v="0.514817631985112"/>
        <n v="0.533282968186015"/>
        <n v="0.413330050723562"/>
        <n v="0.619532908704883"/>
        <n v="0.4374592530502"/>
        <n v="0.489564483049825"/>
        <n v="0.47759900990099"/>
        <n v="0.609189894310891"/>
        <n v="0.414421096003296"/>
        <n v="0.634517766497462"/>
        <n v="0.453761194607246"/>
        <n v="0.615639679469467"/>
        <n v="0.425021120811039"/>
        <n v="0.489414229071594"/>
        <n v="0.470948379351741"/>
        <n v="0.422262250241836"/>
        <n v="0.508054892601432"/>
        <n v="0.453364556643004"/>
        <n v="0.48019630884081"/>
        <n v="0.343363079942064"/>
        <n v="0.432452854983902"/>
        <n v="0.64182397646482"/>
        <n v="0.422197893712484"/>
        <n v="0.457494542808634"/>
        <n v="0.507362140313733"/>
        <n v="0.512086044587554"/>
        <n v="0.53179743072513"/>
        <n v="0.602090889694901"/>
        <n v="0.603496440479409"/>
        <n v="0.516538688718252"/>
        <n v="0.498428184281843"/>
        <n v="0.45539979231568"/>
        <n v="0.577115673510265"/>
        <n v="0.469490737666822"/>
        <n v="0.555790066131982"/>
        <n v="0.5610476565577"/>
        <n v="0.426932818584515"/>
        <n v="0.426688258189153"/>
        <n v="0.586473429951691"/>
        <n v="0.481940897482671"/>
        <n v="0.397855926259894"/>
        <n v="0.51230750575967"/>
        <n v="0.423323283791984"/>
        <n v="0.450449195626436"/>
        <n v="0.500443993403527"/>
        <n v="0.509450679267572"/>
        <n v="0.480834982904445"/>
        <n v="0.494659786391456"/>
        <n v="0.517464414833936"/>
        <n v="0.470759878419453"/>
        <n v="0.466456003889159"/>
        <n v="0.510613550450712"/>
        <n v="0.538624028778483"/>
        <n v="0.337689411105526"/>
        <n v="0.452241515858435"/>
        <n v="0.513931297709924"/>
        <n v="0.513493800145879"/>
        <n v="0.489040643242648"/>
        <n v="0.583837406242439"/>
        <n v="0.627518540815412"/>
        <n v="0.495595403121227"/>
        <n v="0.63"/>
        <n v="0.637897310513447"/>
        <n v="0.36124399758552"/>
        <n v="0.399059591210057"/>
        <n v="0.456305222875185"/>
        <n v="0.500131957975596"/>
        <n v="0.637907791857644"/>
        <n v="0.589258199427691"/>
        <n v="0.581997187060478"/>
        <n v="0.381956807106508"/>
        <n v="0.499662194768845"/>
        <n v="0.427137311546448"/>
        <n v="0.399830259656849"/>
        <n v="0.396414691096052"/>
        <n v="0.498256519102486"/>
        <n v="0.452449567723343"/>
        <n v="0.61853647276085"/>
        <n v="0.458582766747027"/>
        <n v="0.56338967326704"/>
        <n v="0.439330451900976"/>
        <n v="0.489247135305513"/>
        <n v="0.534750417960353"/>
        <n v="0.553763883175648"/>
        <n v="0.465044845804153"/>
        <n v="0.622010869565217"/>
        <n v="0.398403296420294"/>
        <n v="0.562622693364743"/>
        <n v="0.437604257685281"/>
        <n v="0.579576107899807"/>
        <n v="0.628176100628931"/>
        <n v="0.412771742551076"/>
        <n v="0.421964542148139"/>
        <n v="0.519342986816512"/>
        <n v="0.595314850634"/>
        <n v="0.557858724089354"/>
        <n v="0.506120923278198"/>
        <n v="0.489220763579429"/>
        <n v="0.64656862745098"/>
        <n v="0.445836735843212"/>
        <n v="0.361380446689662"/>
        <n v="0.446361806154731"/>
        <n v="0.607837449783179"/>
        <n v="0.485910469056537"/>
        <n v="0.607541899441341"/>
        <n v="0.481652316523165"/>
        <n v="0.55231995332246"/>
        <n v="0.357905408026773"/>
        <n v="0.626478873239437"/>
        <n v="0.602282515073213"/>
        <n v="0.518365761080726"/>
        <n v="0.504759318761219"/>
        <n v="0.566525622943112"/>
        <n v="0.536858675614656"/>
        <n v="0.436342522420845"/>
        <n v="0.542480942480942"/>
        <n v="0.615514333895447"/>
        <n v="0.471169854914886"/>
        <n v="0.482003353654574"/>
        <n v="0.508975481611208"/>
        <n v="0.573712255772647"/>
        <n v="0.490554855915253"/>
        <n v="0.565625522393817"/>
        <n v="0.464095698032016"/>
        <n v="0.56889414547605"/>
        <n v="0.403813126372312"/>
        <n v="0.477000244678248"/>
        <n v="0.431638638183668"/>
        <n v="0.491388642850113"/>
        <n v="0.555193924599946"/>
        <n v="0.507516933751859"/>
        <n v="0.549505639883025"/>
        <n v="0.452128392340543"/>
        <n v="0.622955364568894"/>
        <n v="0.512821696125033"/>
        <n v="0.598723210214318"/>
        <n v="0.488290022457491"/>
        <n v="0.483310045024065"/>
        <n v="0.541568890378813"/>
        <n v="0.605966788629327"/>
        <n v="0.560910878889126"/>
        <n v="0.41034348759018"/>
        <n v="0.475641268040587"/>
        <n v="0.530218331399641"/>
        <n v="0.48864"/>
        <n v="0.509738638255369"/>
        <n v="0.445492734660147"/>
        <n v="0.545835428188369"/>
        <n v="0.39241148909606"/>
        <n v="0.457286432160804"/>
        <n v="0.466958335453019"/>
        <n v="0.423671572924341"/>
        <n v="0.457561888912003"/>
        <n v="0.505570769403909"/>
        <n v="0.409674077125754"/>
        <n v="0.541411346115833"/>
        <n v="0.558576703591809"/>
        <n v="0.517113176599235"/>
        <n v="0.574975173783515"/>
        <n v="0.630923368535066"/>
        <n v="0.437191175447143"/>
        <n v="0.44537358080087"/>
        <n v="0.473745775929296"/>
        <n v="0.564404432132964"/>
        <n v="0.648881239242685"/>
        <n v="0.469743656985511"/>
        <n v="0.601731086688181"/>
        <n v="0.503910016068559"/>
        <n v="0.560046412686134"/>
        <n v="0.585298544907175"/>
        <n v="0.53064150041811"/>
        <n v="0.625787484250315"/>
        <n v="0.423912686150104"/>
        <n v="0.58645310690853"/>
        <n v="0.349323062558357"/>
        <n v="0.551324372144611"/>
        <n v="0.471026049973418"/>
        <n v="0.522756273925989"/>
        <n v="0.541743184065546"/>
        <n v="0.599224305106658"/>
        <n v="0.52258064516129"/>
        <n v="0.586865964224455"/>
        <n v="0.486310549492629"/>
        <n v="0.414753741819404"/>
        <n v="0.585442275247048"/>
        <n v="0.456810075336484"/>
        <n v="0.559756604951113"/>
        <n v="0.558594529846277"/>
        <n v="0.450761608676519"/>
        <n v="0.412228796844181"/>
        <n v="0.482008368200837"/>
        <n v="0.449746021654654"/>
        <n v="0.441763213820525"/>
        <n v="0.404909899966307"/>
        <n v="0.599200561767407"/>
        <n v="0.558989898989899"/>
        <n v="0.575142675967026"/>
        <n v="0.632619886209699"/>
        <n v="0.609269662921348"/>
        <n v="0.443974422036399"/>
        <n v="0.582398054620277"/>
        <n v="0.415684368291003"/>
        <n v="0.559363525091799"/>
        <n v="0.451153517516377"/>
        <n v="0.419619119730142"/>
        <n v="0.402543049176258"/>
        <n v="0.580193437370201"/>
        <n v="0.500854192973334"/>
        <n v="0.549354435651812"/>
        <n v="0.625994035785288"/>
        <n v="0.62589928057554"/>
        <n v="0.614750451464315"/>
        <n v="0.594880009071966"/>
        <n v="0.49501963111184"/>
        <n v="0.39120767367904"/>
        <n v="0.482221667083021"/>
        <n v="0.498296836982968"/>
        <n v="0.450640857964949"/>
        <n v="0.588764355887644"/>
        <n v="0.53208910295003"/>
        <n v="0.459481638514669"/>
        <n v="0.460961898813242"/>
        <n v="0.409551155157257"/>
        <n v="0.446500196438524"/>
        <n v="0.452457839971295"/>
        <n v="0.479106972301815"/>
        <n v="0.556100431541781"/>
        <n v="0.51291627762216"/>
        <n v="0.569961903531994"/>
        <n v="0.42556298599473"/>
        <n v="0.507017713677282"/>
        <n v="0.520233557700105"/>
        <n v="0.59200528576148"/>
        <n v="0.533590175776547"/>
        <n v="0.464772951954129"/>
        <n v="0.526966283922555"/>
        <n v="0.480467488861626"/>
        <n v="0.457114792528209"/>
        <n v="0.433645463351631"/>
        <n v="0.50873700508737"/>
        <n v="0.383476957662046"/>
        <n v="0.485364643624938"/>
        <n v="0.296604914826978"/>
        <n v="0.495615486432826"/>
        <n v="0.465768520386782"/>
        <n v="0.627174813587407"/>
        <n v="0.529861442904921"/>
        <n v="0.442983561752882"/>
        <n v="0.603823563284579"/>
        <n v="0.520722865490748"/>
        <n v="0.508574710757364"/>
        <n v="0.453500060311206"/>
        <n v="0.550411926245586"/>
        <n v="0.514981890023049"/>
        <n v="0.601938591565945"/>
        <n v="0.468017515239976"/>
        <n v="0.565911847957946"/>
        <n v="0.566698564593301"/>
        <n v="0.506172839506173"/>
        <n v="0.446403486891337"/>
        <n v="0.553945592726756"/>
        <n v="0.515109544195417"/>
        <n v="0.622551762730834"/>
        <n v="0.400125234815279"/>
        <n v="0.601851851851852"/>
        <n v="0.54421094369548"/>
        <n v="0.481567952813959"/>
        <n v="0.648426150121065"/>
        <n v="0.59459044106347"/>
        <n v="0.446581357736045"/>
        <n v="0.452152777777778"/>
        <n v="0.563893231428406"/>
        <n v="0.573934837092732"/>
        <n v="0.477331367489864"/>
        <n v="0.418624021322672"/>
        <n v="0.486642279126483"/>
        <n v="0.440286094477711"/>
        <n v="0.620450241952451"/>
        <n v="0.605865981588525"/>
        <n v="0.472320794889993"/>
        <n v="0.544926303854875"/>
        <n v="0.617823947512302"/>
        <n v="0.444507871268917"/>
        <n v="0.587393939393939"/>
        <n v="0.491368254907764"/>
        <n v="0.400142756939316"/>
        <n v="0.464837689983786"/>
        <n v="0.626813198260371"/>
        <n v="0.547333881896403"/>
        <n v="0.606963788300836"/>
        <n v="0.45916636056742"/>
        <n v="0.533435036867531"/>
        <n v="0.475328320802005"/>
        <n v="0.603617526687845"/>
        <n v="0.399678177992326"/>
        <n v="0.555884529977794"/>
        <n v="0.484325251040901"/>
        <n v="0.46229955646537"/>
        <n v="0.410269620470548"/>
        <n v="0.512288723769086"/>
        <n v="0.536162413647258"/>
        <n v="0.466516924362725"/>
        <n v="0.497829232995658"/>
        <n v="0.531151895677373"/>
        <n v="0.39173681384754"/>
        <n v="0.596033950100936"/>
        <n v="0.513814568089986"/>
        <n v="0.49579070068644"/>
        <n v="0.538959600965949"/>
        <n v="0.455606512824246"/>
        <n v="0.647531014351739"/>
        <n v="0.624233983286908"/>
        <n v="0.600735943906008"/>
        <n v="0.586187933918383"/>
        <n v="0.625989625989626"/>
        <n v="0.425661338237374"/>
        <n v="0.400111867965152"/>
        <n v="0.531378355143758"/>
        <n v="0.406173024214259"/>
        <n v="0.482668561041349"/>
        <n v="0.488116373632667"/>
        <n v="0.517606500861857"/>
        <n v="0.560918268565897"/>
        <n v="0.470328527908094"/>
        <n v="0.436872178690839"/>
        <n v="0.486234429894602"/>
        <n v="0.491029334730225"/>
        <n v="0.576712702516598"/>
        <n v="0.637527702536321"/>
        <n v="0.496278432941362"/>
        <n v="0.509919095644464"/>
        <n v="0.56792270531401"/>
        <n v="0.457670672324253"/>
        <n v="0.411298021972111"/>
        <n v="0.475940730179744"/>
        <n v="0.620137931034483"/>
        <n v="0.45042992770894"/>
        <n v="0.583219707299336"/>
        <n v="0.485833443664769"/>
        <n v="0.514358950745192"/>
        <n v="0.563386097728837"/>
        <n v="0.461852449103003"/>
        <n v="0.464088397790055"/>
        <n v="0.473227729928326"/>
        <n v="0.505210248866005"/>
        <n v="0.435353816210204"/>
        <n v="0.506147760076981"/>
        <n v="0.443670143458165"/>
        <n v="0.401515542038249"/>
        <n v="0.4560347241669"/>
        <n v="0.556046993780235"/>
        <n v="0.618965200744762"/>
        <n v="0.582947530864198"/>
        <n v="0.400474475504487"/>
        <n v="0.497167138810198"/>
        <n v="0.509502845484806"/>
        <n v="0.600642365845529"/>
        <n v="0.528021680216802"/>
        <n v="0.583438525624842"/>
        <n v="0.366992783140956"/>
        <n v="0.388961179787465"/>
        <n v="0.533070088845015"/>
        <n v="0.503555381058326"/>
        <n v="0.433891018938074"/>
        <n v="0.479244296267242"/>
        <n v="0.601878139331732"/>
        <n v="0.455644411381811"/>
        <n v="0.582107896931653"/>
        <n v="0.623710042788825"/>
        <n v="0.617198335644938"/>
        <n v="0.454568841325376"/>
        <n v="0.43524925356418"/>
        <n v="0.468085106382979"/>
        <n v="0.455554403070221"/>
        <n v="0.470536828963795"/>
        <n v="0.473937064616863"/>
        <n v="0.626297577854671"/>
        <n v="0.354843654199877"/>
        <n v="0.531833413116324"/>
        <n v="0.506560636182903"/>
        <n v="0.577328591927132"/>
        <n v="0.516823687752355"/>
        <n v="0.462721269430362"/>
        <n v="0.508390373150806"/>
        <n v="0.481700216270171"/>
        <n v="0.630811554332875"/>
        <n v="0.476444080294961"/>
        <n v="0.592833876221498"/>
        <n v="0.46130854447735"/>
        <n v="0.415412747020334"/>
        <n v="0.492669184967027"/>
        <n v="0.638234497698348"/>
        <n v="0.481907894736842"/>
        <n v="0.493561212984393"/>
        <n v="0.578630037626366"/>
        <n v="0.500397393101256"/>
        <n v="0.56866683404469"/>
        <n v="0.614936146585231"/>
        <n v="0.460218657728832"/>
        <n v="0.442882882882883"/>
        <n v="0.450747523000708"/>
        <n v="0.514038606166959"/>
        <n v="0.402597002984707"/>
        <n v="0.504573751746919"/>
        <n v="0.465472356336232"/>
        <n v="0.442358105566876"/>
        <n v="0.49549411944402"/>
        <n v="0.567176228547618"/>
        <n v="0.314522085980204"/>
        <n v="0.486345772051376"/>
        <n v="0.503257854331978"/>
        <n v="0.411115126691563"/>
        <n v="0.501877841470646"/>
        <n v="0.504203298466277"/>
        <n v="0.589132258904546"/>
        <n v="0.513337094044645"/>
        <n v="0.410517419058281"/>
        <n v="0.399076615801738"/>
        <n v="0.539066891512085"/>
        <n v="0.506652306132793"/>
        <n v="0.420038650215549"/>
        <n v="0.39850317700105"/>
        <n v="0.43355534766997"/>
        <n v="0.598196613151528"/>
        <n v="0.568679650646864"/>
        <n v="0.49161580469001"/>
        <n v="0.477376377145785"/>
        <n v="0.463160475665073"/>
        <n v="0.525031887755102"/>
        <n v="0.456209345489958"/>
        <n v="0.479801734820322"/>
        <n v="0.413566345374291"/>
        <n v="0.38328538591647"/>
        <n v="0.640726006961711"/>
        <n v="0.53169114409304"/>
        <n v="0.520149652592197"/>
        <n v="0.448348655090228"/>
        <n v="0.45287024270676"/>
        <n v="0.445101486335304"/>
        <n v="0.417165171153207"/>
        <n v="0.462713936430318"/>
        <n v="0.441476944503794"/>
        <n v="0.614200966461937"/>
        <n v="0.440272483983456"/>
        <n v="0.560508636607692"/>
        <n v="0.573604582466415"/>
        <n v="0.606840022611645"/>
        <n v="0.493122165216745"/>
        <n v="0.376219586251569"/>
        <n v="0.40423376886458"/>
        <n v="0.573124526395555"/>
        <n v="0.484923764158899"/>
        <n v="0.497629809282328"/>
        <n v="0.586274032611341"/>
        <n v="0.48856298566269"/>
        <n v="0.60997442455243"/>
        <n v="0.477095370793121"/>
        <n v="0.363421529307801"/>
        <n v="0.487823585810163"/>
        <n v="0.54433328765246"/>
        <n v="0.585705984892504"/>
        <n v="0.480417012950125"/>
        <n v="0.519350961538461"/>
        <n v="0.569506726457399"/>
        <n v="0.483616383616384"/>
        <n v="0.628152969894223"/>
        <n v="0.566335905916942"/>
        <n v="0.477832843719866"/>
        <n v="0.447978955017169"/>
        <n v="0.428477560943557"/>
        <n v="0.455523376086057"/>
        <n v="0.565023847376789"/>
        <n v="0.560375849660136"/>
        <n v="0.592123563428739"/>
        <n v="0.540601580946515"/>
        <n v="0.462934038207377"/>
        <n v="0.46899261957251"/>
        <n v="0.487671232876712"/>
        <n v="0.567027901231424"/>
        <n v="0.616184321438606"/>
        <n v="0.34981457773014"/>
        <n v="0.550503477628984"/>
        <n v="0.437316342265282"/>
        <n v="0.492381912002687"/>
        <n v="0.626216216216216"/>
        <n v="0.485240745221389"/>
        <n v="0.631550513236089"/>
        <n v="0.525906735751295"/>
        <n v="0.577345405509536"/>
        <n v="0.603420315494619"/>
        <n v="0.592928755340113"/>
        <n v="0.568943943943944"/>
        <n v="0.418254355968083"/>
        <n v="0.594757198109153"/>
        <n v="0.569592287607953"/>
        <n v="0.494289832575674"/>
        <n v="0.454390451832907"/>
        <n v="0.608012061167349"/>
        <n v="0.427390041213431"/>
        <n v="0.441755768148565"/>
        <n v="0.585039344009005"/>
        <n v="0.47261564646526"/>
        <n v="0.397565610394946"/>
        <n v="0.370696777747177"/>
        <n v="0.548248512888301"/>
        <n v="0.628950573754728"/>
        <n v="0.467586565998438"/>
        <n v="0.633514986376022"/>
        <n v="0.44578853046595"/>
        <n v="0.416608532698647"/>
        <n v="0.575460814725562"/>
        <n v="0.374946763614964"/>
        <n v="0.453410517505928"/>
        <n v="0.455029749550298"/>
        <n v="0.594330400782014"/>
        <n v="0.39997743691088"/>
        <n v="0.628893794456708"/>
        <n v="0.581558915614381"/>
        <n v="0.481399902104748"/>
        <n v="0.610820244328098"/>
        <n v="0.603562996351148"/>
        <n v="0.537735849056604"/>
        <n v="0.549054373522459"/>
        <n v="0.46830699614664"/>
        <n v="0.453970798296244"/>
        <n v="0.550090274727956"/>
        <n v="0.43188911587788"/>
        <n v="0.556379618184315"/>
        <n v="0.521663346613546"/>
        <n v="0.43686324497774"/>
        <n v="0.585798816568047"/>
        <n v="0.397646414887794"/>
        <n v="0.428873182224389"/>
        <n v="0.620605069501226"/>
        <n v="0.48746454036648"/>
        <n v="0.445463254413576"/>
        <n v="0.418616525996456"/>
        <n v="0.497672139181573"/>
        <n v="0.427733946964716"/>
        <n v="0.451512369389119"/>
        <n v="0.527896995708155"/>
        <n v="0.582880245364562"/>
        <n v="0.618028037261755"/>
        <n v="0.486470926885435"/>
        <n v="0.406958547848187"/>
        <n v="0.571090847686592"/>
        <n v="0.457104745857905"/>
        <n v="0.500934160376654"/>
        <n v="0.583920503246989"/>
        <n v="0.487077233720343"/>
        <n v="0.39103982689457"/>
        <n v="0.473322388672276"/>
        <n v="0.441967335279141"/>
        <n v="0.594052395562898"/>
        <n v="0.558839134125637"/>
        <n v="0.451990151826016"/>
        <n v="0.555385044642857"/>
        <n v="0.585474212864593"/>
        <n v="0.553598088981786"/>
        <n v="0.604833580665677"/>
        <n v="0.513985320372942"/>
        <n v="0.411821625058749"/>
        <n v="0.631191760666994"/>
        <n v="0.432987507939869"/>
        <n v="0.469660582772975"/>
        <n v="0.508552711391484"/>
        <n v="0.610775151181968"/>
        <n v="0.477069756215303"/>
        <n v="0.594723242214062"/>
        <n v="0.426601297380226"/>
        <n v="0.446254071661238"/>
        <n v="0.385952177777148"/>
        <n v="0.566099729416312"/>
        <n v="0.553695955369596"/>
        <n v="0.542728936016774"/>
        <n v="0.425998320447109"/>
        <n v="0.380949104337256"/>
        <n v="0.49163835032314"/>
        <n v="0.605558177956101"/>
        <n v="0.380336255171719"/>
        <n v="0.470170109356015"/>
        <n v="0.649369544131911"/>
        <n v="0.578054862842893"/>
        <n v="0.495264207377866"/>
        <n v="0.46645917488908"/>
        <n v="0.509179873560232"/>
        <n v="0.549924252857733"/>
        <n v="0.638983878847093"/>
        <n v="0.483045660423552"/>
        <n v="0.548344030808729"/>
        <n v="0.533177172944176"/>
        <n v="0.464722115843957"/>
        <n v="0.463470319634703"/>
        <n v="0.59612326342005"/>
        <n v="0.435253394869974"/>
        <n v="0.614362045378281"/>
        <n v="0.574509422964834"/>
        <n v="0.376192674669129"/>
        <n v="0.510236765787993"/>
        <n v="0.571342088106547"/>
        <n v="0.470555351031483"/>
        <n v="0.588916876574307"/>
        <n v="0.370251093638682"/>
        <n v="0.466973504167185"/>
        <n v="0.382148906057864"/>
        <n v="0.628276631344116"/>
        <n v="0.442824003002081"/>
        <n v="0.449616821837989"/>
        <n v="0.643399461180505"/>
        <n v="0.615840517241379"/>
        <n v="0.496851609837234"/>
        <n v="0.449985951109862"/>
        <n v="0.477048847906594"/>
        <n v="0.376502266950284"/>
        <n v="0.522301426740528"/>
        <n v="0.544158415841584"/>
        <n v="0.593779401184349"/>
        <n v="0.557336799537839"/>
        <n v="0.484265564862152"/>
        <n v="0.437006764374295"/>
        <n v="0.350172963113256"/>
        <n v="0.594971371670401"/>
        <n v="0.491921397379913"/>
        <n v="0.413760382680584"/>
        <n v="0.499551715706252"/>
        <n v="0.599034876069313"/>
        <n v="0.496062052505967"/>
        <n v="0.399962730604385"/>
        <n v="0.467650455979451"/>
        <n v="0.315407518456945"/>
        <n v="0.432295910053772"/>
        <n v="0.492783505154639"/>
        <n v="0.592221603907747"/>
        <n v="0.457732094616854"/>
        <n v="0.484782345095186"/>
        <n v="0.535523969424254"/>
        <n v="0.44999323703825"/>
        <n v="0.407446976891421"/>
        <n v="0.491709078968971"/>
        <n v="0.500866320138611"/>
        <n v="0.512989170154807"/>
        <n v="0.461979849900499"/>
        <n v="0.469711498945177"/>
        <n v="0.478497677827262"/>
        <n v="0.405620644766062"/>
        <n v="0.595626692650494"/>
        <n v="0.485414991074406"/>
        <n v="0.468681078913538"/>
        <n v="0.436020076920831"/>
        <n v="0.461492911630499"/>
        <n v="0.575067890857365"/>
        <n v="0.473485342019544"/>
        <n v="0.552605423825074"/>
        <n v="0.53955537752854"/>
        <n v="0.543244320446393"/>
        <n v="0.374930509976077"/>
        <n v="0.482869762444789"/>
        <n v="0.529569892473118"/>
        <n v="0.580123716153128"/>
        <n v="0.45429860585756"/>
        <n v="0.577464788732394"/>
        <n v="0.422341038947424"/>
        <n v="0.55397857940732"/>
        <n v="0.446239868677542"/>
        <n v="0.536674688709846"/>
        <n v="0.579837807606264"/>
        <n v="0.542387437124279"/>
        <n v="0.446698456316172"/>
        <n v="0.456985218990532"/>
        <n v="0.470507298396746"/>
        <n v="0.489066794121161"/>
        <n v="0.520384391380314"/>
        <n v="0.43227967343521"/>
        <n v="0.523809523809524"/>
        <n v="0.452948814323789"/>
        <n v="0.450489268312326"/>
        <n v="0.56628222825845"/>
        <n v="0.470105454024908"/>
        <n v="0.501307314584529"/>
        <n v="0.489882154091742"/>
        <n v="0.518351939603245"/>
        <n v="0.439645390070922"/>
        <n v="0.40780124703949"/>
        <n v="0.463808117765368"/>
        <n v="0.488718598884762"/>
        <n v="0.449457837365534"/>
        <n v="0.483052106062856"/>
        <n v="0.556828379876472"/>
        <n v="0.610364145658263"/>
        <n v="0.503072196620584"/>
        <n v="0.434105949610117"/>
        <n v="0.450445410336963"/>
        <n v="0.423588202632524"/>
        <n v="0.431776079657288"/>
        <n v="0.55920878698296"/>
        <n v="0.442754523513703"/>
        <n v="0.450013051422605"/>
        <n v="0.547307908424222"/>
        <n v="0.470322246738035"/>
        <n v="0.515406724149455"/>
        <n v="0.553933817210698"/>
        <n v="0.456492217695602"/>
        <n v="0.573783857233445"/>
        <n v="0.586155003762227"/>
        <n v="0.601769911504425"/>
        <n v="0.612858335652658"/>
        <n v="0.480370555833751"/>
        <n v="0.466588431150471"/>
        <n v="0.466573984526112"/>
        <n v="0.420352888001978"/>
        <n v="0.609291448616122"/>
        <n v="0.547181127548981"/>
        <n v="0.508173939409253"/>
        <n v="0.442215653153153"/>
        <n v="0.587313250061229"/>
        <n v="0.404607617463296"/>
        <n v="0.477717061323619"/>
        <n v="0.436541527106228"/>
        <n v="0.491040746195385"/>
        <n v="0.597091588286305"/>
        <n v="0.498498176357005"/>
        <n v="0.419827436232469"/>
        <n v="0.49116677653263"/>
        <n v="0.477734305880502"/>
        <n v="0.511701958286897"/>
        <n v="0.402143546502768"/>
        <n v="0.635747219962029"/>
        <n v="0.615790584758286"/>
        <n v="0.419903281070414"/>
        <n v="0.600233270155999"/>
        <n v="0.547080028839221"/>
        <n v="0.596834852724374"/>
        <n v="0.583268633540373"/>
        <n v="0.570011900039667"/>
        <n v="0.451450943940962"/>
        <n v="0.52545234871974"/>
        <n v="0.520997031146733"/>
        <n v="0.434265509482481"/>
        <n v="0.514250788136139"/>
        <n v="0.609291635886071"/>
        <n v="0.395847197194578"/>
        <n v="0.463466960892485"/>
        <n v="0.552531377802849"/>
        <n v="0.463959019392609"/>
        <n v="0.46135831381733"/>
        <n v="0.416307283661379"/>
        <n v="0.622443338861249"/>
        <n v="0.434596854831379"/>
        <n v="0.491487162427079"/>
        <n v="0.389998146254537"/>
        <n v="0.449044817316772"/>
        <n v="0.461449314881723"/>
        <n v="0.510337050494926"/>
        <n v="0.466025089031878"/>
        <n v="0.530261592100044"/>
        <n v="0.504896491880501"/>
        <n v="0.47718906126742"/>
        <n v="0.433572314314628"/>
        <n v="0.543129089827484"/>
        <n v="0.401129843083932"/>
        <n v="0.627246391673289"/>
        <n v="0.348549087308639"/>
        <n v="0.472874242188714"/>
        <n v="0.381796607258562"/>
        <n v="0.439462507832625"/>
        <n v="0.384643799878406"/>
        <n v="0.444955980938535"/>
        <n v="0.454209445585216"/>
        <n v="0.413069832338342"/>
        <n v="0.482134931202841"/>
        <n v="0.539346590909091"/>
        <n v="0.401472332705324"/>
        <n v="0.627767149494397"/>
        <n v="0.503656253410684"/>
        <n v="0.627555306636796"/>
        <n v="0.606378424657534"/>
        <n v="0.402329950040989"/>
        <n v="0.503813155386082"/>
        <n v="0.414791802591612"/>
        <n v="0.460333529233915"/>
        <n v="0.399429801594228"/>
        <n v="0.520952380952381"/>
        <n v="0.416107583562957"/>
        <n v="0.5210406426088"/>
        <n v="0.448846798093029"/>
        <n v="0.56934278300608"/>
        <n v="0.432157300237066"/>
        <n v="0.514039335627204"/>
        <n v="0.485921404044258"/>
        <n v="0.552482960077897"/>
        <n v="0.637165910237015"/>
        <n v="0.629052525760241"/>
        <n v="0.552809412271491"/>
        <n v="0.507656065959953"/>
        <n v="0.436237223674828"/>
        <n v="0.434044551798175"/>
        <n v="0.519818554919538"/>
        <n v="0.577462697646797"/>
        <n v="0.475765864980402"/>
        <n v="0.625550660792952"/>
        <n v="0.40479983009451"/>
        <n v="0.51701224881915"/>
        <n v="0.479078868151716"/>
        <n v="0.391783745331673"/>
        <n v="0.461615424136719"/>
        <n v="0.490865954922894"/>
        <n v="0.618495475113122"/>
        <n v="0.603564442512497"/>
        <n v="0.486537605696484"/>
        <n v="0.649891120251633"/>
        <n v="0.50754406716095"/>
        <n v="0.476658326722402"/>
        <n v="0.593105397004804"/>
        <n v="0.506359102244389"/>
        <n v="0.581893404721344"/>
        <n v="0.556715301755"/>
        <n v="0.605409845684445"/>
        <n v="0.584611578426522"/>
        <n v="0.472761691088831"/>
        <n v="0.572507320080136"/>
        <n v="0.543888888888889"/>
        <n v="0.451893182322896"/>
        <n v="0.616479605803449"/>
        <n v="0.55377287540737"/>
        <n v="0.495696628486378"/>
        <n v="0.536875363764862"/>
        <n v="0.624317643423628"/>
        <n v="0.446427311843126"/>
        <n v="0.400793569090219"/>
        <n v="0.544303797468354"/>
        <n v="0.623047699451245"/>
        <n v="0.435233226350708"/>
        <n v="0.529873095899856"/>
        <n v="0.503019409362534"/>
        <n v="0.531034482758621"/>
        <n v="0.527715011019053"/>
        <n v="0.532163742690058"/>
        <n v="0.512338297641048"/>
        <n v="0.451254106688129"/>
        <n v="0.480655658671809"/>
        <n v="0.507887351204878"/>
        <n v="0.397399068036304"/>
        <n v="0.440103224561657"/>
        <n v="0.462143678508745"/>
        <n v="0.41748687664042"/>
        <n v="0.598695037099056"/>
        <n v="0.538339650114559"/>
        <n v="0.639263803680982"/>
        <n v="0.389947647492097"/>
        <n v="0.641239892183288"/>
        <n v="0.523410128463743"/>
        <n v="0.507487817945251"/>
        <n v="0.491879350348028"/>
        <n v="0.582216974705962"/>
        <n v="0.463974469129741"/>
        <n v="0.473018037611339"/>
        <n v="0.520835025586874"/>
        <n v="0.52424913835549"/>
        <n v="0.452885517997624"/>
        <n v="0.467142714471187"/>
        <n v="0.607303974221267"/>
        <n v="0.453883057389171"/>
        <n v="0.628964838947627"/>
        <n v="0.498612498612499"/>
        <n v="0.629649742058105"/>
        <n v="0.445139813938778"/>
        <n v="0.522138056118639"/>
        <n v="0.614574010451251"/>
        <n v="0.507981891827496"/>
        <n v="0.469053106693556"/>
        <n v="0.530705512710654"/>
        <n v="0.506220672435318"/>
        <n v="0.467080808595142"/>
        <n v="0.594441751494587"/>
        <n v="0.602043082389518"/>
        <n v="0.548282828282828"/>
        <n v="0.498262596177712"/>
        <n v="0.416521996866664"/>
        <n v="0.505353585657371"/>
        <n v="0.472754946727549"/>
        <n v="0.506200787401575"/>
        <n v="0.605723812170047"/>
        <n v="0.581016619572813"/>
        <n v="0.534845897373343"/>
        <n v="0.501801913756679"/>
        <n v="0.429304446978335"/>
        <n v="0.396048951357456"/>
        <n v="0.423211494081739"/>
        <n v="0.533808514737045"/>
        <n v="0.467812272868861"/>
        <n v="0.559414634146342"/>
        <n v="0.570429227299268"/>
        <n v="0.517560223862438"/>
        <n v="0.591932664482865"/>
        <n v="0.509309831181728"/>
        <n v="0.564849856293811"/>
        <n v="0.382115038945476"/>
        <n v="0.488575595527467"/>
        <n v="0.623167981961669"/>
        <n v="0.39068736826664"/>
        <n v="0.52648440837249"/>
        <n v="0.455501618122977"/>
        <n v="0.416068260538988"/>
        <n v="0.49116444678887"/>
        <n v="0.64145810663765"/>
        <n v="0.458884857157459"/>
        <n v="0.549895229542548"/>
        <n v="0.526728274005514"/>
        <n v="0.467082495520265"/>
        <n v="0.546711310656216"/>
        <n v="0.565722585330429"/>
        <n v="0.397775309327656"/>
        <n v="0.428481974548467"/>
        <n v="0.469074045125319"/>
        <n v="0.598545914335388"/>
        <n v="0.586444913867484"/>
        <n v="0.464358702682968"/>
        <n v="0.542363355346354"/>
        <n v="0.43123696076452"/>
        <n v="0.509874383844808"/>
        <n v="0.538727076591154"/>
        <n v="0.419700222154789"/>
        <n v="0.560285992850179"/>
        <n v="0.46093033413409"/>
        <n v="0.495057440555704"/>
        <n v="0.333675236832683"/>
        <n v="0.62302036199095"/>
        <n v="0.405951210794388"/>
        <n v="0.394039009423625"/>
        <n v="0.581916537867079"/>
        <n v="0.394095522695657"/>
        <n v="0.486318475829097"/>
        <n v="0.445978319668964"/>
        <n v="0.597615287204223"/>
        <n v="0.63013698630137"/>
        <n v="0.565337544413739"/>
        <n v="0.513464270273609"/>
        <n v="0.5236482195029"/>
        <n v="0.630945872061236"/>
        <n v="0.613659086830569"/>
        <n v="0.405388695139741"/>
        <n v="0.357112794612795"/>
        <n v="0.465205310280951"/>
        <n v="0.485526315789474"/>
        <n v="0.368598976745031"/>
        <n v="0.490293291918045"/>
        <n v="0.59425259204833"/>
        <n v="0.472345923360273"/>
        <n v="0.586885245901639"/>
        <n v="0.460546718280689"/>
        <n v="0.63195646796933"/>
        <n v="0.603356216628528"/>
        <n v="0.460945273631841"/>
        <n v="0.632686084142395"/>
        <n v="0.472336065573771"/>
        <n v="0.494637177306014"/>
        <n v="0.457217743273282"/>
        <n v="0.535513837816915"/>
        <n v="0.387056165015521"/>
        <n v="0.444605428378248"/>
        <n v="0.524339494822414"/>
        <n v="0.578970746874802"/>
        <n v="0.384115468903499"/>
        <n v="0.553043823121158"/>
        <n v="0.47440794499618"/>
        <n v="0.450724304928904"/>
        <n v="0.516151393317621"/>
        <n v="0.348969771504983"/>
        <n v="0.599382332991788"/>
        <n v="0.554332240040875"/>
        <n v="0.565490787901654"/>
        <n v="0.58344579397211"/>
        <n v="0.45229616341954"/>
        <n v="0.379282767144701"/>
        <n v="0.452623569112684"/>
        <n v="0.397974574445163"/>
        <n v="0.428485822113423"/>
        <n v="0.501915708812261"/>
        <n v="0.573713323713324"/>
        <n v="0.540415238863132"/>
        <n v="0.510092890317971"/>
        <n v="0.529369249159092"/>
        <n v="0.337990288625238"/>
        <n v="0.4515357408152"/>
        <n v="0.5777453193467"/>
        <n v="0.387005043459599"/>
        <n v="0.632127060203184"/>
        <n v="0.502670519218983"/>
        <n v="0.607825908678206"/>
        <n v="0.527435930205459"/>
        <n v="0.421101774042951"/>
        <n v="0.530164839762363"/>
        <n v="0.400470463609172"/>
        <n v="0.549556852572417"/>
        <n v="0.371616441820582"/>
        <n v="0.443054518297237"/>
        <n v="0.550503018108652"/>
        <n v="0.439382037182509"/>
        <n v="0.439162010978963"/>
        <n v="0.578391401037806"/>
        <n v="0.446249470264162"/>
        <n v="0.621947796800449"/>
        <n v="0.476461725629849"/>
        <n v="0.478188410692971"/>
        <n v="0.500060320907227"/>
        <n v="0.528143377205265"/>
        <n v="0.576668706115433"/>
        <n v="0.398813936249073"/>
        <n v="0.548409057753716"/>
        <n v="0.493177708367582"/>
        <n v="0.474148668904512"/>
        <n v="0.457635529090684"/>
        <n v="0.476357495453365"/>
        <n v="0.623383923552558"/>
        <n v="0.558459622507238"/>
        <n v="0.409949045052971"/>
        <n v="0.497954629973968"/>
        <n v="0.435444280805106"/>
        <n v="0.401312303867629"/>
        <n v="0.481979770205244"/>
        <n v="0.566358774914924"/>
        <n v="0.576265978367748"/>
        <n v="0.568579568579569"/>
        <n v="0.453757420399352"/>
        <n v="0.514563106796116"/>
        <n v="0.377814395499808"/>
        <n v="0.522254869953205"/>
        <n v="0.432861264096512"/>
        <n v="0.427702294576126"/>
        <n v="0.423988888836039"/>
        <n v="0.472949763847145"/>
        <n v="0.432443542719232"/>
        <n v="0.351683473852427"/>
        <n v="0.376675629146759"/>
        <n v="0.593248478140564"/>
        <n v="0.374793933399275"/>
        <n v="0.540007288250299"/>
        <n v="0.502078469335459"/>
        <n v="0.475048216007715"/>
        <n v="0.50123530732949"/>
        <n v="0.534605013482473"/>
        <n v="0.529758915118031"/>
        <n v="0.465325659387335"/>
        <n v="0.384312994297612"/>
        <n v="0.611425339366516"/>
        <n v="0.453584435091896"/>
        <n v="0.604142942356705"/>
        <n v="0.438674339596478"/>
        <n v="0.511692341793195"/>
        <n v="0.417688202533118"/>
        <n v="0.617303296482123"/>
        <n v="0.406154413119587"/>
        <n v="0.397014788909461"/>
        <n v="0.470686250308566"/>
        <n v="0.406093242020356"/>
        <n v="0.452481816001918"/>
        <n v="0.426830708196566"/>
        <n v="0.373845571244194"/>
        <n v="0.430724823604875"/>
        <n v="0.559971390366017"/>
        <n v="0.441046927976172"/>
        <n v="0.442533983537655"/>
        <n v="0.40543575140929"/>
        <n v="0.381467675531323"/>
        <n v="0.500820805253154"/>
        <n v="0.595002931493258"/>
        <n v="0.438398357289528"/>
        <n v="0.441523816676367"/>
        <n v="0.351412117199297"/>
        <n v="0.505488705932025"/>
        <n v="0.474083323355513"/>
        <n v="0.502433990622967"/>
        <n v="0.524884502309954"/>
        <n v="0.541488035513394"/>
        <n v="0.476900678844103"/>
        <n v="0.558751988640099"/>
        <n v="0.425267317526732"/>
        <n v="0.406229583308586"/>
        <n v="0.412355121836857"/>
        <n v="0.357116282915134"/>
        <n v="0.43329336491813"/>
        <n v="0.424452219875935"/>
        <n v="0.459271726643691"/>
        <n v="0.492767808591626"/>
        <n v="0.555526246372989"/>
        <n v="0.304456942322951"/>
        <n v="0.550472433429835"/>
        <n v="0.62627939142462"/>
        <n v="0.396200989919407"/>
        <n v="0.521089584543103"/>
        <n v="0.468246472625283"/>
        <n v="0.478312307324786"/>
        <n v="0.625617026732483"/>
        <n v="0.300842556242527"/>
        <n v="0.463458196563043"/>
        <n v="0.505912162162162"/>
        <n v="0.38381763960689"/>
        <n v="0.332607937272622"/>
        <n v="0.461262353924573"/>
        <n v="0.419787582761135"/>
        <n v="0.406541341892099"/>
        <n v="0.48251222264009"/>
        <n v="0.510300419349664"/>
        <n v="0.50535769863501"/>
        <n v="0.420712359194035"/>
        <n v="0.359732634257769"/>
        <n v="0.479022591055786"/>
        <n v="0.615733344846941"/>
        <n v="0.570327476566322"/>
        <n v="0.452404389514747"/>
        <n v="0.440802348336595"/>
        <n v="0.398056653491436"/>
        <n v="0.593183067619571"/>
        <n v="0.429882622892949"/>
        <n v="0.484246404522404"/>
        <n v="0.424743967485529"/>
        <n v="0.468935856223931"/>
        <n v="0.394950098097756"/>
        <n v="0.514621559633028"/>
        <n v="0.564790889080295"/>
        <n v="0.47890419080639"/>
        <n v="0.512747875354108"/>
        <n v="0.549737703300498"/>
        <n v="0.414510187011959"/>
        <n v="0.447314427441295"/>
        <n v="0.515722665640927"/>
        <n v="0.595713296607363"/>
        <n v="0.466551468773142"/>
        <n v="0.431927348183064"/>
        <n v="0.514321564555209"/>
        <n v="0.624760863623941"/>
        <n v="0.432778261308611"/>
        <n v="0.499971632278684"/>
        <n v="0.514158680825347"/>
        <n v="0.420486010170089"/>
        <n v="0.397432008896977"/>
        <n v="0.512227680478428"/>
        <n v="0.59993521218011"/>
        <n v="0.409594723242214"/>
        <n v="0.388721605002365"/>
        <n v="0.471074887568878"/>
        <n v="0.447685820749167"/>
        <n v="0.530128526122517"/>
        <n v="0.479867589527535"/>
        <n v="0.560088168638043"/>
        <n v="0.371387694140395"/>
        <n v="0.63576341127923"/>
        <n v="0.34918648310388"/>
        <n v="0.37252566303472"/>
        <n v="0.458555321521497"/>
        <n v="0.444773932458833"/>
        <n v="0.49700971265503"/>
        <n v="0.41453423589955"/>
        <n v="0.487460714514784"/>
        <n v="0.628868594622019"/>
        <n v="0.536564452247765"/>
        <n v="0.402244755483736"/>
        <n v="0.484736295141595"/>
        <n v="0.590966122961104"/>
        <n v="0.442116469229201"/>
        <n v="0.458562072020601"/>
        <n v="0.604844996102417"/>
        <n v="0.465626569196455"/>
        <n v="0.404388953678931"/>
        <n v="0.398454024907914"/>
        <n v="0.572555184554821"/>
        <n v="0.45825291600235"/>
        <n v="0.387252070094358"/>
        <n v="0.395231471980908"/>
        <n v="0.50729797996028"/>
        <n v="0.380839921963241"/>
        <n v="0.426452171521793"/>
        <n v="0.558440889301079"/>
        <n v="0.422431511304212"/>
        <n v="0.443762223131851"/>
        <n v="0.430538493038493"/>
        <n v="0.488065187547053"/>
        <n v="0.483720446749287"/>
        <n v="0.543951612903226"/>
        <n v="0.452863498340513"/>
        <n v="0.603173439310173"/>
        <n v="0.471585091132501"/>
        <n v="0.614092988246193"/>
        <n v="0.598032738750642"/>
        <n v="0.615022469505671"/>
        <n v="0.35691950033562"/>
        <n v="0.618713121663389"/>
        <n v="0.522607672323827"/>
        <n v="0.55544670846395"/>
        <n v="0.42504411467863"/>
        <n v="0.431226221832016"/>
        <n v="0.604798467235734"/>
        <n v="0.436107550126101"/>
        <n v="0.522772332523526"/>
        <n v="0.581333825519872"/>
        <n v="0.471598505130493"/>
        <n v="0.537772791956208"/>
        <n v="0.55902157482479"/>
        <n v="0.570386317426145"/>
        <n v="0.327601809954751"/>
        <n v="0.448115288726817"/>
        <n v="0.492980561555076"/>
        <n v="0.627836611195159"/>
        <n v="0.489724062385895"/>
        <n v="0.60752345521647"/>
        <n v="0.398401795975092"/>
        <n v="0.543868192516841"/>
        <n v="0.403040904790195"/>
        <n v="0.498670584942625"/>
        <n v="0.505756252481143"/>
        <n v="0.569822135002959"/>
        <n v="0.426044724729078"/>
        <n v="0.463462229754018"/>
        <n v="0.409742616968215"/>
        <n v="0.526461390425788"/>
        <n v="0.4610349512165"/>
        <n v="0.552101875941394"/>
        <n v="0.598151542068159"/>
        <n v="0.37700935367307"/>
        <n v="0.471037974683544"/>
        <n v="0.408393039918117"/>
        <n v="0.500175914471519"/>
        <n v="0.330030430299525"/>
        <n v="0.48507510386705"/>
        <n v="0.636341640454875"/>
        <n v="0.552604916546686"/>
        <n v="0.520461428419242"/>
        <n v="0.612025658860808"/>
        <n v="0.457210329072334"/>
        <n v="0.404173870091381"/>
        <n v="0.425681467512429"/>
        <n v="0.599399528200729"/>
        <n v="0.379571973848893"/>
        <n v="0.483990387737871"/>
        <n v="0.422049887216954"/>
        <n v="0.576095689664928"/>
        <n v="0.408617798289745"/>
        <n v="0.474758822375577"/>
        <n v="0.337493803986576"/>
        <n v="0.504110612855008"/>
        <n v="0.524453694068678"/>
        <n v="0.485605452456281"/>
        <n v="0.374106742995113"/>
        <n v="0.383255794633214"/>
        <n v="0.460526315789474"/>
        <n v="0.379791894852136"/>
        <n v="0.412985714202653"/>
        <n v="0.490792502466294"/>
        <n v="0.456597277567025"/>
        <n v="0.413899910112617"/>
        <n v="0.439415143298638"/>
        <n v="0.496807759991159"/>
        <n v="0.527411047303298"/>
        <n v="0.501979967388772"/>
        <n v="0.473392811946343"/>
        <n v="0.479780862621292"/>
        <n v="0.489433142405688"/>
        <n v="0.579038881707638"/>
        <n v="0.427354312943039"/>
        <n v="0.475123018042646"/>
        <n v="0.586537501248377"/>
        <n v="0.61240423630744"/>
        <n v="0.606559319774246"/>
        <n v="0.391486909024665"/>
        <n v="0.547879524581307"/>
        <n v="0.609911054637865"/>
        <n v="0.553930005737235"/>
        <n v="0.365783186531297"/>
        <n v="0.62596177711591"/>
        <n v="0.425977353268441"/>
        <n v="0.622896551724138"/>
        <n v="0.427354155853667"/>
        <n v="0.453421614755204"/>
        <n v="0.483371731944305"/>
        <n v="0.443634727845254"/>
        <n v="0.250734610656352"/>
        <n v="0.444211634567764"/>
        <n v="0.595812028244461"/>
        <n v="0.519771708112515"/>
        <n v="0.33969396643821"/>
        <n v="0.363767269896867"/>
        <n v="0.582446726493354"/>
        <n v="0.492578710644678"/>
        <n v="0.465577294296903"/>
        <n v="0.556095625433985"/>
        <n v="0.390532996864724"/>
        <n v="0.35949265522775"/>
        <n v="0.617630544637844"/>
        <n v="0.529185835478833"/>
        <n v="0.488977434691691"/>
        <n v="0.626091703056769"/>
        <n v="0.5278194652882"/>
        <n v="0.463374028856826"/>
        <n v="0.444876027707646"/>
        <n v="0.318743907065643"/>
        <n v="0.344533072153653"/>
        <n v="0.524171737660581"/>
        <n v="0.50756558331095"/>
        <n v="0.431941592370359"/>
        <n v="0.629153867634739"/>
        <n v="0.628992597688848"/>
        <n v="0.551591128254581"/>
        <n v="0.543657995563622"/>
        <n v="0.538035961272476"/>
        <n v="0.502079158856355"/>
        <n v="0.618145845110232"/>
        <n v="0.392364552946841"/>
        <n v="0.400146448620942"/>
        <n v="0.516551052695631"/>
        <n v="0.424091778202677"/>
        <n v="0.437449362261392"/>
        <n v="0.557557211553125"/>
        <n v="0.458738314864112"/>
        <n v="0.394583476174151"/>
        <n v="0.466071609696724"/>
        <n v="0.502321857485989"/>
        <n v="0.491742596810934"/>
        <n v="0.344053005817712"/>
        <n v="0.461389694709214"/>
        <n v="0.59635056676804"/>
        <n v="0.466057452746305"/>
        <n v="0.367523256432608"/>
        <n v="0.460687205410206"/>
        <n v="0.470755026479824"/>
        <n v="0.544361205005669"/>
        <n v="0.477318251443384"/>
        <n v="0.580788450860633"/>
        <n v="0.497469504282377"/>
        <n v="0.434754702238098"/>
        <n v="0.599061264822134"/>
        <n v="0.39777968246194"/>
        <n v="0.634384935191978"/>
        <n v="0.576400281228029"/>
        <n v="0.511019283746556"/>
        <n v="0.459568951547561"/>
        <n v="0.598049945279077"/>
        <n v="0.456871656488188"/>
        <n v="0.408505448452321"/>
        <n v="0.586157043462546"/>
        <n v="0.385619117467302"/>
        <n v="0.575252133436773"/>
        <n v="0.421311475409836"/>
        <n v="0.469614525459648"/>
        <n v="0.474013149671258"/>
        <n v="0.404663444955847"/>
        <n v="0.272079772079772"/>
        <n v="0.472498882068377"/>
        <n v="0.448767476085357"/>
        <n v="0.555945528569423"/>
        <n v="0.534547855330211"/>
        <n v="0.437378690366738"/>
        <n v="0.38282061290774"/>
        <n v="0.486831852890759"/>
        <n v="0.459671953368578"/>
        <n v="0.528166940132105"/>
        <n v="0.4778468663007"/>
        <n v="0.464688357964834"/>
        <n v="0.584827991767127"/>
        <n v="0.555446194225722"/>
        <n v="0.484725800515274"/>
        <n v="0.354665940450254"/>
        <n v="0.58527140664024"/>
        <n v="0.372059047601975"/>
        <n v="0.527364718948602"/>
        <n v="0.517352796930445"/>
        <n v="0.450466374493203"/>
        <n v="0.461993507670506"/>
        <n v="0.491280817799158"/>
        <n v="0.394463667820069"/>
        <n v="0.584178262592359"/>
        <n v="0.478483701172777"/>
        <n v="0.597620597940647"/>
        <n v="0.366765480895916"/>
        <n v="0.360645815612118"/>
        <n v="0.495524316343166"/>
        <n v="0.643105158730159"/>
        <n v="0.433303718746034"/>
        <n v="0.609340659340659"/>
        <n v="0.403891367532443"/>
        <n v="0.391438461367933"/>
        <n v="0.409935196864799"/>
        <n v="0.432642705339338"/>
        <n v="0.581213481149052"/>
        <n v="0.500651380927566"/>
        <n v="0.47299501974927"/>
        <n v="0.46431696295305"/>
        <n v="0.613759646012981"/>
        <n v="0.573876070780967"/>
        <n v="0.444568601097265"/>
        <n v="0.507271912335204"/>
        <n v="0.458236786935893"/>
        <n v="0.439901137644023"/>
        <n v="0.640078778926637"/>
        <n v="0.521041618228319"/>
        <n v="0.517268445839874"/>
        <n v="0.515536495762774"/>
        <n v="0.421728971962617"/>
        <n v="0.394910673629058"/>
        <n v="0.62201222901612"/>
        <n v="0.447776111944028"/>
        <n v="0.510433386837881"/>
        <n v="0.450943964651536"/>
        <n v="0.481439411866787"/>
        <n v="0.473427596294491"/>
        <n v="0.522027675797797"/>
        <n v="0.56080532553986"/>
        <n v="0.436876238293893"/>
        <n v="0.428933213933299"/>
        <n v="0.436889311372792"/>
        <n v="0.422690938794562"/>
        <n v="0.363105242096839"/>
        <n v="0.484843510615014"/>
        <n v="0.569412950365331"/>
        <n v="0.503349125959811"/>
        <n v="0.570141856364474"/>
        <n v="0.481955796183502"/>
        <n v="0.430679440590243"/>
        <n v="0.532318741450068"/>
        <n v="0.600173648795311"/>
        <n v="0.410082905228536"/>
        <n v="0.531819913985519"/>
        <n v="0.560331230283912"/>
        <n v="0.414369685556126"/>
        <n v="0.609572512066192"/>
        <n v="0.307348367029549"/>
        <n v="0.487764735109621"/>
        <n v="0.541152774328836"/>
        <n v="0.438544624680697"/>
        <n v="0.461537621372478"/>
        <n v="0.491741076500125"/>
      </sharedItems>
    </cacheField>
    <cacheField name="Year" numFmtId="1">
      <sharedItems containsSemiMixedTypes="0" containsString="0" containsNumber="1" containsInteger="1" minValue="2026" maxValue="2026" count="1">
        <n v="2026"/>
      </sharedItems>
    </cacheField>
    <cacheField name="Quarter" numFmtId="186">
      <sharedItems count="4">
        <s v="Q1"/>
        <s v="Q2"/>
        <s v="Q3"/>
        <s v="Q4"/>
      </sharedItems>
    </cacheField>
    <cacheField name="MonthNo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186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  <x v="0"/>
    <x v="0"/>
    <x v="0"/>
    <x v="0"/>
  </r>
  <r>
    <x v="2"/>
    <x v="2"/>
    <x v="2"/>
    <x v="2"/>
    <x v="0"/>
    <x v="1"/>
    <x v="2"/>
    <x v="2"/>
    <x v="0"/>
    <x v="2"/>
    <x v="2"/>
    <x v="2"/>
    <x v="2"/>
    <x v="2"/>
    <x v="2"/>
    <x v="2"/>
    <x v="0"/>
    <x v="0"/>
    <x v="0"/>
    <x v="0"/>
  </r>
  <r>
    <x v="3"/>
    <x v="2"/>
    <x v="0"/>
    <x v="0"/>
    <x v="1"/>
    <x v="2"/>
    <x v="1"/>
    <x v="3"/>
    <x v="1"/>
    <x v="3"/>
    <x v="3"/>
    <x v="3"/>
    <x v="3"/>
    <x v="3"/>
    <x v="3"/>
    <x v="3"/>
    <x v="0"/>
    <x v="0"/>
    <x v="0"/>
    <x v="0"/>
  </r>
  <r>
    <x v="4"/>
    <x v="2"/>
    <x v="0"/>
    <x v="0"/>
    <x v="1"/>
    <x v="2"/>
    <x v="2"/>
    <x v="2"/>
    <x v="2"/>
    <x v="4"/>
    <x v="1"/>
    <x v="4"/>
    <x v="4"/>
    <x v="4"/>
    <x v="4"/>
    <x v="4"/>
    <x v="0"/>
    <x v="0"/>
    <x v="0"/>
    <x v="0"/>
  </r>
  <r>
    <x v="5"/>
    <x v="2"/>
    <x v="2"/>
    <x v="3"/>
    <x v="2"/>
    <x v="1"/>
    <x v="2"/>
    <x v="2"/>
    <x v="3"/>
    <x v="5"/>
    <x v="0"/>
    <x v="5"/>
    <x v="5"/>
    <x v="5"/>
    <x v="5"/>
    <x v="5"/>
    <x v="0"/>
    <x v="0"/>
    <x v="0"/>
    <x v="0"/>
  </r>
  <r>
    <x v="6"/>
    <x v="2"/>
    <x v="3"/>
    <x v="4"/>
    <x v="1"/>
    <x v="0"/>
    <x v="0"/>
    <x v="4"/>
    <x v="4"/>
    <x v="6"/>
    <x v="3"/>
    <x v="6"/>
    <x v="6"/>
    <x v="6"/>
    <x v="6"/>
    <x v="6"/>
    <x v="0"/>
    <x v="0"/>
    <x v="0"/>
    <x v="0"/>
  </r>
  <r>
    <x v="7"/>
    <x v="2"/>
    <x v="0"/>
    <x v="0"/>
    <x v="2"/>
    <x v="1"/>
    <x v="3"/>
    <x v="5"/>
    <x v="0"/>
    <x v="7"/>
    <x v="0"/>
    <x v="7"/>
    <x v="7"/>
    <x v="7"/>
    <x v="7"/>
    <x v="7"/>
    <x v="0"/>
    <x v="0"/>
    <x v="0"/>
    <x v="0"/>
  </r>
  <r>
    <x v="8"/>
    <x v="2"/>
    <x v="2"/>
    <x v="5"/>
    <x v="1"/>
    <x v="0"/>
    <x v="0"/>
    <x v="6"/>
    <x v="5"/>
    <x v="8"/>
    <x v="3"/>
    <x v="8"/>
    <x v="8"/>
    <x v="8"/>
    <x v="8"/>
    <x v="8"/>
    <x v="0"/>
    <x v="0"/>
    <x v="0"/>
    <x v="0"/>
  </r>
  <r>
    <x v="9"/>
    <x v="2"/>
    <x v="2"/>
    <x v="3"/>
    <x v="2"/>
    <x v="2"/>
    <x v="3"/>
    <x v="5"/>
    <x v="3"/>
    <x v="9"/>
    <x v="0"/>
    <x v="9"/>
    <x v="9"/>
    <x v="9"/>
    <x v="9"/>
    <x v="9"/>
    <x v="0"/>
    <x v="0"/>
    <x v="0"/>
    <x v="0"/>
  </r>
  <r>
    <x v="10"/>
    <x v="2"/>
    <x v="1"/>
    <x v="6"/>
    <x v="3"/>
    <x v="0"/>
    <x v="0"/>
    <x v="4"/>
    <x v="3"/>
    <x v="10"/>
    <x v="0"/>
    <x v="10"/>
    <x v="10"/>
    <x v="10"/>
    <x v="10"/>
    <x v="10"/>
    <x v="0"/>
    <x v="0"/>
    <x v="0"/>
    <x v="0"/>
  </r>
  <r>
    <x v="11"/>
    <x v="3"/>
    <x v="2"/>
    <x v="3"/>
    <x v="0"/>
    <x v="1"/>
    <x v="3"/>
    <x v="7"/>
    <x v="0"/>
    <x v="11"/>
    <x v="0"/>
    <x v="11"/>
    <x v="11"/>
    <x v="11"/>
    <x v="11"/>
    <x v="11"/>
    <x v="0"/>
    <x v="0"/>
    <x v="0"/>
    <x v="0"/>
  </r>
  <r>
    <x v="12"/>
    <x v="3"/>
    <x v="1"/>
    <x v="6"/>
    <x v="0"/>
    <x v="1"/>
    <x v="0"/>
    <x v="8"/>
    <x v="2"/>
    <x v="12"/>
    <x v="3"/>
    <x v="12"/>
    <x v="12"/>
    <x v="12"/>
    <x v="12"/>
    <x v="12"/>
    <x v="0"/>
    <x v="0"/>
    <x v="0"/>
    <x v="0"/>
  </r>
  <r>
    <x v="13"/>
    <x v="3"/>
    <x v="3"/>
    <x v="7"/>
    <x v="2"/>
    <x v="2"/>
    <x v="2"/>
    <x v="9"/>
    <x v="3"/>
    <x v="13"/>
    <x v="2"/>
    <x v="13"/>
    <x v="13"/>
    <x v="13"/>
    <x v="13"/>
    <x v="13"/>
    <x v="0"/>
    <x v="0"/>
    <x v="0"/>
    <x v="0"/>
  </r>
  <r>
    <x v="14"/>
    <x v="3"/>
    <x v="3"/>
    <x v="8"/>
    <x v="0"/>
    <x v="1"/>
    <x v="4"/>
    <x v="10"/>
    <x v="3"/>
    <x v="14"/>
    <x v="0"/>
    <x v="14"/>
    <x v="14"/>
    <x v="14"/>
    <x v="14"/>
    <x v="14"/>
    <x v="0"/>
    <x v="0"/>
    <x v="0"/>
    <x v="0"/>
  </r>
  <r>
    <x v="15"/>
    <x v="3"/>
    <x v="0"/>
    <x v="9"/>
    <x v="0"/>
    <x v="1"/>
    <x v="1"/>
    <x v="11"/>
    <x v="3"/>
    <x v="15"/>
    <x v="0"/>
    <x v="15"/>
    <x v="15"/>
    <x v="15"/>
    <x v="15"/>
    <x v="15"/>
    <x v="0"/>
    <x v="0"/>
    <x v="0"/>
    <x v="0"/>
  </r>
  <r>
    <x v="16"/>
    <x v="3"/>
    <x v="1"/>
    <x v="6"/>
    <x v="0"/>
    <x v="0"/>
    <x v="4"/>
    <x v="12"/>
    <x v="0"/>
    <x v="16"/>
    <x v="3"/>
    <x v="16"/>
    <x v="16"/>
    <x v="16"/>
    <x v="16"/>
    <x v="16"/>
    <x v="0"/>
    <x v="0"/>
    <x v="0"/>
    <x v="0"/>
  </r>
  <r>
    <x v="17"/>
    <x v="3"/>
    <x v="3"/>
    <x v="4"/>
    <x v="3"/>
    <x v="1"/>
    <x v="0"/>
    <x v="8"/>
    <x v="0"/>
    <x v="17"/>
    <x v="3"/>
    <x v="17"/>
    <x v="17"/>
    <x v="17"/>
    <x v="17"/>
    <x v="17"/>
    <x v="0"/>
    <x v="0"/>
    <x v="0"/>
    <x v="0"/>
  </r>
  <r>
    <x v="18"/>
    <x v="4"/>
    <x v="3"/>
    <x v="8"/>
    <x v="3"/>
    <x v="0"/>
    <x v="4"/>
    <x v="10"/>
    <x v="3"/>
    <x v="18"/>
    <x v="1"/>
    <x v="18"/>
    <x v="18"/>
    <x v="18"/>
    <x v="18"/>
    <x v="18"/>
    <x v="0"/>
    <x v="0"/>
    <x v="0"/>
    <x v="0"/>
  </r>
  <r>
    <x v="19"/>
    <x v="4"/>
    <x v="3"/>
    <x v="8"/>
    <x v="0"/>
    <x v="1"/>
    <x v="0"/>
    <x v="8"/>
    <x v="3"/>
    <x v="19"/>
    <x v="3"/>
    <x v="19"/>
    <x v="19"/>
    <x v="19"/>
    <x v="19"/>
    <x v="19"/>
    <x v="0"/>
    <x v="0"/>
    <x v="0"/>
    <x v="0"/>
  </r>
  <r>
    <x v="20"/>
    <x v="4"/>
    <x v="1"/>
    <x v="1"/>
    <x v="2"/>
    <x v="0"/>
    <x v="4"/>
    <x v="12"/>
    <x v="6"/>
    <x v="20"/>
    <x v="2"/>
    <x v="20"/>
    <x v="20"/>
    <x v="20"/>
    <x v="20"/>
    <x v="20"/>
    <x v="0"/>
    <x v="0"/>
    <x v="0"/>
    <x v="0"/>
  </r>
  <r>
    <x v="21"/>
    <x v="5"/>
    <x v="2"/>
    <x v="10"/>
    <x v="0"/>
    <x v="1"/>
    <x v="2"/>
    <x v="2"/>
    <x v="0"/>
    <x v="21"/>
    <x v="2"/>
    <x v="21"/>
    <x v="21"/>
    <x v="21"/>
    <x v="21"/>
    <x v="21"/>
    <x v="0"/>
    <x v="0"/>
    <x v="0"/>
    <x v="0"/>
  </r>
  <r>
    <x v="22"/>
    <x v="5"/>
    <x v="3"/>
    <x v="7"/>
    <x v="0"/>
    <x v="1"/>
    <x v="1"/>
    <x v="1"/>
    <x v="3"/>
    <x v="22"/>
    <x v="0"/>
    <x v="22"/>
    <x v="22"/>
    <x v="22"/>
    <x v="22"/>
    <x v="22"/>
    <x v="0"/>
    <x v="0"/>
    <x v="0"/>
    <x v="0"/>
  </r>
  <r>
    <x v="23"/>
    <x v="5"/>
    <x v="1"/>
    <x v="1"/>
    <x v="3"/>
    <x v="1"/>
    <x v="3"/>
    <x v="13"/>
    <x v="0"/>
    <x v="23"/>
    <x v="0"/>
    <x v="23"/>
    <x v="23"/>
    <x v="23"/>
    <x v="23"/>
    <x v="23"/>
    <x v="0"/>
    <x v="0"/>
    <x v="0"/>
    <x v="0"/>
  </r>
  <r>
    <x v="24"/>
    <x v="5"/>
    <x v="1"/>
    <x v="11"/>
    <x v="3"/>
    <x v="1"/>
    <x v="4"/>
    <x v="14"/>
    <x v="0"/>
    <x v="24"/>
    <x v="0"/>
    <x v="24"/>
    <x v="24"/>
    <x v="24"/>
    <x v="24"/>
    <x v="24"/>
    <x v="0"/>
    <x v="0"/>
    <x v="0"/>
    <x v="0"/>
  </r>
  <r>
    <x v="25"/>
    <x v="6"/>
    <x v="1"/>
    <x v="12"/>
    <x v="3"/>
    <x v="1"/>
    <x v="0"/>
    <x v="0"/>
    <x v="2"/>
    <x v="25"/>
    <x v="0"/>
    <x v="25"/>
    <x v="25"/>
    <x v="25"/>
    <x v="25"/>
    <x v="25"/>
    <x v="0"/>
    <x v="0"/>
    <x v="0"/>
    <x v="0"/>
  </r>
  <r>
    <x v="26"/>
    <x v="6"/>
    <x v="1"/>
    <x v="12"/>
    <x v="0"/>
    <x v="0"/>
    <x v="2"/>
    <x v="15"/>
    <x v="0"/>
    <x v="26"/>
    <x v="2"/>
    <x v="26"/>
    <x v="26"/>
    <x v="26"/>
    <x v="26"/>
    <x v="26"/>
    <x v="0"/>
    <x v="0"/>
    <x v="0"/>
    <x v="0"/>
  </r>
  <r>
    <x v="27"/>
    <x v="6"/>
    <x v="2"/>
    <x v="3"/>
    <x v="3"/>
    <x v="1"/>
    <x v="1"/>
    <x v="11"/>
    <x v="0"/>
    <x v="27"/>
    <x v="0"/>
    <x v="27"/>
    <x v="27"/>
    <x v="27"/>
    <x v="27"/>
    <x v="27"/>
    <x v="0"/>
    <x v="0"/>
    <x v="0"/>
    <x v="0"/>
  </r>
  <r>
    <x v="28"/>
    <x v="6"/>
    <x v="3"/>
    <x v="8"/>
    <x v="0"/>
    <x v="0"/>
    <x v="4"/>
    <x v="16"/>
    <x v="0"/>
    <x v="28"/>
    <x v="2"/>
    <x v="28"/>
    <x v="28"/>
    <x v="28"/>
    <x v="28"/>
    <x v="28"/>
    <x v="0"/>
    <x v="0"/>
    <x v="0"/>
    <x v="0"/>
  </r>
  <r>
    <x v="29"/>
    <x v="7"/>
    <x v="1"/>
    <x v="12"/>
    <x v="0"/>
    <x v="1"/>
    <x v="0"/>
    <x v="4"/>
    <x v="0"/>
    <x v="29"/>
    <x v="0"/>
    <x v="29"/>
    <x v="29"/>
    <x v="29"/>
    <x v="29"/>
    <x v="29"/>
    <x v="0"/>
    <x v="0"/>
    <x v="0"/>
    <x v="0"/>
  </r>
  <r>
    <x v="30"/>
    <x v="7"/>
    <x v="0"/>
    <x v="9"/>
    <x v="1"/>
    <x v="2"/>
    <x v="3"/>
    <x v="5"/>
    <x v="6"/>
    <x v="30"/>
    <x v="1"/>
    <x v="30"/>
    <x v="30"/>
    <x v="30"/>
    <x v="30"/>
    <x v="30"/>
    <x v="0"/>
    <x v="0"/>
    <x v="0"/>
    <x v="0"/>
  </r>
  <r>
    <x v="31"/>
    <x v="7"/>
    <x v="2"/>
    <x v="3"/>
    <x v="2"/>
    <x v="1"/>
    <x v="1"/>
    <x v="1"/>
    <x v="0"/>
    <x v="31"/>
    <x v="1"/>
    <x v="31"/>
    <x v="31"/>
    <x v="31"/>
    <x v="31"/>
    <x v="31"/>
    <x v="0"/>
    <x v="0"/>
    <x v="0"/>
    <x v="0"/>
  </r>
  <r>
    <x v="32"/>
    <x v="7"/>
    <x v="0"/>
    <x v="0"/>
    <x v="0"/>
    <x v="2"/>
    <x v="1"/>
    <x v="17"/>
    <x v="3"/>
    <x v="32"/>
    <x v="0"/>
    <x v="32"/>
    <x v="32"/>
    <x v="32"/>
    <x v="32"/>
    <x v="32"/>
    <x v="0"/>
    <x v="0"/>
    <x v="0"/>
    <x v="0"/>
  </r>
  <r>
    <x v="33"/>
    <x v="7"/>
    <x v="1"/>
    <x v="6"/>
    <x v="0"/>
    <x v="1"/>
    <x v="1"/>
    <x v="11"/>
    <x v="3"/>
    <x v="33"/>
    <x v="0"/>
    <x v="33"/>
    <x v="33"/>
    <x v="33"/>
    <x v="33"/>
    <x v="33"/>
    <x v="0"/>
    <x v="0"/>
    <x v="0"/>
    <x v="0"/>
  </r>
  <r>
    <x v="34"/>
    <x v="8"/>
    <x v="3"/>
    <x v="13"/>
    <x v="1"/>
    <x v="2"/>
    <x v="2"/>
    <x v="18"/>
    <x v="7"/>
    <x v="34"/>
    <x v="2"/>
    <x v="34"/>
    <x v="34"/>
    <x v="34"/>
    <x v="34"/>
    <x v="34"/>
    <x v="0"/>
    <x v="0"/>
    <x v="0"/>
    <x v="0"/>
  </r>
  <r>
    <x v="35"/>
    <x v="8"/>
    <x v="3"/>
    <x v="4"/>
    <x v="0"/>
    <x v="1"/>
    <x v="1"/>
    <x v="11"/>
    <x v="3"/>
    <x v="35"/>
    <x v="2"/>
    <x v="35"/>
    <x v="35"/>
    <x v="35"/>
    <x v="35"/>
    <x v="35"/>
    <x v="0"/>
    <x v="0"/>
    <x v="0"/>
    <x v="0"/>
  </r>
  <r>
    <x v="36"/>
    <x v="8"/>
    <x v="1"/>
    <x v="14"/>
    <x v="3"/>
    <x v="1"/>
    <x v="4"/>
    <x v="14"/>
    <x v="0"/>
    <x v="2"/>
    <x v="2"/>
    <x v="36"/>
    <x v="2"/>
    <x v="36"/>
    <x v="36"/>
    <x v="36"/>
    <x v="0"/>
    <x v="0"/>
    <x v="0"/>
    <x v="0"/>
  </r>
  <r>
    <x v="37"/>
    <x v="9"/>
    <x v="0"/>
    <x v="15"/>
    <x v="0"/>
    <x v="0"/>
    <x v="1"/>
    <x v="3"/>
    <x v="8"/>
    <x v="36"/>
    <x v="2"/>
    <x v="37"/>
    <x v="36"/>
    <x v="37"/>
    <x v="37"/>
    <x v="37"/>
    <x v="0"/>
    <x v="0"/>
    <x v="0"/>
    <x v="0"/>
  </r>
  <r>
    <x v="38"/>
    <x v="9"/>
    <x v="2"/>
    <x v="10"/>
    <x v="0"/>
    <x v="2"/>
    <x v="3"/>
    <x v="19"/>
    <x v="0"/>
    <x v="37"/>
    <x v="0"/>
    <x v="38"/>
    <x v="37"/>
    <x v="38"/>
    <x v="38"/>
    <x v="38"/>
    <x v="0"/>
    <x v="0"/>
    <x v="0"/>
    <x v="0"/>
  </r>
  <r>
    <x v="39"/>
    <x v="9"/>
    <x v="3"/>
    <x v="8"/>
    <x v="0"/>
    <x v="1"/>
    <x v="2"/>
    <x v="18"/>
    <x v="2"/>
    <x v="38"/>
    <x v="0"/>
    <x v="39"/>
    <x v="38"/>
    <x v="39"/>
    <x v="39"/>
    <x v="39"/>
    <x v="0"/>
    <x v="0"/>
    <x v="0"/>
    <x v="0"/>
  </r>
  <r>
    <x v="40"/>
    <x v="9"/>
    <x v="3"/>
    <x v="8"/>
    <x v="2"/>
    <x v="0"/>
    <x v="2"/>
    <x v="18"/>
    <x v="0"/>
    <x v="39"/>
    <x v="0"/>
    <x v="40"/>
    <x v="39"/>
    <x v="40"/>
    <x v="40"/>
    <x v="40"/>
    <x v="0"/>
    <x v="0"/>
    <x v="0"/>
    <x v="0"/>
  </r>
  <r>
    <x v="41"/>
    <x v="10"/>
    <x v="2"/>
    <x v="5"/>
    <x v="0"/>
    <x v="0"/>
    <x v="1"/>
    <x v="11"/>
    <x v="3"/>
    <x v="40"/>
    <x v="0"/>
    <x v="41"/>
    <x v="40"/>
    <x v="41"/>
    <x v="41"/>
    <x v="41"/>
    <x v="0"/>
    <x v="0"/>
    <x v="0"/>
    <x v="0"/>
  </r>
  <r>
    <x v="42"/>
    <x v="10"/>
    <x v="3"/>
    <x v="7"/>
    <x v="2"/>
    <x v="0"/>
    <x v="2"/>
    <x v="2"/>
    <x v="2"/>
    <x v="41"/>
    <x v="2"/>
    <x v="42"/>
    <x v="41"/>
    <x v="42"/>
    <x v="42"/>
    <x v="42"/>
    <x v="0"/>
    <x v="0"/>
    <x v="0"/>
    <x v="0"/>
  </r>
  <r>
    <x v="43"/>
    <x v="10"/>
    <x v="3"/>
    <x v="8"/>
    <x v="0"/>
    <x v="0"/>
    <x v="2"/>
    <x v="2"/>
    <x v="3"/>
    <x v="5"/>
    <x v="3"/>
    <x v="43"/>
    <x v="42"/>
    <x v="43"/>
    <x v="43"/>
    <x v="43"/>
    <x v="0"/>
    <x v="0"/>
    <x v="0"/>
    <x v="0"/>
  </r>
  <r>
    <x v="44"/>
    <x v="10"/>
    <x v="3"/>
    <x v="8"/>
    <x v="0"/>
    <x v="0"/>
    <x v="2"/>
    <x v="9"/>
    <x v="0"/>
    <x v="42"/>
    <x v="0"/>
    <x v="44"/>
    <x v="43"/>
    <x v="44"/>
    <x v="44"/>
    <x v="44"/>
    <x v="0"/>
    <x v="0"/>
    <x v="0"/>
    <x v="0"/>
  </r>
  <r>
    <x v="45"/>
    <x v="10"/>
    <x v="3"/>
    <x v="7"/>
    <x v="0"/>
    <x v="0"/>
    <x v="0"/>
    <x v="0"/>
    <x v="3"/>
    <x v="43"/>
    <x v="2"/>
    <x v="45"/>
    <x v="44"/>
    <x v="45"/>
    <x v="45"/>
    <x v="45"/>
    <x v="0"/>
    <x v="0"/>
    <x v="0"/>
    <x v="0"/>
  </r>
  <r>
    <x v="46"/>
    <x v="11"/>
    <x v="1"/>
    <x v="12"/>
    <x v="2"/>
    <x v="1"/>
    <x v="1"/>
    <x v="3"/>
    <x v="3"/>
    <x v="44"/>
    <x v="0"/>
    <x v="46"/>
    <x v="45"/>
    <x v="46"/>
    <x v="46"/>
    <x v="46"/>
    <x v="0"/>
    <x v="0"/>
    <x v="0"/>
    <x v="0"/>
  </r>
  <r>
    <x v="47"/>
    <x v="11"/>
    <x v="3"/>
    <x v="8"/>
    <x v="0"/>
    <x v="0"/>
    <x v="0"/>
    <x v="8"/>
    <x v="0"/>
    <x v="45"/>
    <x v="3"/>
    <x v="47"/>
    <x v="46"/>
    <x v="47"/>
    <x v="47"/>
    <x v="47"/>
    <x v="0"/>
    <x v="0"/>
    <x v="0"/>
    <x v="0"/>
  </r>
  <r>
    <x v="48"/>
    <x v="11"/>
    <x v="0"/>
    <x v="0"/>
    <x v="0"/>
    <x v="1"/>
    <x v="2"/>
    <x v="15"/>
    <x v="3"/>
    <x v="46"/>
    <x v="0"/>
    <x v="48"/>
    <x v="47"/>
    <x v="48"/>
    <x v="48"/>
    <x v="48"/>
    <x v="0"/>
    <x v="0"/>
    <x v="0"/>
    <x v="0"/>
  </r>
  <r>
    <x v="49"/>
    <x v="11"/>
    <x v="2"/>
    <x v="2"/>
    <x v="3"/>
    <x v="1"/>
    <x v="4"/>
    <x v="14"/>
    <x v="3"/>
    <x v="47"/>
    <x v="0"/>
    <x v="49"/>
    <x v="48"/>
    <x v="49"/>
    <x v="49"/>
    <x v="49"/>
    <x v="0"/>
    <x v="0"/>
    <x v="0"/>
    <x v="0"/>
  </r>
  <r>
    <x v="50"/>
    <x v="11"/>
    <x v="3"/>
    <x v="7"/>
    <x v="0"/>
    <x v="1"/>
    <x v="4"/>
    <x v="16"/>
    <x v="0"/>
    <x v="48"/>
    <x v="3"/>
    <x v="50"/>
    <x v="49"/>
    <x v="50"/>
    <x v="50"/>
    <x v="50"/>
    <x v="0"/>
    <x v="0"/>
    <x v="0"/>
    <x v="0"/>
  </r>
  <r>
    <x v="51"/>
    <x v="11"/>
    <x v="3"/>
    <x v="13"/>
    <x v="2"/>
    <x v="0"/>
    <x v="4"/>
    <x v="12"/>
    <x v="3"/>
    <x v="49"/>
    <x v="0"/>
    <x v="51"/>
    <x v="50"/>
    <x v="51"/>
    <x v="51"/>
    <x v="51"/>
    <x v="0"/>
    <x v="0"/>
    <x v="0"/>
    <x v="0"/>
  </r>
  <r>
    <x v="52"/>
    <x v="11"/>
    <x v="1"/>
    <x v="14"/>
    <x v="0"/>
    <x v="1"/>
    <x v="1"/>
    <x v="17"/>
    <x v="0"/>
    <x v="50"/>
    <x v="0"/>
    <x v="52"/>
    <x v="51"/>
    <x v="52"/>
    <x v="52"/>
    <x v="52"/>
    <x v="0"/>
    <x v="0"/>
    <x v="0"/>
    <x v="0"/>
  </r>
  <r>
    <x v="53"/>
    <x v="11"/>
    <x v="2"/>
    <x v="3"/>
    <x v="2"/>
    <x v="0"/>
    <x v="1"/>
    <x v="11"/>
    <x v="3"/>
    <x v="51"/>
    <x v="1"/>
    <x v="53"/>
    <x v="52"/>
    <x v="53"/>
    <x v="53"/>
    <x v="53"/>
    <x v="0"/>
    <x v="0"/>
    <x v="0"/>
    <x v="0"/>
  </r>
  <r>
    <x v="54"/>
    <x v="12"/>
    <x v="3"/>
    <x v="4"/>
    <x v="0"/>
    <x v="1"/>
    <x v="1"/>
    <x v="1"/>
    <x v="3"/>
    <x v="52"/>
    <x v="0"/>
    <x v="54"/>
    <x v="53"/>
    <x v="54"/>
    <x v="54"/>
    <x v="54"/>
    <x v="0"/>
    <x v="0"/>
    <x v="0"/>
    <x v="0"/>
  </r>
  <r>
    <x v="55"/>
    <x v="12"/>
    <x v="1"/>
    <x v="12"/>
    <x v="0"/>
    <x v="0"/>
    <x v="0"/>
    <x v="4"/>
    <x v="2"/>
    <x v="53"/>
    <x v="0"/>
    <x v="55"/>
    <x v="54"/>
    <x v="55"/>
    <x v="55"/>
    <x v="55"/>
    <x v="0"/>
    <x v="0"/>
    <x v="0"/>
    <x v="0"/>
  </r>
  <r>
    <x v="56"/>
    <x v="13"/>
    <x v="0"/>
    <x v="15"/>
    <x v="0"/>
    <x v="1"/>
    <x v="1"/>
    <x v="3"/>
    <x v="0"/>
    <x v="54"/>
    <x v="2"/>
    <x v="56"/>
    <x v="55"/>
    <x v="56"/>
    <x v="56"/>
    <x v="56"/>
    <x v="0"/>
    <x v="0"/>
    <x v="0"/>
    <x v="0"/>
  </r>
  <r>
    <x v="57"/>
    <x v="13"/>
    <x v="0"/>
    <x v="0"/>
    <x v="1"/>
    <x v="2"/>
    <x v="2"/>
    <x v="9"/>
    <x v="2"/>
    <x v="55"/>
    <x v="3"/>
    <x v="57"/>
    <x v="56"/>
    <x v="57"/>
    <x v="57"/>
    <x v="57"/>
    <x v="0"/>
    <x v="0"/>
    <x v="0"/>
    <x v="0"/>
  </r>
  <r>
    <x v="58"/>
    <x v="13"/>
    <x v="3"/>
    <x v="13"/>
    <x v="2"/>
    <x v="2"/>
    <x v="4"/>
    <x v="10"/>
    <x v="0"/>
    <x v="56"/>
    <x v="2"/>
    <x v="58"/>
    <x v="57"/>
    <x v="58"/>
    <x v="58"/>
    <x v="58"/>
    <x v="0"/>
    <x v="0"/>
    <x v="0"/>
    <x v="0"/>
  </r>
  <r>
    <x v="59"/>
    <x v="13"/>
    <x v="0"/>
    <x v="0"/>
    <x v="0"/>
    <x v="0"/>
    <x v="2"/>
    <x v="9"/>
    <x v="0"/>
    <x v="57"/>
    <x v="3"/>
    <x v="59"/>
    <x v="58"/>
    <x v="59"/>
    <x v="59"/>
    <x v="59"/>
    <x v="0"/>
    <x v="0"/>
    <x v="0"/>
    <x v="0"/>
  </r>
  <r>
    <x v="60"/>
    <x v="14"/>
    <x v="3"/>
    <x v="8"/>
    <x v="2"/>
    <x v="2"/>
    <x v="4"/>
    <x v="12"/>
    <x v="2"/>
    <x v="58"/>
    <x v="2"/>
    <x v="60"/>
    <x v="59"/>
    <x v="60"/>
    <x v="60"/>
    <x v="60"/>
    <x v="0"/>
    <x v="0"/>
    <x v="0"/>
    <x v="0"/>
  </r>
  <r>
    <x v="61"/>
    <x v="14"/>
    <x v="3"/>
    <x v="13"/>
    <x v="0"/>
    <x v="0"/>
    <x v="1"/>
    <x v="11"/>
    <x v="0"/>
    <x v="59"/>
    <x v="3"/>
    <x v="61"/>
    <x v="60"/>
    <x v="61"/>
    <x v="61"/>
    <x v="61"/>
    <x v="0"/>
    <x v="0"/>
    <x v="0"/>
    <x v="0"/>
  </r>
  <r>
    <x v="62"/>
    <x v="14"/>
    <x v="1"/>
    <x v="14"/>
    <x v="0"/>
    <x v="0"/>
    <x v="1"/>
    <x v="3"/>
    <x v="6"/>
    <x v="60"/>
    <x v="2"/>
    <x v="62"/>
    <x v="61"/>
    <x v="62"/>
    <x v="62"/>
    <x v="62"/>
    <x v="0"/>
    <x v="0"/>
    <x v="0"/>
    <x v="0"/>
  </r>
  <r>
    <x v="63"/>
    <x v="14"/>
    <x v="3"/>
    <x v="8"/>
    <x v="0"/>
    <x v="0"/>
    <x v="1"/>
    <x v="1"/>
    <x v="2"/>
    <x v="61"/>
    <x v="0"/>
    <x v="63"/>
    <x v="62"/>
    <x v="63"/>
    <x v="63"/>
    <x v="63"/>
    <x v="0"/>
    <x v="0"/>
    <x v="0"/>
    <x v="0"/>
  </r>
  <r>
    <x v="64"/>
    <x v="14"/>
    <x v="3"/>
    <x v="7"/>
    <x v="2"/>
    <x v="1"/>
    <x v="2"/>
    <x v="9"/>
    <x v="0"/>
    <x v="62"/>
    <x v="0"/>
    <x v="64"/>
    <x v="63"/>
    <x v="64"/>
    <x v="64"/>
    <x v="64"/>
    <x v="0"/>
    <x v="0"/>
    <x v="0"/>
    <x v="0"/>
  </r>
  <r>
    <x v="65"/>
    <x v="14"/>
    <x v="1"/>
    <x v="1"/>
    <x v="3"/>
    <x v="1"/>
    <x v="4"/>
    <x v="10"/>
    <x v="3"/>
    <x v="63"/>
    <x v="0"/>
    <x v="65"/>
    <x v="64"/>
    <x v="65"/>
    <x v="65"/>
    <x v="65"/>
    <x v="0"/>
    <x v="0"/>
    <x v="0"/>
    <x v="0"/>
  </r>
  <r>
    <x v="66"/>
    <x v="14"/>
    <x v="1"/>
    <x v="12"/>
    <x v="0"/>
    <x v="2"/>
    <x v="2"/>
    <x v="2"/>
    <x v="0"/>
    <x v="64"/>
    <x v="0"/>
    <x v="66"/>
    <x v="65"/>
    <x v="66"/>
    <x v="66"/>
    <x v="66"/>
    <x v="0"/>
    <x v="0"/>
    <x v="0"/>
    <x v="0"/>
  </r>
  <r>
    <x v="67"/>
    <x v="15"/>
    <x v="2"/>
    <x v="10"/>
    <x v="0"/>
    <x v="1"/>
    <x v="3"/>
    <x v="19"/>
    <x v="3"/>
    <x v="65"/>
    <x v="1"/>
    <x v="67"/>
    <x v="66"/>
    <x v="67"/>
    <x v="67"/>
    <x v="67"/>
    <x v="0"/>
    <x v="0"/>
    <x v="0"/>
    <x v="0"/>
  </r>
  <r>
    <x v="68"/>
    <x v="15"/>
    <x v="0"/>
    <x v="0"/>
    <x v="2"/>
    <x v="1"/>
    <x v="2"/>
    <x v="2"/>
    <x v="3"/>
    <x v="66"/>
    <x v="2"/>
    <x v="68"/>
    <x v="67"/>
    <x v="68"/>
    <x v="68"/>
    <x v="68"/>
    <x v="0"/>
    <x v="0"/>
    <x v="0"/>
    <x v="0"/>
  </r>
  <r>
    <x v="69"/>
    <x v="15"/>
    <x v="3"/>
    <x v="13"/>
    <x v="0"/>
    <x v="0"/>
    <x v="3"/>
    <x v="19"/>
    <x v="1"/>
    <x v="67"/>
    <x v="2"/>
    <x v="69"/>
    <x v="68"/>
    <x v="69"/>
    <x v="69"/>
    <x v="69"/>
    <x v="0"/>
    <x v="0"/>
    <x v="0"/>
    <x v="0"/>
  </r>
  <r>
    <x v="70"/>
    <x v="15"/>
    <x v="1"/>
    <x v="11"/>
    <x v="2"/>
    <x v="0"/>
    <x v="1"/>
    <x v="1"/>
    <x v="3"/>
    <x v="68"/>
    <x v="2"/>
    <x v="70"/>
    <x v="69"/>
    <x v="70"/>
    <x v="70"/>
    <x v="70"/>
    <x v="0"/>
    <x v="0"/>
    <x v="0"/>
    <x v="0"/>
  </r>
  <r>
    <x v="71"/>
    <x v="15"/>
    <x v="1"/>
    <x v="12"/>
    <x v="1"/>
    <x v="2"/>
    <x v="0"/>
    <x v="8"/>
    <x v="9"/>
    <x v="69"/>
    <x v="1"/>
    <x v="71"/>
    <x v="70"/>
    <x v="71"/>
    <x v="71"/>
    <x v="71"/>
    <x v="0"/>
    <x v="0"/>
    <x v="0"/>
    <x v="0"/>
  </r>
  <r>
    <x v="72"/>
    <x v="15"/>
    <x v="3"/>
    <x v="13"/>
    <x v="3"/>
    <x v="1"/>
    <x v="0"/>
    <x v="6"/>
    <x v="2"/>
    <x v="70"/>
    <x v="1"/>
    <x v="72"/>
    <x v="71"/>
    <x v="72"/>
    <x v="72"/>
    <x v="72"/>
    <x v="0"/>
    <x v="0"/>
    <x v="0"/>
    <x v="0"/>
  </r>
  <r>
    <x v="73"/>
    <x v="15"/>
    <x v="2"/>
    <x v="16"/>
    <x v="2"/>
    <x v="1"/>
    <x v="0"/>
    <x v="8"/>
    <x v="1"/>
    <x v="69"/>
    <x v="0"/>
    <x v="73"/>
    <x v="72"/>
    <x v="73"/>
    <x v="73"/>
    <x v="73"/>
    <x v="0"/>
    <x v="0"/>
    <x v="0"/>
    <x v="0"/>
  </r>
  <r>
    <x v="74"/>
    <x v="16"/>
    <x v="0"/>
    <x v="9"/>
    <x v="3"/>
    <x v="1"/>
    <x v="2"/>
    <x v="18"/>
    <x v="0"/>
    <x v="71"/>
    <x v="2"/>
    <x v="74"/>
    <x v="73"/>
    <x v="74"/>
    <x v="74"/>
    <x v="74"/>
    <x v="0"/>
    <x v="0"/>
    <x v="0"/>
    <x v="0"/>
  </r>
  <r>
    <x v="75"/>
    <x v="16"/>
    <x v="0"/>
    <x v="15"/>
    <x v="2"/>
    <x v="0"/>
    <x v="0"/>
    <x v="4"/>
    <x v="3"/>
    <x v="72"/>
    <x v="0"/>
    <x v="75"/>
    <x v="74"/>
    <x v="75"/>
    <x v="75"/>
    <x v="75"/>
    <x v="0"/>
    <x v="0"/>
    <x v="0"/>
    <x v="0"/>
  </r>
  <r>
    <x v="76"/>
    <x v="16"/>
    <x v="1"/>
    <x v="11"/>
    <x v="2"/>
    <x v="0"/>
    <x v="4"/>
    <x v="16"/>
    <x v="3"/>
    <x v="73"/>
    <x v="2"/>
    <x v="76"/>
    <x v="75"/>
    <x v="76"/>
    <x v="76"/>
    <x v="76"/>
    <x v="0"/>
    <x v="0"/>
    <x v="0"/>
    <x v="0"/>
  </r>
  <r>
    <x v="77"/>
    <x v="16"/>
    <x v="1"/>
    <x v="14"/>
    <x v="3"/>
    <x v="1"/>
    <x v="3"/>
    <x v="7"/>
    <x v="3"/>
    <x v="74"/>
    <x v="0"/>
    <x v="77"/>
    <x v="76"/>
    <x v="77"/>
    <x v="77"/>
    <x v="77"/>
    <x v="0"/>
    <x v="0"/>
    <x v="0"/>
    <x v="0"/>
  </r>
  <r>
    <x v="78"/>
    <x v="17"/>
    <x v="3"/>
    <x v="8"/>
    <x v="2"/>
    <x v="0"/>
    <x v="3"/>
    <x v="13"/>
    <x v="2"/>
    <x v="75"/>
    <x v="3"/>
    <x v="78"/>
    <x v="77"/>
    <x v="78"/>
    <x v="78"/>
    <x v="78"/>
    <x v="0"/>
    <x v="0"/>
    <x v="0"/>
    <x v="0"/>
  </r>
  <r>
    <x v="79"/>
    <x v="17"/>
    <x v="1"/>
    <x v="1"/>
    <x v="2"/>
    <x v="1"/>
    <x v="3"/>
    <x v="5"/>
    <x v="1"/>
    <x v="76"/>
    <x v="0"/>
    <x v="79"/>
    <x v="78"/>
    <x v="79"/>
    <x v="79"/>
    <x v="79"/>
    <x v="0"/>
    <x v="0"/>
    <x v="0"/>
    <x v="0"/>
  </r>
  <r>
    <x v="80"/>
    <x v="17"/>
    <x v="3"/>
    <x v="13"/>
    <x v="3"/>
    <x v="1"/>
    <x v="0"/>
    <x v="8"/>
    <x v="3"/>
    <x v="77"/>
    <x v="0"/>
    <x v="80"/>
    <x v="79"/>
    <x v="80"/>
    <x v="80"/>
    <x v="80"/>
    <x v="0"/>
    <x v="0"/>
    <x v="0"/>
    <x v="0"/>
  </r>
  <r>
    <x v="81"/>
    <x v="17"/>
    <x v="2"/>
    <x v="5"/>
    <x v="3"/>
    <x v="1"/>
    <x v="0"/>
    <x v="0"/>
    <x v="3"/>
    <x v="78"/>
    <x v="2"/>
    <x v="81"/>
    <x v="80"/>
    <x v="81"/>
    <x v="81"/>
    <x v="81"/>
    <x v="0"/>
    <x v="0"/>
    <x v="0"/>
    <x v="0"/>
  </r>
  <r>
    <x v="82"/>
    <x v="18"/>
    <x v="2"/>
    <x v="10"/>
    <x v="0"/>
    <x v="1"/>
    <x v="4"/>
    <x v="12"/>
    <x v="0"/>
    <x v="79"/>
    <x v="0"/>
    <x v="82"/>
    <x v="81"/>
    <x v="82"/>
    <x v="82"/>
    <x v="82"/>
    <x v="0"/>
    <x v="0"/>
    <x v="0"/>
    <x v="0"/>
  </r>
  <r>
    <x v="83"/>
    <x v="18"/>
    <x v="1"/>
    <x v="6"/>
    <x v="0"/>
    <x v="2"/>
    <x v="0"/>
    <x v="4"/>
    <x v="3"/>
    <x v="80"/>
    <x v="0"/>
    <x v="83"/>
    <x v="82"/>
    <x v="83"/>
    <x v="83"/>
    <x v="83"/>
    <x v="0"/>
    <x v="0"/>
    <x v="0"/>
    <x v="0"/>
  </r>
  <r>
    <x v="84"/>
    <x v="18"/>
    <x v="1"/>
    <x v="1"/>
    <x v="0"/>
    <x v="0"/>
    <x v="2"/>
    <x v="2"/>
    <x v="3"/>
    <x v="81"/>
    <x v="0"/>
    <x v="84"/>
    <x v="83"/>
    <x v="84"/>
    <x v="84"/>
    <x v="84"/>
    <x v="0"/>
    <x v="0"/>
    <x v="0"/>
    <x v="0"/>
  </r>
  <r>
    <x v="85"/>
    <x v="18"/>
    <x v="3"/>
    <x v="13"/>
    <x v="2"/>
    <x v="0"/>
    <x v="0"/>
    <x v="8"/>
    <x v="3"/>
    <x v="82"/>
    <x v="2"/>
    <x v="85"/>
    <x v="84"/>
    <x v="85"/>
    <x v="85"/>
    <x v="85"/>
    <x v="0"/>
    <x v="0"/>
    <x v="0"/>
    <x v="0"/>
  </r>
  <r>
    <x v="86"/>
    <x v="18"/>
    <x v="0"/>
    <x v="0"/>
    <x v="2"/>
    <x v="0"/>
    <x v="2"/>
    <x v="2"/>
    <x v="3"/>
    <x v="83"/>
    <x v="2"/>
    <x v="86"/>
    <x v="85"/>
    <x v="86"/>
    <x v="86"/>
    <x v="86"/>
    <x v="0"/>
    <x v="0"/>
    <x v="0"/>
    <x v="0"/>
  </r>
  <r>
    <x v="87"/>
    <x v="19"/>
    <x v="3"/>
    <x v="8"/>
    <x v="3"/>
    <x v="0"/>
    <x v="2"/>
    <x v="18"/>
    <x v="3"/>
    <x v="84"/>
    <x v="0"/>
    <x v="87"/>
    <x v="86"/>
    <x v="87"/>
    <x v="87"/>
    <x v="87"/>
    <x v="0"/>
    <x v="0"/>
    <x v="0"/>
    <x v="0"/>
  </r>
  <r>
    <x v="88"/>
    <x v="19"/>
    <x v="2"/>
    <x v="5"/>
    <x v="0"/>
    <x v="0"/>
    <x v="3"/>
    <x v="19"/>
    <x v="3"/>
    <x v="85"/>
    <x v="2"/>
    <x v="88"/>
    <x v="87"/>
    <x v="88"/>
    <x v="88"/>
    <x v="88"/>
    <x v="0"/>
    <x v="0"/>
    <x v="0"/>
    <x v="0"/>
  </r>
  <r>
    <x v="89"/>
    <x v="19"/>
    <x v="0"/>
    <x v="0"/>
    <x v="2"/>
    <x v="0"/>
    <x v="4"/>
    <x v="14"/>
    <x v="0"/>
    <x v="86"/>
    <x v="0"/>
    <x v="89"/>
    <x v="88"/>
    <x v="89"/>
    <x v="89"/>
    <x v="89"/>
    <x v="0"/>
    <x v="0"/>
    <x v="0"/>
    <x v="0"/>
  </r>
  <r>
    <x v="90"/>
    <x v="19"/>
    <x v="0"/>
    <x v="0"/>
    <x v="0"/>
    <x v="1"/>
    <x v="3"/>
    <x v="19"/>
    <x v="2"/>
    <x v="87"/>
    <x v="3"/>
    <x v="90"/>
    <x v="89"/>
    <x v="90"/>
    <x v="90"/>
    <x v="90"/>
    <x v="0"/>
    <x v="0"/>
    <x v="0"/>
    <x v="0"/>
  </r>
  <r>
    <x v="91"/>
    <x v="19"/>
    <x v="1"/>
    <x v="11"/>
    <x v="3"/>
    <x v="0"/>
    <x v="3"/>
    <x v="13"/>
    <x v="3"/>
    <x v="88"/>
    <x v="3"/>
    <x v="91"/>
    <x v="90"/>
    <x v="91"/>
    <x v="91"/>
    <x v="91"/>
    <x v="0"/>
    <x v="0"/>
    <x v="0"/>
    <x v="0"/>
  </r>
  <r>
    <x v="92"/>
    <x v="20"/>
    <x v="0"/>
    <x v="15"/>
    <x v="2"/>
    <x v="1"/>
    <x v="4"/>
    <x v="14"/>
    <x v="0"/>
    <x v="89"/>
    <x v="0"/>
    <x v="92"/>
    <x v="91"/>
    <x v="92"/>
    <x v="92"/>
    <x v="92"/>
    <x v="0"/>
    <x v="0"/>
    <x v="0"/>
    <x v="0"/>
  </r>
  <r>
    <x v="93"/>
    <x v="20"/>
    <x v="1"/>
    <x v="11"/>
    <x v="0"/>
    <x v="1"/>
    <x v="1"/>
    <x v="17"/>
    <x v="3"/>
    <x v="50"/>
    <x v="0"/>
    <x v="93"/>
    <x v="92"/>
    <x v="93"/>
    <x v="93"/>
    <x v="93"/>
    <x v="0"/>
    <x v="0"/>
    <x v="0"/>
    <x v="0"/>
  </r>
  <r>
    <x v="94"/>
    <x v="20"/>
    <x v="0"/>
    <x v="15"/>
    <x v="0"/>
    <x v="0"/>
    <x v="1"/>
    <x v="11"/>
    <x v="6"/>
    <x v="90"/>
    <x v="0"/>
    <x v="94"/>
    <x v="93"/>
    <x v="94"/>
    <x v="94"/>
    <x v="94"/>
    <x v="0"/>
    <x v="0"/>
    <x v="0"/>
    <x v="0"/>
  </r>
  <r>
    <x v="95"/>
    <x v="20"/>
    <x v="0"/>
    <x v="15"/>
    <x v="0"/>
    <x v="1"/>
    <x v="0"/>
    <x v="0"/>
    <x v="2"/>
    <x v="91"/>
    <x v="0"/>
    <x v="95"/>
    <x v="94"/>
    <x v="95"/>
    <x v="95"/>
    <x v="95"/>
    <x v="0"/>
    <x v="0"/>
    <x v="0"/>
    <x v="0"/>
  </r>
  <r>
    <x v="96"/>
    <x v="20"/>
    <x v="3"/>
    <x v="13"/>
    <x v="0"/>
    <x v="0"/>
    <x v="4"/>
    <x v="14"/>
    <x v="3"/>
    <x v="92"/>
    <x v="0"/>
    <x v="96"/>
    <x v="95"/>
    <x v="96"/>
    <x v="96"/>
    <x v="96"/>
    <x v="0"/>
    <x v="0"/>
    <x v="0"/>
    <x v="0"/>
  </r>
  <r>
    <x v="97"/>
    <x v="21"/>
    <x v="3"/>
    <x v="4"/>
    <x v="3"/>
    <x v="1"/>
    <x v="3"/>
    <x v="7"/>
    <x v="3"/>
    <x v="93"/>
    <x v="2"/>
    <x v="97"/>
    <x v="96"/>
    <x v="97"/>
    <x v="97"/>
    <x v="97"/>
    <x v="0"/>
    <x v="0"/>
    <x v="0"/>
    <x v="0"/>
  </r>
  <r>
    <x v="98"/>
    <x v="21"/>
    <x v="2"/>
    <x v="5"/>
    <x v="0"/>
    <x v="1"/>
    <x v="3"/>
    <x v="5"/>
    <x v="2"/>
    <x v="94"/>
    <x v="3"/>
    <x v="98"/>
    <x v="97"/>
    <x v="98"/>
    <x v="98"/>
    <x v="98"/>
    <x v="0"/>
    <x v="0"/>
    <x v="0"/>
    <x v="0"/>
  </r>
  <r>
    <x v="99"/>
    <x v="21"/>
    <x v="0"/>
    <x v="9"/>
    <x v="0"/>
    <x v="1"/>
    <x v="0"/>
    <x v="6"/>
    <x v="3"/>
    <x v="95"/>
    <x v="0"/>
    <x v="99"/>
    <x v="98"/>
    <x v="99"/>
    <x v="99"/>
    <x v="99"/>
    <x v="0"/>
    <x v="0"/>
    <x v="0"/>
    <x v="0"/>
  </r>
  <r>
    <x v="100"/>
    <x v="21"/>
    <x v="3"/>
    <x v="13"/>
    <x v="0"/>
    <x v="0"/>
    <x v="3"/>
    <x v="7"/>
    <x v="2"/>
    <x v="96"/>
    <x v="2"/>
    <x v="100"/>
    <x v="99"/>
    <x v="100"/>
    <x v="100"/>
    <x v="100"/>
    <x v="0"/>
    <x v="0"/>
    <x v="0"/>
    <x v="0"/>
  </r>
  <r>
    <x v="101"/>
    <x v="22"/>
    <x v="1"/>
    <x v="11"/>
    <x v="0"/>
    <x v="0"/>
    <x v="4"/>
    <x v="14"/>
    <x v="0"/>
    <x v="97"/>
    <x v="0"/>
    <x v="101"/>
    <x v="100"/>
    <x v="101"/>
    <x v="101"/>
    <x v="101"/>
    <x v="0"/>
    <x v="0"/>
    <x v="0"/>
    <x v="0"/>
  </r>
  <r>
    <x v="102"/>
    <x v="22"/>
    <x v="0"/>
    <x v="15"/>
    <x v="0"/>
    <x v="0"/>
    <x v="0"/>
    <x v="8"/>
    <x v="3"/>
    <x v="98"/>
    <x v="0"/>
    <x v="102"/>
    <x v="101"/>
    <x v="102"/>
    <x v="102"/>
    <x v="102"/>
    <x v="0"/>
    <x v="0"/>
    <x v="0"/>
    <x v="0"/>
  </r>
  <r>
    <x v="103"/>
    <x v="22"/>
    <x v="0"/>
    <x v="15"/>
    <x v="0"/>
    <x v="1"/>
    <x v="3"/>
    <x v="13"/>
    <x v="2"/>
    <x v="99"/>
    <x v="3"/>
    <x v="103"/>
    <x v="102"/>
    <x v="103"/>
    <x v="103"/>
    <x v="103"/>
    <x v="0"/>
    <x v="0"/>
    <x v="0"/>
    <x v="0"/>
  </r>
  <r>
    <x v="104"/>
    <x v="22"/>
    <x v="2"/>
    <x v="2"/>
    <x v="1"/>
    <x v="2"/>
    <x v="3"/>
    <x v="5"/>
    <x v="9"/>
    <x v="100"/>
    <x v="3"/>
    <x v="104"/>
    <x v="103"/>
    <x v="104"/>
    <x v="104"/>
    <x v="104"/>
    <x v="0"/>
    <x v="0"/>
    <x v="0"/>
    <x v="0"/>
  </r>
  <r>
    <x v="105"/>
    <x v="22"/>
    <x v="3"/>
    <x v="8"/>
    <x v="0"/>
    <x v="1"/>
    <x v="3"/>
    <x v="5"/>
    <x v="0"/>
    <x v="101"/>
    <x v="0"/>
    <x v="105"/>
    <x v="104"/>
    <x v="105"/>
    <x v="105"/>
    <x v="105"/>
    <x v="0"/>
    <x v="0"/>
    <x v="0"/>
    <x v="0"/>
  </r>
  <r>
    <x v="106"/>
    <x v="22"/>
    <x v="0"/>
    <x v="15"/>
    <x v="2"/>
    <x v="1"/>
    <x v="0"/>
    <x v="0"/>
    <x v="3"/>
    <x v="102"/>
    <x v="2"/>
    <x v="106"/>
    <x v="105"/>
    <x v="106"/>
    <x v="106"/>
    <x v="106"/>
    <x v="0"/>
    <x v="0"/>
    <x v="0"/>
    <x v="0"/>
  </r>
  <r>
    <x v="107"/>
    <x v="22"/>
    <x v="3"/>
    <x v="13"/>
    <x v="2"/>
    <x v="1"/>
    <x v="3"/>
    <x v="13"/>
    <x v="3"/>
    <x v="103"/>
    <x v="2"/>
    <x v="107"/>
    <x v="106"/>
    <x v="107"/>
    <x v="107"/>
    <x v="107"/>
    <x v="0"/>
    <x v="0"/>
    <x v="0"/>
    <x v="0"/>
  </r>
  <r>
    <x v="108"/>
    <x v="23"/>
    <x v="0"/>
    <x v="15"/>
    <x v="0"/>
    <x v="0"/>
    <x v="1"/>
    <x v="1"/>
    <x v="3"/>
    <x v="104"/>
    <x v="0"/>
    <x v="108"/>
    <x v="107"/>
    <x v="108"/>
    <x v="108"/>
    <x v="108"/>
    <x v="0"/>
    <x v="0"/>
    <x v="0"/>
    <x v="0"/>
  </r>
  <r>
    <x v="109"/>
    <x v="23"/>
    <x v="0"/>
    <x v="15"/>
    <x v="0"/>
    <x v="0"/>
    <x v="2"/>
    <x v="18"/>
    <x v="3"/>
    <x v="105"/>
    <x v="0"/>
    <x v="109"/>
    <x v="108"/>
    <x v="109"/>
    <x v="109"/>
    <x v="109"/>
    <x v="0"/>
    <x v="0"/>
    <x v="0"/>
    <x v="0"/>
  </r>
  <r>
    <x v="110"/>
    <x v="23"/>
    <x v="3"/>
    <x v="8"/>
    <x v="2"/>
    <x v="0"/>
    <x v="3"/>
    <x v="7"/>
    <x v="1"/>
    <x v="106"/>
    <x v="0"/>
    <x v="110"/>
    <x v="109"/>
    <x v="110"/>
    <x v="110"/>
    <x v="110"/>
    <x v="0"/>
    <x v="0"/>
    <x v="0"/>
    <x v="0"/>
  </r>
  <r>
    <x v="111"/>
    <x v="23"/>
    <x v="1"/>
    <x v="11"/>
    <x v="1"/>
    <x v="2"/>
    <x v="2"/>
    <x v="9"/>
    <x v="2"/>
    <x v="107"/>
    <x v="2"/>
    <x v="111"/>
    <x v="110"/>
    <x v="111"/>
    <x v="111"/>
    <x v="111"/>
    <x v="0"/>
    <x v="0"/>
    <x v="0"/>
    <x v="0"/>
  </r>
  <r>
    <x v="112"/>
    <x v="23"/>
    <x v="3"/>
    <x v="7"/>
    <x v="0"/>
    <x v="0"/>
    <x v="1"/>
    <x v="3"/>
    <x v="3"/>
    <x v="108"/>
    <x v="0"/>
    <x v="112"/>
    <x v="111"/>
    <x v="112"/>
    <x v="112"/>
    <x v="112"/>
    <x v="0"/>
    <x v="0"/>
    <x v="0"/>
    <x v="0"/>
  </r>
  <r>
    <x v="113"/>
    <x v="24"/>
    <x v="0"/>
    <x v="0"/>
    <x v="0"/>
    <x v="2"/>
    <x v="2"/>
    <x v="2"/>
    <x v="3"/>
    <x v="109"/>
    <x v="0"/>
    <x v="113"/>
    <x v="112"/>
    <x v="113"/>
    <x v="113"/>
    <x v="113"/>
    <x v="0"/>
    <x v="0"/>
    <x v="0"/>
    <x v="0"/>
  </r>
  <r>
    <x v="114"/>
    <x v="24"/>
    <x v="1"/>
    <x v="14"/>
    <x v="0"/>
    <x v="1"/>
    <x v="0"/>
    <x v="8"/>
    <x v="0"/>
    <x v="110"/>
    <x v="1"/>
    <x v="114"/>
    <x v="113"/>
    <x v="114"/>
    <x v="114"/>
    <x v="114"/>
    <x v="0"/>
    <x v="0"/>
    <x v="0"/>
    <x v="0"/>
  </r>
  <r>
    <x v="115"/>
    <x v="24"/>
    <x v="1"/>
    <x v="12"/>
    <x v="0"/>
    <x v="0"/>
    <x v="1"/>
    <x v="17"/>
    <x v="0"/>
    <x v="111"/>
    <x v="0"/>
    <x v="115"/>
    <x v="114"/>
    <x v="115"/>
    <x v="115"/>
    <x v="115"/>
    <x v="0"/>
    <x v="0"/>
    <x v="0"/>
    <x v="0"/>
  </r>
  <r>
    <x v="116"/>
    <x v="25"/>
    <x v="2"/>
    <x v="10"/>
    <x v="2"/>
    <x v="0"/>
    <x v="0"/>
    <x v="8"/>
    <x v="3"/>
    <x v="112"/>
    <x v="2"/>
    <x v="116"/>
    <x v="115"/>
    <x v="116"/>
    <x v="116"/>
    <x v="116"/>
    <x v="0"/>
    <x v="0"/>
    <x v="0"/>
    <x v="0"/>
  </r>
  <r>
    <x v="117"/>
    <x v="25"/>
    <x v="3"/>
    <x v="7"/>
    <x v="0"/>
    <x v="2"/>
    <x v="2"/>
    <x v="9"/>
    <x v="0"/>
    <x v="113"/>
    <x v="0"/>
    <x v="13"/>
    <x v="116"/>
    <x v="117"/>
    <x v="117"/>
    <x v="117"/>
    <x v="0"/>
    <x v="0"/>
    <x v="0"/>
    <x v="0"/>
  </r>
  <r>
    <x v="118"/>
    <x v="25"/>
    <x v="2"/>
    <x v="16"/>
    <x v="0"/>
    <x v="0"/>
    <x v="1"/>
    <x v="3"/>
    <x v="0"/>
    <x v="114"/>
    <x v="1"/>
    <x v="117"/>
    <x v="117"/>
    <x v="118"/>
    <x v="118"/>
    <x v="118"/>
    <x v="0"/>
    <x v="0"/>
    <x v="0"/>
    <x v="0"/>
  </r>
  <r>
    <x v="119"/>
    <x v="25"/>
    <x v="2"/>
    <x v="10"/>
    <x v="0"/>
    <x v="2"/>
    <x v="3"/>
    <x v="19"/>
    <x v="0"/>
    <x v="115"/>
    <x v="2"/>
    <x v="118"/>
    <x v="118"/>
    <x v="119"/>
    <x v="119"/>
    <x v="119"/>
    <x v="0"/>
    <x v="0"/>
    <x v="0"/>
    <x v="0"/>
  </r>
  <r>
    <x v="120"/>
    <x v="25"/>
    <x v="0"/>
    <x v="15"/>
    <x v="0"/>
    <x v="0"/>
    <x v="4"/>
    <x v="16"/>
    <x v="2"/>
    <x v="116"/>
    <x v="2"/>
    <x v="119"/>
    <x v="119"/>
    <x v="120"/>
    <x v="120"/>
    <x v="120"/>
    <x v="0"/>
    <x v="0"/>
    <x v="0"/>
    <x v="0"/>
  </r>
  <r>
    <x v="121"/>
    <x v="26"/>
    <x v="0"/>
    <x v="0"/>
    <x v="0"/>
    <x v="0"/>
    <x v="0"/>
    <x v="8"/>
    <x v="3"/>
    <x v="117"/>
    <x v="0"/>
    <x v="120"/>
    <x v="120"/>
    <x v="121"/>
    <x v="121"/>
    <x v="121"/>
    <x v="0"/>
    <x v="0"/>
    <x v="0"/>
    <x v="0"/>
  </r>
  <r>
    <x v="122"/>
    <x v="26"/>
    <x v="1"/>
    <x v="6"/>
    <x v="3"/>
    <x v="1"/>
    <x v="1"/>
    <x v="11"/>
    <x v="0"/>
    <x v="118"/>
    <x v="0"/>
    <x v="121"/>
    <x v="121"/>
    <x v="122"/>
    <x v="122"/>
    <x v="122"/>
    <x v="0"/>
    <x v="0"/>
    <x v="0"/>
    <x v="0"/>
  </r>
  <r>
    <x v="123"/>
    <x v="26"/>
    <x v="1"/>
    <x v="12"/>
    <x v="0"/>
    <x v="2"/>
    <x v="2"/>
    <x v="15"/>
    <x v="0"/>
    <x v="119"/>
    <x v="0"/>
    <x v="26"/>
    <x v="122"/>
    <x v="26"/>
    <x v="123"/>
    <x v="123"/>
    <x v="0"/>
    <x v="0"/>
    <x v="0"/>
    <x v="0"/>
  </r>
  <r>
    <x v="124"/>
    <x v="26"/>
    <x v="3"/>
    <x v="8"/>
    <x v="2"/>
    <x v="0"/>
    <x v="1"/>
    <x v="17"/>
    <x v="3"/>
    <x v="120"/>
    <x v="2"/>
    <x v="122"/>
    <x v="123"/>
    <x v="123"/>
    <x v="124"/>
    <x v="124"/>
    <x v="0"/>
    <x v="0"/>
    <x v="0"/>
    <x v="0"/>
  </r>
  <r>
    <x v="125"/>
    <x v="26"/>
    <x v="3"/>
    <x v="8"/>
    <x v="0"/>
    <x v="1"/>
    <x v="3"/>
    <x v="7"/>
    <x v="3"/>
    <x v="121"/>
    <x v="0"/>
    <x v="123"/>
    <x v="124"/>
    <x v="124"/>
    <x v="125"/>
    <x v="125"/>
    <x v="0"/>
    <x v="0"/>
    <x v="0"/>
    <x v="0"/>
  </r>
  <r>
    <x v="126"/>
    <x v="26"/>
    <x v="0"/>
    <x v="0"/>
    <x v="2"/>
    <x v="0"/>
    <x v="3"/>
    <x v="7"/>
    <x v="3"/>
    <x v="122"/>
    <x v="0"/>
    <x v="124"/>
    <x v="125"/>
    <x v="125"/>
    <x v="126"/>
    <x v="126"/>
    <x v="0"/>
    <x v="0"/>
    <x v="0"/>
    <x v="0"/>
  </r>
  <r>
    <x v="127"/>
    <x v="27"/>
    <x v="3"/>
    <x v="7"/>
    <x v="0"/>
    <x v="0"/>
    <x v="0"/>
    <x v="4"/>
    <x v="2"/>
    <x v="123"/>
    <x v="0"/>
    <x v="125"/>
    <x v="126"/>
    <x v="126"/>
    <x v="127"/>
    <x v="127"/>
    <x v="0"/>
    <x v="0"/>
    <x v="0"/>
    <x v="0"/>
  </r>
  <r>
    <x v="128"/>
    <x v="27"/>
    <x v="1"/>
    <x v="6"/>
    <x v="3"/>
    <x v="2"/>
    <x v="1"/>
    <x v="17"/>
    <x v="3"/>
    <x v="124"/>
    <x v="0"/>
    <x v="126"/>
    <x v="127"/>
    <x v="127"/>
    <x v="128"/>
    <x v="128"/>
    <x v="0"/>
    <x v="0"/>
    <x v="0"/>
    <x v="0"/>
  </r>
  <r>
    <x v="129"/>
    <x v="27"/>
    <x v="2"/>
    <x v="16"/>
    <x v="3"/>
    <x v="0"/>
    <x v="1"/>
    <x v="17"/>
    <x v="0"/>
    <x v="125"/>
    <x v="1"/>
    <x v="127"/>
    <x v="128"/>
    <x v="128"/>
    <x v="129"/>
    <x v="129"/>
    <x v="0"/>
    <x v="0"/>
    <x v="0"/>
    <x v="0"/>
  </r>
  <r>
    <x v="130"/>
    <x v="27"/>
    <x v="2"/>
    <x v="16"/>
    <x v="0"/>
    <x v="2"/>
    <x v="1"/>
    <x v="1"/>
    <x v="1"/>
    <x v="126"/>
    <x v="0"/>
    <x v="128"/>
    <x v="129"/>
    <x v="129"/>
    <x v="130"/>
    <x v="130"/>
    <x v="0"/>
    <x v="0"/>
    <x v="0"/>
    <x v="0"/>
  </r>
  <r>
    <x v="131"/>
    <x v="28"/>
    <x v="1"/>
    <x v="12"/>
    <x v="0"/>
    <x v="1"/>
    <x v="3"/>
    <x v="19"/>
    <x v="0"/>
    <x v="127"/>
    <x v="0"/>
    <x v="129"/>
    <x v="130"/>
    <x v="130"/>
    <x v="131"/>
    <x v="131"/>
    <x v="0"/>
    <x v="0"/>
    <x v="0"/>
    <x v="0"/>
  </r>
  <r>
    <x v="132"/>
    <x v="28"/>
    <x v="2"/>
    <x v="5"/>
    <x v="1"/>
    <x v="2"/>
    <x v="4"/>
    <x v="16"/>
    <x v="2"/>
    <x v="128"/>
    <x v="3"/>
    <x v="130"/>
    <x v="131"/>
    <x v="131"/>
    <x v="132"/>
    <x v="132"/>
    <x v="0"/>
    <x v="0"/>
    <x v="0"/>
    <x v="0"/>
  </r>
  <r>
    <x v="133"/>
    <x v="28"/>
    <x v="0"/>
    <x v="9"/>
    <x v="1"/>
    <x v="2"/>
    <x v="2"/>
    <x v="15"/>
    <x v="5"/>
    <x v="129"/>
    <x v="3"/>
    <x v="131"/>
    <x v="132"/>
    <x v="132"/>
    <x v="133"/>
    <x v="133"/>
    <x v="0"/>
    <x v="0"/>
    <x v="0"/>
    <x v="0"/>
  </r>
  <r>
    <x v="134"/>
    <x v="29"/>
    <x v="1"/>
    <x v="1"/>
    <x v="2"/>
    <x v="2"/>
    <x v="0"/>
    <x v="6"/>
    <x v="3"/>
    <x v="130"/>
    <x v="0"/>
    <x v="132"/>
    <x v="133"/>
    <x v="133"/>
    <x v="134"/>
    <x v="134"/>
    <x v="0"/>
    <x v="0"/>
    <x v="0"/>
    <x v="0"/>
  </r>
  <r>
    <x v="135"/>
    <x v="29"/>
    <x v="1"/>
    <x v="12"/>
    <x v="0"/>
    <x v="1"/>
    <x v="3"/>
    <x v="13"/>
    <x v="2"/>
    <x v="131"/>
    <x v="0"/>
    <x v="133"/>
    <x v="134"/>
    <x v="134"/>
    <x v="135"/>
    <x v="135"/>
    <x v="0"/>
    <x v="0"/>
    <x v="0"/>
    <x v="0"/>
  </r>
  <r>
    <x v="136"/>
    <x v="29"/>
    <x v="2"/>
    <x v="5"/>
    <x v="2"/>
    <x v="0"/>
    <x v="4"/>
    <x v="12"/>
    <x v="3"/>
    <x v="132"/>
    <x v="0"/>
    <x v="134"/>
    <x v="135"/>
    <x v="135"/>
    <x v="136"/>
    <x v="136"/>
    <x v="0"/>
    <x v="0"/>
    <x v="0"/>
    <x v="0"/>
  </r>
  <r>
    <x v="137"/>
    <x v="29"/>
    <x v="3"/>
    <x v="7"/>
    <x v="0"/>
    <x v="0"/>
    <x v="4"/>
    <x v="10"/>
    <x v="3"/>
    <x v="133"/>
    <x v="2"/>
    <x v="135"/>
    <x v="136"/>
    <x v="136"/>
    <x v="137"/>
    <x v="137"/>
    <x v="0"/>
    <x v="0"/>
    <x v="0"/>
    <x v="0"/>
  </r>
  <r>
    <x v="138"/>
    <x v="29"/>
    <x v="1"/>
    <x v="12"/>
    <x v="1"/>
    <x v="2"/>
    <x v="3"/>
    <x v="13"/>
    <x v="4"/>
    <x v="134"/>
    <x v="1"/>
    <x v="136"/>
    <x v="137"/>
    <x v="137"/>
    <x v="138"/>
    <x v="138"/>
    <x v="0"/>
    <x v="0"/>
    <x v="0"/>
    <x v="0"/>
  </r>
  <r>
    <x v="139"/>
    <x v="29"/>
    <x v="1"/>
    <x v="12"/>
    <x v="3"/>
    <x v="0"/>
    <x v="4"/>
    <x v="12"/>
    <x v="6"/>
    <x v="135"/>
    <x v="0"/>
    <x v="137"/>
    <x v="138"/>
    <x v="138"/>
    <x v="139"/>
    <x v="139"/>
    <x v="0"/>
    <x v="0"/>
    <x v="0"/>
    <x v="0"/>
  </r>
  <r>
    <x v="140"/>
    <x v="30"/>
    <x v="2"/>
    <x v="10"/>
    <x v="1"/>
    <x v="2"/>
    <x v="2"/>
    <x v="9"/>
    <x v="9"/>
    <x v="136"/>
    <x v="3"/>
    <x v="138"/>
    <x v="139"/>
    <x v="139"/>
    <x v="140"/>
    <x v="140"/>
    <x v="0"/>
    <x v="0"/>
    <x v="0"/>
    <x v="0"/>
  </r>
  <r>
    <x v="141"/>
    <x v="30"/>
    <x v="0"/>
    <x v="9"/>
    <x v="0"/>
    <x v="2"/>
    <x v="0"/>
    <x v="8"/>
    <x v="3"/>
    <x v="137"/>
    <x v="2"/>
    <x v="139"/>
    <x v="140"/>
    <x v="140"/>
    <x v="141"/>
    <x v="141"/>
    <x v="0"/>
    <x v="0"/>
    <x v="0"/>
    <x v="0"/>
  </r>
  <r>
    <x v="142"/>
    <x v="30"/>
    <x v="1"/>
    <x v="1"/>
    <x v="0"/>
    <x v="0"/>
    <x v="1"/>
    <x v="17"/>
    <x v="3"/>
    <x v="138"/>
    <x v="3"/>
    <x v="140"/>
    <x v="141"/>
    <x v="141"/>
    <x v="142"/>
    <x v="142"/>
    <x v="0"/>
    <x v="0"/>
    <x v="0"/>
    <x v="0"/>
  </r>
  <r>
    <x v="143"/>
    <x v="30"/>
    <x v="0"/>
    <x v="0"/>
    <x v="0"/>
    <x v="1"/>
    <x v="0"/>
    <x v="0"/>
    <x v="3"/>
    <x v="139"/>
    <x v="2"/>
    <x v="141"/>
    <x v="142"/>
    <x v="142"/>
    <x v="143"/>
    <x v="143"/>
    <x v="0"/>
    <x v="0"/>
    <x v="0"/>
    <x v="0"/>
  </r>
  <r>
    <x v="144"/>
    <x v="30"/>
    <x v="1"/>
    <x v="6"/>
    <x v="1"/>
    <x v="2"/>
    <x v="4"/>
    <x v="16"/>
    <x v="1"/>
    <x v="140"/>
    <x v="1"/>
    <x v="142"/>
    <x v="143"/>
    <x v="143"/>
    <x v="144"/>
    <x v="144"/>
    <x v="0"/>
    <x v="0"/>
    <x v="0"/>
    <x v="0"/>
  </r>
  <r>
    <x v="145"/>
    <x v="30"/>
    <x v="0"/>
    <x v="15"/>
    <x v="0"/>
    <x v="0"/>
    <x v="4"/>
    <x v="12"/>
    <x v="0"/>
    <x v="141"/>
    <x v="0"/>
    <x v="143"/>
    <x v="144"/>
    <x v="144"/>
    <x v="145"/>
    <x v="145"/>
    <x v="0"/>
    <x v="0"/>
    <x v="0"/>
    <x v="0"/>
  </r>
  <r>
    <x v="146"/>
    <x v="30"/>
    <x v="1"/>
    <x v="11"/>
    <x v="2"/>
    <x v="1"/>
    <x v="0"/>
    <x v="6"/>
    <x v="8"/>
    <x v="142"/>
    <x v="3"/>
    <x v="144"/>
    <x v="145"/>
    <x v="145"/>
    <x v="146"/>
    <x v="146"/>
    <x v="0"/>
    <x v="0"/>
    <x v="0"/>
    <x v="0"/>
  </r>
  <r>
    <x v="147"/>
    <x v="30"/>
    <x v="0"/>
    <x v="15"/>
    <x v="0"/>
    <x v="1"/>
    <x v="2"/>
    <x v="2"/>
    <x v="3"/>
    <x v="143"/>
    <x v="0"/>
    <x v="145"/>
    <x v="146"/>
    <x v="146"/>
    <x v="147"/>
    <x v="147"/>
    <x v="0"/>
    <x v="0"/>
    <x v="0"/>
    <x v="0"/>
  </r>
  <r>
    <x v="148"/>
    <x v="30"/>
    <x v="0"/>
    <x v="0"/>
    <x v="2"/>
    <x v="0"/>
    <x v="4"/>
    <x v="14"/>
    <x v="3"/>
    <x v="86"/>
    <x v="2"/>
    <x v="146"/>
    <x v="147"/>
    <x v="147"/>
    <x v="148"/>
    <x v="148"/>
    <x v="0"/>
    <x v="0"/>
    <x v="0"/>
    <x v="0"/>
  </r>
  <r>
    <x v="149"/>
    <x v="30"/>
    <x v="2"/>
    <x v="3"/>
    <x v="2"/>
    <x v="0"/>
    <x v="0"/>
    <x v="8"/>
    <x v="2"/>
    <x v="144"/>
    <x v="3"/>
    <x v="147"/>
    <x v="148"/>
    <x v="148"/>
    <x v="149"/>
    <x v="149"/>
    <x v="0"/>
    <x v="0"/>
    <x v="0"/>
    <x v="0"/>
  </r>
  <r>
    <x v="150"/>
    <x v="31"/>
    <x v="0"/>
    <x v="0"/>
    <x v="0"/>
    <x v="0"/>
    <x v="1"/>
    <x v="3"/>
    <x v="3"/>
    <x v="145"/>
    <x v="0"/>
    <x v="148"/>
    <x v="149"/>
    <x v="149"/>
    <x v="150"/>
    <x v="150"/>
    <x v="0"/>
    <x v="0"/>
    <x v="1"/>
    <x v="1"/>
  </r>
  <r>
    <x v="151"/>
    <x v="31"/>
    <x v="3"/>
    <x v="7"/>
    <x v="2"/>
    <x v="0"/>
    <x v="1"/>
    <x v="3"/>
    <x v="3"/>
    <x v="146"/>
    <x v="2"/>
    <x v="149"/>
    <x v="150"/>
    <x v="150"/>
    <x v="151"/>
    <x v="151"/>
    <x v="0"/>
    <x v="0"/>
    <x v="1"/>
    <x v="1"/>
  </r>
  <r>
    <x v="152"/>
    <x v="31"/>
    <x v="2"/>
    <x v="5"/>
    <x v="1"/>
    <x v="2"/>
    <x v="3"/>
    <x v="19"/>
    <x v="5"/>
    <x v="147"/>
    <x v="3"/>
    <x v="150"/>
    <x v="151"/>
    <x v="151"/>
    <x v="152"/>
    <x v="152"/>
    <x v="0"/>
    <x v="0"/>
    <x v="1"/>
    <x v="1"/>
  </r>
  <r>
    <x v="153"/>
    <x v="31"/>
    <x v="1"/>
    <x v="12"/>
    <x v="0"/>
    <x v="0"/>
    <x v="4"/>
    <x v="14"/>
    <x v="2"/>
    <x v="148"/>
    <x v="0"/>
    <x v="151"/>
    <x v="152"/>
    <x v="152"/>
    <x v="153"/>
    <x v="153"/>
    <x v="0"/>
    <x v="0"/>
    <x v="1"/>
    <x v="1"/>
  </r>
  <r>
    <x v="154"/>
    <x v="31"/>
    <x v="3"/>
    <x v="13"/>
    <x v="3"/>
    <x v="0"/>
    <x v="4"/>
    <x v="12"/>
    <x v="0"/>
    <x v="149"/>
    <x v="0"/>
    <x v="152"/>
    <x v="153"/>
    <x v="153"/>
    <x v="154"/>
    <x v="154"/>
    <x v="0"/>
    <x v="0"/>
    <x v="1"/>
    <x v="1"/>
  </r>
  <r>
    <x v="155"/>
    <x v="31"/>
    <x v="0"/>
    <x v="15"/>
    <x v="3"/>
    <x v="1"/>
    <x v="1"/>
    <x v="3"/>
    <x v="0"/>
    <x v="150"/>
    <x v="2"/>
    <x v="153"/>
    <x v="154"/>
    <x v="154"/>
    <x v="155"/>
    <x v="155"/>
    <x v="0"/>
    <x v="0"/>
    <x v="1"/>
    <x v="1"/>
  </r>
  <r>
    <x v="156"/>
    <x v="32"/>
    <x v="1"/>
    <x v="14"/>
    <x v="0"/>
    <x v="0"/>
    <x v="2"/>
    <x v="9"/>
    <x v="3"/>
    <x v="151"/>
    <x v="2"/>
    <x v="154"/>
    <x v="155"/>
    <x v="155"/>
    <x v="156"/>
    <x v="156"/>
    <x v="0"/>
    <x v="0"/>
    <x v="1"/>
    <x v="1"/>
  </r>
  <r>
    <x v="157"/>
    <x v="32"/>
    <x v="3"/>
    <x v="13"/>
    <x v="1"/>
    <x v="2"/>
    <x v="0"/>
    <x v="8"/>
    <x v="4"/>
    <x v="152"/>
    <x v="1"/>
    <x v="155"/>
    <x v="156"/>
    <x v="156"/>
    <x v="157"/>
    <x v="157"/>
    <x v="0"/>
    <x v="0"/>
    <x v="1"/>
    <x v="1"/>
  </r>
  <r>
    <x v="158"/>
    <x v="32"/>
    <x v="1"/>
    <x v="11"/>
    <x v="3"/>
    <x v="1"/>
    <x v="3"/>
    <x v="19"/>
    <x v="3"/>
    <x v="153"/>
    <x v="0"/>
    <x v="156"/>
    <x v="157"/>
    <x v="157"/>
    <x v="158"/>
    <x v="158"/>
    <x v="0"/>
    <x v="0"/>
    <x v="1"/>
    <x v="1"/>
  </r>
  <r>
    <x v="159"/>
    <x v="32"/>
    <x v="1"/>
    <x v="11"/>
    <x v="3"/>
    <x v="0"/>
    <x v="3"/>
    <x v="7"/>
    <x v="2"/>
    <x v="154"/>
    <x v="0"/>
    <x v="157"/>
    <x v="158"/>
    <x v="158"/>
    <x v="159"/>
    <x v="159"/>
    <x v="0"/>
    <x v="0"/>
    <x v="1"/>
    <x v="1"/>
  </r>
  <r>
    <x v="160"/>
    <x v="32"/>
    <x v="1"/>
    <x v="12"/>
    <x v="3"/>
    <x v="0"/>
    <x v="1"/>
    <x v="1"/>
    <x v="3"/>
    <x v="155"/>
    <x v="0"/>
    <x v="158"/>
    <x v="159"/>
    <x v="159"/>
    <x v="160"/>
    <x v="160"/>
    <x v="0"/>
    <x v="0"/>
    <x v="1"/>
    <x v="1"/>
  </r>
  <r>
    <x v="161"/>
    <x v="32"/>
    <x v="0"/>
    <x v="0"/>
    <x v="0"/>
    <x v="2"/>
    <x v="4"/>
    <x v="10"/>
    <x v="3"/>
    <x v="156"/>
    <x v="3"/>
    <x v="159"/>
    <x v="160"/>
    <x v="160"/>
    <x v="161"/>
    <x v="161"/>
    <x v="0"/>
    <x v="0"/>
    <x v="1"/>
    <x v="1"/>
  </r>
  <r>
    <x v="162"/>
    <x v="32"/>
    <x v="0"/>
    <x v="0"/>
    <x v="0"/>
    <x v="1"/>
    <x v="0"/>
    <x v="8"/>
    <x v="8"/>
    <x v="157"/>
    <x v="0"/>
    <x v="85"/>
    <x v="161"/>
    <x v="161"/>
    <x v="162"/>
    <x v="162"/>
    <x v="0"/>
    <x v="0"/>
    <x v="1"/>
    <x v="1"/>
  </r>
  <r>
    <x v="163"/>
    <x v="33"/>
    <x v="0"/>
    <x v="0"/>
    <x v="1"/>
    <x v="2"/>
    <x v="4"/>
    <x v="14"/>
    <x v="5"/>
    <x v="158"/>
    <x v="4"/>
    <x v="160"/>
    <x v="162"/>
    <x v="162"/>
    <x v="163"/>
    <x v="163"/>
    <x v="0"/>
    <x v="0"/>
    <x v="1"/>
    <x v="1"/>
  </r>
  <r>
    <x v="164"/>
    <x v="33"/>
    <x v="3"/>
    <x v="8"/>
    <x v="2"/>
    <x v="1"/>
    <x v="1"/>
    <x v="11"/>
    <x v="0"/>
    <x v="159"/>
    <x v="0"/>
    <x v="161"/>
    <x v="163"/>
    <x v="163"/>
    <x v="164"/>
    <x v="164"/>
    <x v="0"/>
    <x v="0"/>
    <x v="1"/>
    <x v="1"/>
  </r>
  <r>
    <x v="165"/>
    <x v="34"/>
    <x v="0"/>
    <x v="0"/>
    <x v="3"/>
    <x v="1"/>
    <x v="3"/>
    <x v="19"/>
    <x v="3"/>
    <x v="160"/>
    <x v="3"/>
    <x v="162"/>
    <x v="164"/>
    <x v="164"/>
    <x v="165"/>
    <x v="165"/>
    <x v="0"/>
    <x v="0"/>
    <x v="1"/>
    <x v="1"/>
  </r>
  <r>
    <x v="166"/>
    <x v="34"/>
    <x v="1"/>
    <x v="11"/>
    <x v="0"/>
    <x v="1"/>
    <x v="3"/>
    <x v="13"/>
    <x v="0"/>
    <x v="161"/>
    <x v="3"/>
    <x v="163"/>
    <x v="165"/>
    <x v="165"/>
    <x v="166"/>
    <x v="166"/>
    <x v="0"/>
    <x v="0"/>
    <x v="1"/>
    <x v="1"/>
  </r>
  <r>
    <x v="167"/>
    <x v="34"/>
    <x v="2"/>
    <x v="5"/>
    <x v="0"/>
    <x v="1"/>
    <x v="2"/>
    <x v="9"/>
    <x v="0"/>
    <x v="162"/>
    <x v="3"/>
    <x v="57"/>
    <x v="166"/>
    <x v="166"/>
    <x v="167"/>
    <x v="167"/>
    <x v="0"/>
    <x v="0"/>
    <x v="1"/>
    <x v="1"/>
  </r>
  <r>
    <x v="168"/>
    <x v="35"/>
    <x v="1"/>
    <x v="12"/>
    <x v="0"/>
    <x v="0"/>
    <x v="4"/>
    <x v="12"/>
    <x v="2"/>
    <x v="160"/>
    <x v="0"/>
    <x v="164"/>
    <x v="167"/>
    <x v="167"/>
    <x v="168"/>
    <x v="168"/>
    <x v="0"/>
    <x v="0"/>
    <x v="1"/>
    <x v="1"/>
  </r>
  <r>
    <x v="169"/>
    <x v="35"/>
    <x v="3"/>
    <x v="8"/>
    <x v="0"/>
    <x v="0"/>
    <x v="0"/>
    <x v="8"/>
    <x v="0"/>
    <x v="163"/>
    <x v="0"/>
    <x v="165"/>
    <x v="168"/>
    <x v="168"/>
    <x v="169"/>
    <x v="169"/>
    <x v="0"/>
    <x v="0"/>
    <x v="1"/>
    <x v="1"/>
  </r>
  <r>
    <x v="170"/>
    <x v="35"/>
    <x v="3"/>
    <x v="13"/>
    <x v="0"/>
    <x v="0"/>
    <x v="1"/>
    <x v="11"/>
    <x v="8"/>
    <x v="164"/>
    <x v="0"/>
    <x v="166"/>
    <x v="169"/>
    <x v="169"/>
    <x v="170"/>
    <x v="170"/>
    <x v="0"/>
    <x v="0"/>
    <x v="1"/>
    <x v="1"/>
  </r>
  <r>
    <x v="171"/>
    <x v="35"/>
    <x v="1"/>
    <x v="14"/>
    <x v="0"/>
    <x v="1"/>
    <x v="1"/>
    <x v="17"/>
    <x v="3"/>
    <x v="165"/>
    <x v="2"/>
    <x v="93"/>
    <x v="170"/>
    <x v="93"/>
    <x v="171"/>
    <x v="171"/>
    <x v="0"/>
    <x v="0"/>
    <x v="1"/>
    <x v="1"/>
  </r>
  <r>
    <x v="172"/>
    <x v="35"/>
    <x v="1"/>
    <x v="14"/>
    <x v="1"/>
    <x v="2"/>
    <x v="3"/>
    <x v="19"/>
    <x v="2"/>
    <x v="166"/>
    <x v="2"/>
    <x v="167"/>
    <x v="171"/>
    <x v="170"/>
    <x v="172"/>
    <x v="172"/>
    <x v="0"/>
    <x v="0"/>
    <x v="1"/>
    <x v="1"/>
  </r>
  <r>
    <x v="173"/>
    <x v="36"/>
    <x v="1"/>
    <x v="1"/>
    <x v="0"/>
    <x v="2"/>
    <x v="0"/>
    <x v="8"/>
    <x v="2"/>
    <x v="167"/>
    <x v="0"/>
    <x v="168"/>
    <x v="172"/>
    <x v="171"/>
    <x v="173"/>
    <x v="173"/>
    <x v="0"/>
    <x v="0"/>
    <x v="1"/>
    <x v="1"/>
  </r>
  <r>
    <x v="174"/>
    <x v="36"/>
    <x v="0"/>
    <x v="15"/>
    <x v="3"/>
    <x v="1"/>
    <x v="1"/>
    <x v="1"/>
    <x v="2"/>
    <x v="168"/>
    <x v="1"/>
    <x v="169"/>
    <x v="173"/>
    <x v="172"/>
    <x v="174"/>
    <x v="174"/>
    <x v="0"/>
    <x v="0"/>
    <x v="1"/>
    <x v="1"/>
  </r>
  <r>
    <x v="175"/>
    <x v="36"/>
    <x v="1"/>
    <x v="12"/>
    <x v="2"/>
    <x v="1"/>
    <x v="2"/>
    <x v="2"/>
    <x v="3"/>
    <x v="169"/>
    <x v="0"/>
    <x v="101"/>
    <x v="174"/>
    <x v="173"/>
    <x v="175"/>
    <x v="175"/>
    <x v="0"/>
    <x v="0"/>
    <x v="1"/>
    <x v="1"/>
  </r>
  <r>
    <x v="176"/>
    <x v="36"/>
    <x v="0"/>
    <x v="0"/>
    <x v="2"/>
    <x v="0"/>
    <x v="4"/>
    <x v="16"/>
    <x v="2"/>
    <x v="170"/>
    <x v="0"/>
    <x v="170"/>
    <x v="175"/>
    <x v="174"/>
    <x v="176"/>
    <x v="176"/>
    <x v="0"/>
    <x v="0"/>
    <x v="1"/>
    <x v="1"/>
  </r>
  <r>
    <x v="177"/>
    <x v="37"/>
    <x v="3"/>
    <x v="4"/>
    <x v="0"/>
    <x v="0"/>
    <x v="2"/>
    <x v="2"/>
    <x v="0"/>
    <x v="171"/>
    <x v="1"/>
    <x v="21"/>
    <x v="176"/>
    <x v="21"/>
    <x v="177"/>
    <x v="177"/>
    <x v="0"/>
    <x v="0"/>
    <x v="1"/>
    <x v="1"/>
  </r>
  <r>
    <x v="178"/>
    <x v="37"/>
    <x v="2"/>
    <x v="2"/>
    <x v="0"/>
    <x v="1"/>
    <x v="4"/>
    <x v="14"/>
    <x v="3"/>
    <x v="21"/>
    <x v="0"/>
    <x v="92"/>
    <x v="177"/>
    <x v="175"/>
    <x v="178"/>
    <x v="178"/>
    <x v="0"/>
    <x v="0"/>
    <x v="1"/>
    <x v="1"/>
  </r>
  <r>
    <x v="179"/>
    <x v="37"/>
    <x v="2"/>
    <x v="16"/>
    <x v="2"/>
    <x v="0"/>
    <x v="3"/>
    <x v="13"/>
    <x v="3"/>
    <x v="172"/>
    <x v="0"/>
    <x v="171"/>
    <x v="178"/>
    <x v="176"/>
    <x v="179"/>
    <x v="179"/>
    <x v="0"/>
    <x v="0"/>
    <x v="1"/>
    <x v="1"/>
  </r>
  <r>
    <x v="180"/>
    <x v="38"/>
    <x v="1"/>
    <x v="1"/>
    <x v="1"/>
    <x v="0"/>
    <x v="3"/>
    <x v="19"/>
    <x v="5"/>
    <x v="173"/>
    <x v="1"/>
    <x v="172"/>
    <x v="179"/>
    <x v="177"/>
    <x v="180"/>
    <x v="180"/>
    <x v="0"/>
    <x v="0"/>
    <x v="1"/>
    <x v="1"/>
  </r>
  <r>
    <x v="181"/>
    <x v="38"/>
    <x v="0"/>
    <x v="9"/>
    <x v="0"/>
    <x v="2"/>
    <x v="4"/>
    <x v="16"/>
    <x v="3"/>
    <x v="174"/>
    <x v="2"/>
    <x v="173"/>
    <x v="180"/>
    <x v="178"/>
    <x v="181"/>
    <x v="181"/>
    <x v="0"/>
    <x v="0"/>
    <x v="1"/>
    <x v="1"/>
  </r>
  <r>
    <x v="182"/>
    <x v="38"/>
    <x v="3"/>
    <x v="7"/>
    <x v="0"/>
    <x v="2"/>
    <x v="4"/>
    <x v="16"/>
    <x v="0"/>
    <x v="175"/>
    <x v="0"/>
    <x v="174"/>
    <x v="181"/>
    <x v="179"/>
    <x v="182"/>
    <x v="182"/>
    <x v="0"/>
    <x v="0"/>
    <x v="1"/>
    <x v="1"/>
  </r>
  <r>
    <x v="183"/>
    <x v="38"/>
    <x v="2"/>
    <x v="5"/>
    <x v="0"/>
    <x v="1"/>
    <x v="1"/>
    <x v="17"/>
    <x v="3"/>
    <x v="176"/>
    <x v="0"/>
    <x v="175"/>
    <x v="182"/>
    <x v="180"/>
    <x v="183"/>
    <x v="183"/>
    <x v="0"/>
    <x v="0"/>
    <x v="1"/>
    <x v="1"/>
  </r>
  <r>
    <x v="184"/>
    <x v="38"/>
    <x v="0"/>
    <x v="0"/>
    <x v="2"/>
    <x v="1"/>
    <x v="1"/>
    <x v="1"/>
    <x v="2"/>
    <x v="177"/>
    <x v="2"/>
    <x v="176"/>
    <x v="183"/>
    <x v="181"/>
    <x v="184"/>
    <x v="184"/>
    <x v="0"/>
    <x v="0"/>
    <x v="1"/>
    <x v="1"/>
  </r>
  <r>
    <x v="185"/>
    <x v="38"/>
    <x v="1"/>
    <x v="14"/>
    <x v="0"/>
    <x v="1"/>
    <x v="4"/>
    <x v="16"/>
    <x v="2"/>
    <x v="178"/>
    <x v="0"/>
    <x v="173"/>
    <x v="184"/>
    <x v="182"/>
    <x v="185"/>
    <x v="185"/>
    <x v="0"/>
    <x v="0"/>
    <x v="1"/>
    <x v="1"/>
  </r>
  <r>
    <x v="186"/>
    <x v="38"/>
    <x v="0"/>
    <x v="15"/>
    <x v="0"/>
    <x v="1"/>
    <x v="2"/>
    <x v="2"/>
    <x v="3"/>
    <x v="179"/>
    <x v="0"/>
    <x v="177"/>
    <x v="185"/>
    <x v="183"/>
    <x v="186"/>
    <x v="186"/>
    <x v="0"/>
    <x v="0"/>
    <x v="1"/>
    <x v="1"/>
  </r>
  <r>
    <x v="187"/>
    <x v="38"/>
    <x v="3"/>
    <x v="7"/>
    <x v="0"/>
    <x v="1"/>
    <x v="0"/>
    <x v="4"/>
    <x v="2"/>
    <x v="180"/>
    <x v="2"/>
    <x v="178"/>
    <x v="186"/>
    <x v="184"/>
    <x v="187"/>
    <x v="187"/>
    <x v="0"/>
    <x v="0"/>
    <x v="1"/>
    <x v="1"/>
  </r>
  <r>
    <x v="188"/>
    <x v="39"/>
    <x v="1"/>
    <x v="12"/>
    <x v="3"/>
    <x v="0"/>
    <x v="3"/>
    <x v="7"/>
    <x v="3"/>
    <x v="181"/>
    <x v="2"/>
    <x v="179"/>
    <x v="187"/>
    <x v="185"/>
    <x v="188"/>
    <x v="188"/>
    <x v="0"/>
    <x v="0"/>
    <x v="1"/>
    <x v="1"/>
  </r>
  <r>
    <x v="189"/>
    <x v="39"/>
    <x v="3"/>
    <x v="13"/>
    <x v="2"/>
    <x v="1"/>
    <x v="4"/>
    <x v="10"/>
    <x v="1"/>
    <x v="182"/>
    <x v="0"/>
    <x v="180"/>
    <x v="188"/>
    <x v="186"/>
    <x v="189"/>
    <x v="189"/>
    <x v="0"/>
    <x v="0"/>
    <x v="1"/>
    <x v="1"/>
  </r>
  <r>
    <x v="190"/>
    <x v="40"/>
    <x v="3"/>
    <x v="7"/>
    <x v="0"/>
    <x v="1"/>
    <x v="2"/>
    <x v="15"/>
    <x v="2"/>
    <x v="183"/>
    <x v="3"/>
    <x v="181"/>
    <x v="189"/>
    <x v="187"/>
    <x v="190"/>
    <x v="190"/>
    <x v="0"/>
    <x v="0"/>
    <x v="1"/>
    <x v="1"/>
  </r>
  <r>
    <x v="191"/>
    <x v="40"/>
    <x v="2"/>
    <x v="2"/>
    <x v="3"/>
    <x v="1"/>
    <x v="1"/>
    <x v="11"/>
    <x v="8"/>
    <x v="184"/>
    <x v="0"/>
    <x v="182"/>
    <x v="190"/>
    <x v="188"/>
    <x v="191"/>
    <x v="191"/>
    <x v="0"/>
    <x v="0"/>
    <x v="1"/>
    <x v="1"/>
  </r>
  <r>
    <x v="192"/>
    <x v="40"/>
    <x v="2"/>
    <x v="2"/>
    <x v="0"/>
    <x v="1"/>
    <x v="2"/>
    <x v="15"/>
    <x v="3"/>
    <x v="185"/>
    <x v="0"/>
    <x v="183"/>
    <x v="191"/>
    <x v="189"/>
    <x v="48"/>
    <x v="192"/>
    <x v="0"/>
    <x v="0"/>
    <x v="1"/>
    <x v="1"/>
  </r>
  <r>
    <x v="193"/>
    <x v="40"/>
    <x v="0"/>
    <x v="0"/>
    <x v="0"/>
    <x v="1"/>
    <x v="0"/>
    <x v="6"/>
    <x v="0"/>
    <x v="186"/>
    <x v="0"/>
    <x v="184"/>
    <x v="192"/>
    <x v="190"/>
    <x v="192"/>
    <x v="193"/>
    <x v="0"/>
    <x v="0"/>
    <x v="1"/>
    <x v="1"/>
  </r>
  <r>
    <x v="194"/>
    <x v="40"/>
    <x v="3"/>
    <x v="8"/>
    <x v="3"/>
    <x v="1"/>
    <x v="0"/>
    <x v="0"/>
    <x v="3"/>
    <x v="187"/>
    <x v="2"/>
    <x v="185"/>
    <x v="193"/>
    <x v="191"/>
    <x v="193"/>
    <x v="194"/>
    <x v="0"/>
    <x v="0"/>
    <x v="1"/>
    <x v="1"/>
  </r>
  <r>
    <x v="195"/>
    <x v="40"/>
    <x v="0"/>
    <x v="0"/>
    <x v="1"/>
    <x v="2"/>
    <x v="3"/>
    <x v="19"/>
    <x v="4"/>
    <x v="188"/>
    <x v="3"/>
    <x v="186"/>
    <x v="194"/>
    <x v="192"/>
    <x v="194"/>
    <x v="195"/>
    <x v="0"/>
    <x v="0"/>
    <x v="1"/>
    <x v="1"/>
  </r>
  <r>
    <x v="196"/>
    <x v="40"/>
    <x v="2"/>
    <x v="16"/>
    <x v="2"/>
    <x v="0"/>
    <x v="1"/>
    <x v="3"/>
    <x v="0"/>
    <x v="189"/>
    <x v="3"/>
    <x v="187"/>
    <x v="195"/>
    <x v="193"/>
    <x v="195"/>
    <x v="196"/>
    <x v="0"/>
    <x v="0"/>
    <x v="1"/>
    <x v="1"/>
  </r>
  <r>
    <x v="197"/>
    <x v="40"/>
    <x v="2"/>
    <x v="16"/>
    <x v="3"/>
    <x v="0"/>
    <x v="2"/>
    <x v="15"/>
    <x v="3"/>
    <x v="190"/>
    <x v="2"/>
    <x v="188"/>
    <x v="196"/>
    <x v="194"/>
    <x v="196"/>
    <x v="197"/>
    <x v="0"/>
    <x v="0"/>
    <x v="1"/>
    <x v="1"/>
  </r>
  <r>
    <x v="198"/>
    <x v="40"/>
    <x v="1"/>
    <x v="1"/>
    <x v="1"/>
    <x v="1"/>
    <x v="4"/>
    <x v="16"/>
    <x v="6"/>
    <x v="191"/>
    <x v="2"/>
    <x v="189"/>
    <x v="197"/>
    <x v="195"/>
    <x v="197"/>
    <x v="198"/>
    <x v="0"/>
    <x v="0"/>
    <x v="1"/>
    <x v="1"/>
  </r>
  <r>
    <x v="199"/>
    <x v="41"/>
    <x v="1"/>
    <x v="12"/>
    <x v="2"/>
    <x v="1"/>
    <x v="3"/>
    <x v="19"/>
    <x v="6"/>
    <x v="192"/>
    <x v="0"/>
    <x v="190"/>
    <x v="198"/>
    <x v="196"/>
    <x v="198"/>
    <x v="199"/>
    <x v="0"/>
    <x v="0"/>
    <x v="1"/>
    <x v="1"/>
  </r>
  <r>
    <x v="200"/>
    <x v="41"/>
    <x v="0"/>
    <x v="0"/>
    <x v="0"/>
    <x v="0"/>
    <x v="3"/>
    <x v="19"/>
    <x v="1"/>
    <x v="193"/>
    <x v="0"/>
    <x v="191"/>
    <x v="199"/>
    <x v="197"/>
    <x v="199"/>
    <x v="200"/>
    <x v="0"/>
    <x v="0"/>
    <x v="1"/>
    <x v="1"/>
  </r>
  <r>
    <x v="201"/>
    <x v="41"/>
    <x v="1"/>
    <x v="14"/>
    <x v="1"/>
    <x v="2"/>
    <x v="3"/>
    <x v="5"/>
    <x v="9"/>
    <x v="194"/>
    <x v="1"/>
    <x v="192"/>
    <x v="200"/>
    <x v="198"/>
    <x v="200"/>
    <x v="201"/>
    <x v="0"/>
    <x v="0"/>
    <x v="1"/>
    <x v="1"/>
  </r>
  <r>
    <x v="202"/>
    <x v="41"/>
    <x v="1"/>
    <x v="1"/>
    <x v="3"/>
    <x v="0"/>
    <x v="0"/>
    <x v="0"/>
    <x v="3"/>
    <x v="195"/>
    <x v="2"/>
    <x v="193"/>
    <x v="201"/>
    <x v="199"/>
    <x v="201"/>
    <x v="202"/>
    <x v="0"/>
    <x v="0"/>
    <x v="1"/>
    <x v="1"/>
  </r>
  <r>
    <x v="203"/>
    <x v="42"/>
    <x v="0"/>
    <x v="9"/>
    <x v="2"/>
    <x v="1"/>
    <x v="2"/>
    <x v="2"/>
    <x v="3"/>
    <x v="196"/>
    <x v="3"/>
    <x v="2"/>
    <x v="202"/>
    <x v="200"/>
    <x v="202"/>
    <x v="203"/>
    <x v="0"/>
    <x v="0"/>
    <x v="1"/>
    <x v="1"/>
  </r>
  <r>
    <x v="204"/>
    <x v="43"/>
    <x v="3"/>
    <x v="8"/>
    <x v="2"/>
    <x v="1"/>
    <x v="1"/>
    <x v="1"/>
    <x v="1"/>
    <x v="197"/>
    <x v="0"/>
    <x v="194"/>
    <x v="203"/>
    <x v="201"/>
    <x v="203"/>
    <x v="204"/>
    <x v="0"/>
    <x v="0"/>
    <x v="1"/>
    <x v="1"/>
  </r>
  <r>
    <x v="205"/>
    <x v="43"/>
    <x v="3"/>
    <x v="8"/>
    <x v="0"/>
    <x v="1"/>
    <x v="0"/>
    <x v="6"/>
    <x v="0"/>
    <x v="198"/>
    <x v="0"/>
    <x v="8"/>
    <x v="204"/>
    <x v="202"/>
    <x v="204"/>
    <x v="205"/>
    <x v="0"/>
    <x v="0"/>
    <x v="1"/>
    <x v="1"/>
  </r>
  <r>
    <x v="206"/>
    <x v="43"/>
    <x v="0"/>
    <x v="15"/>
    <x v="0"/>
    <x v="0"/>
    <x v="1"/>
    <x v="11"/>
    <x v="8"/>
    <x v="199"/>
    <x v="0"/>
    <x v="195"/>
    <x v="205"/>
    <x v="203"/>
    <x v="205"/>
    <x v="206"/>
    <x v="0"/>
    <x v="0"/>
    <x v="1"/>
    <x v="1"/>
  </r>
  <r>
    <x v="207"/>
    <x v="44"/>
    <x v="0"/>
    <x v="0"/>
    <x v="0"/>
    <x v="0"/>
    <x v="4"/>
    <x v="16"/>
    <x v="0"/>
    <x v="200"/>
    <x v="3"/>
    <x v="196"/>
    <x v="206"/>
    <x v="204"/>
    <x v="206"/>
    <x v="207"/>
    <x v="0"/>
    <x v="0"/>
    <x v="1"/>
    <x v="1"/>
  </r>
  <r>
    <x v="208"/>
    <x v="44"/>
    <x v="3"/>
    <x v="8"/>
    <x v="0"/>
    <x v="1"/>
    <x v="1"/>
    <x v="3"/>
    <x v="1"/>
    <x v="201"/>
    <x v="0"/>
    <x v="197"/>
    <x v="207"/>
    <x v="205"/>
    <x v="207"/>
    <x v="208"/>
    <x v="0"/>
    <x v="0"/>
    <x v="1"/>
    <x v="1"/>
  </r>
  <r>
    <x v="209"/>
    <x v="44"/>
    <x v="0"/>
    <x v="0"/>
    <x v="3"/>
    <x v="1"/>
    <x v="3"/>
    <x v="13"/>
    <x v="3"/>
    <x v="202"/>
    <x v="0"/>
    <x v="198"/>
    <x v="208"/>
    <x v="206"/>
    <x v="208"/>
    <x v="209"/>
    <x v="0"/>
    <x v="0"/>
    <x v="1"/>
    <x v="1"/>
  </r>
  <r>
    <x v="210"/>
    <x v="45"/>
    <x v="0"/>
    <x v="0"/>
    <x v="1"/>
    <x v="2"/>
    <x v="2"/>
    <x v="18"/>
    <x v="2"/>
    <x v="203"/>
    <x v="2"/>
    <x v="199"/>
    <x v="209"/>
    <x v="207"/>
    <x v="209"/>
    <x v="210"/>
    <x v="0"/>
    <x v="0"/>
    <x v="1"/>
    <x v="1"/>
  </r>
  <r>
    <x v="211"/>
    <x v="45"/>
    <x v="1"/>
    <x v="6"/>
    <x v="3"/>
    <x v="0"/>
    <x v="0"/>
    <x v="8"/>
    <x v="0"/>
    <x v="12"/>
    <x v="1"/>
    <x v="200"/>
    <x v="210"/>
    <x v="208"/>
    <x v="210"/>
    <x v="211"/>
    <x v="0"/>
    <x v="0"/>
    <x v="1"/>
    <x v="1"/>
  </r>
  <r>
    <x v="212"/>
    <x v="46"/>
    <x v="2"/>
    <x v="3"/>
    <x v="0"/>
    <x v="1"/>
    <x v="0"/>
    <x v="8"/>
    <x v="0"/>
    <x v="204"/>
    <x v="0"/>
    <x v="201"/>
    <x v="211"/>
    <x v="209"/>
    <x v="211"/>
    <x v="212"/>
    <x v="0"/>
    <x v="0"/>
    <x v="1"/>
    <x v="1"/>
  </r>
  <r>
    <x v="213"/>
    <x v="46"/>
    <x v="0"/>
    <x v="15"/>
    <x v="0"/>
    <x v="2"/>
    <x v="1"/>
    <x v="11"/>
    <x v="2"/>
    <x v="205"/>
    <x v="1"/>
    <x v="202"/>
    <x v="212"/>
    <x v="210"/>
    <x v="212"/>
    <x v="213"/>
    <x v="0"/>
    <x v="0"/>
    <x v="1"/>
    <x v="1"/>
  </r>
  <r>
    <x v="214"/>
    <x v="46"/>
    <x v="3"/>
    <x v="4"/>
    <x v="3"/>
    <x v="0"/>
    <x v="1"/>
    <x v="3"/>
    <x v="3"/>
    <x v="150"/>
    <x v="0"/>
    <x v="203"/>
    <x v="213"/>
    <x v="211"/>
    <x v="213"/>
    <x v="214"/>
    <x v="0"/>
    <x v="0"/>
    <x v="1"/>
    <x v="1"/>
  </r>
  <r>
    <x v="215"/>
    <x v="46"/>
    <x v="3"/>
    <x v="7"/>
    <x v="2"/>
    <x v="1"/>
    <x v="1"/>
    <x v="17"/>
    <x v="1"/>
    <x v="206"/>
    <x v="2"/>
    <x v="204"/>
    <x v="214"/>
    <x v="212"/>
    <x v="214"/>
    <x v="215"/>
    <x v="0"/>
    <x v="0"/>
    <x v="1"/>
    <x v="1"/>
  </r>
  <r>
    <x v="216"/>
    <x v="47"/>
    <x v="0"/>
    <x v="15"/>
    <x v="2"/>
    <x v="2"/>
    <x v="2"/>
    <x v="15"/>
    <x v="2"/>
    <x v="207"/>
    <x v="0"/>
    <x v="205"/>
    <x v="215"/>
    <x v="213"/>
    <x v="215"/>
    <x v="216"/>
    <x v="0"/>
    <x v="0"/>
    <x v="1"/>
    <x v="1"/>
  </r>
  <r>
    <x v="217"/>
    <x v="47"/>
    <x v="2"/>
    <x v="2"/>
    <x v="0"/>
    <x v="2"/>
    <x v="1"/>
    <x v="17"/>
    <x v="3"/>
    <x v="208"/>
    <x v="3"/>
    <x v="206"/>
    <x v="216"/>
    <x v="214"/>
    <x v="216"/>
    <x v="217"/>
    <x v="0"/>
    <x v="0"/>
    <x v="1"/>
    <x v="1"/>
  </r>
  <r>
    <x v="218"/>
    <x v="47"/>
    <x v="1"/>
    <x v="12"/>
    <x v="2"/>
    <x v="1"/>
    <x v="0"/>
    <x v="8"/>
    <x v="3"/>
    <x v="209"/>
    <x v="0"/>
    <x v="207"/>
    <x v="217"/>
    <x v="215"/>
    <x v="217"/>
    <x v="218"/>
    <x v="0"/>
    <x v="0"/>
    <x v="1"/>
    <x v="1"/>
  </r>
  <r>
    <x v="219"/>
    <x v="47"/>
    <x v="3"/>
    <x v="8"/>
    <x v="0"/>
    <x v="0"/>
    <x v="4"/>
    <x v="12"/>
    <x v="0"/>
    <x v="132"/>
    <x v="0"/>
    <x v="208"/>
    <x v="218"/>
    <x v="216"/>
    <x v="218"/>
    <x v="219"/>
    <x v="0"/>
    <x v="0"/>
    <x v="1"/>
    <x v="1"/>
  </r>
  <r>
    <x v="220"/>
    <x v="47"/>
    <x v="1"/>
    <x v="12"/>
    <x v="0"/>
    <x v="0"/>
    <x v="3"/>
    <x v="5"/>
    <x v="3"/>
    <x v="210"/>
    <x v="3"/>
    <x v="209"/>
    <x v="219"/>
    <x v="217"/>
    <x v="219"/>
    <x v="220"/>
    <x v="0"/>
    <x v="0"/>
    <x v="1"/>
    <x v="1"/>
  </r>
  <r>
    <x v="221"/>
    <x v="47"/>
    <x v="1"/>
    <x v="14"/>
    <x v="1"/>
    <x v="2"/>
    <x v="1"/>
    <x v="11"/>
    <x v="6"/>
    <x v="211"/>
    <x v="3"/>
    <x v="210"/>
    <x v="220"/>
    <x v="218"/>
    <x v="220"/>
    <x v="221"/>
    <x v="0"/>
    <x v="0"/>
    <x v="1"/>
    <x v="1"/>
  </r>
  <r>
    <x v="222"/>
    <x v="47"/>
    <x v="2"/>
    <x v="5"/>
    <x v="2"/>
    <x v="2"/>
    <x v="1"/>
    <x v="1"/>
    <x v="1"/>
    <x v="212"/>
    <x v="2"/>
    <x v="211"/>
    <x v="221"/>
    <x v="219"/>
    <x v="221"/>
    <x v="222"/>
    <x v="0"/>
    <x v="0"/>
    <x v="1"/>
    <x v="1"/>
  </r>
  <r>
    <x v="223"/>
    <x v="47"/>
    <x v="0"/>
    <x v="0"/>
    <x v="0"/>
    <x v="1"/>
    <x v="3"/>
    <x v="5"/>
    <x v="0"/>
    <x v="213"/>
    <x v="0"/>
    <x v="212"/>
    <x v="222"/>
    <x v="220"/>
    <x v="222"/>
    <x v="223"/>
    <x v="0"/>
    <x v="0"/>
    <x v="1"/>
    <x v="1"/>
  </r>
  <r>
    <x v="224"/>
    <x v="48"/>
    <x v="3"/>
    <x v="8"/>
    <x v="2"/>
    <x v="0"/>
    <x v="3"/>
    <x v="5"/>
    <x v="3"/>
    <x v="214"/>
    <x v="0"/>
    <x v="213"/>
    <x v="223"/>
    <x v="221"/>
    <x v="223"/>
    <x v="224"/>
    <x v="0"/>
    <x v="0"/>
    <x v="1"/>
    <x v="1"/>
  </r>
  <r>
    <x v="225"/>
    <x v="48"/>
    <x v="0"/>
    <x v="9"/>
    <x v="0"/>
    <x v="1"/>
    <x v="3"/>
    <x v="19"/>
    <x v="6"/>
    <x v="215"/>
    <x v="0"/>
    <x v="90"/>
    <x v="224"/>
    <x v="222"/>
    <x v="224"/>
    <x v="225"/>
    <x v="0"/>
    <x v="0"/>
    <x v="1"/>
    <x v="1"/>
  </r>
  <r>
    <x v="226"/>
    <x v="48"/>
    <x v="3"/>
    <x v="4"/>
    <x v="0"/>
    <x v="1"/>
    <x v="2"/>
    <x v="15"/>
    <x v="1"/>
    <x v="216"/>
    <x v="2"/>
    <x v="214"/>
    <x v="225"/>
    <x v="223"/>
    <x v="225"/>
    <x v="226"/>
    <x v="0"/>
    <x v="0"/>
    <x v="1"/>
    <x v="1"/>
  </r>
  <r>
    <x v="227"/>
    <x v="49"/>
    <x v="2"/>
    <x v="16"/>
    <x v="0"/>
    <x v="0"/>
    <x v="3"/>
    <x v="13"/>
    <x v="0"/>
    <x v="217"/>
    <x v="2"/>
    <x v="215"/>
    <x v="226"/>
    <x v="224"/>
    <x v="226"/>
    <x v="227"/>
    <x v="0"/>
    <x v="0"/>
    <x v="1"/>
    <x v="1"/>
  </r>
  <r>
    <x v="228"/>
    <x v="49"/>
    <x v="2"/>
    <x v="3"/>
    <x v="0"/>
    <x v="1"/>
    <x v="0"/>
    <x v="6"/>
    <x v="3"/>
    <x v="218"/>
    <x v="2"/>
    <x v="216"/>
    <x v="227"/>
    <x v="225"/>
    <x v="227"/>
    <x v="228"/>
    <x v="0"/>
    <x v="0"/>
    <x v="1"/>
    <x v="1"/>
  </r>
  <r>
    <x v="229"/>
    <x v="49"/>
    <x v="1"/>
    <x v="11"/>
    <x v="3"/>
    <x v="2"/>
    <x v="1"/>
    <x v="11"/>
    <x v="0"/>
    <x v="219"/>
    <x v="0"/>
    <x v="217"/>
    <x v="228"/>
    <x v="226"/>
    <x v="228"/>
    <x v="229"/>
    <x v="0"/>
    <x v="0"/>
    <x v="1"/>
    <x v="1"/>
  </r>
  <r>
    <x v="230"/>
    <x v="50"/>
    <x v="1"/>
    <x v="11"/>
    <x v="0"/>
    <x v="1"/>
    <x v="4"/>
    <x v="12"/>
    <x v="0"/>
    <x v="220"/>
    <x v="0"/>
    <x v="218"/>
    <x v="229"/>
    <x v="227"/>
    <x v="229"/>
    <x v="230"/>
    <x v="0"/>
    <x v="0"/>
    <x v="1"/>
    <x v="1"/>
  </r>
  <r>
    <x v="231"/>
    <x v="50"/>
    <x v="1"/>
    <x v="12"/>
    <x v="0"/>
    <x v="2"/>
    <x v="2"/>
    <x v="15"/>
    <x v="0"/>
    <x v="221"/>
    <x v="0"/>
    <x v="219"/>
    <x v="230"/>
    <x v="228"/>
    <x v="230"/>
    <x v="231"/>
    <x v="0"/>
    <x v="0"/>
    <x v="1"/>
    <x v="1"/>
  </r>
  <r>
    <x v="232"/>
    <x v="50"/>
    <x v="2"/>
    <x v="5"/>
    <x v="1"/>
    <x v="2"/>
    <x v="3"/>
    <x v="19"/>
    <x v="7"/>
    <x v="222"/>
    <x v="3"/>
    <x v="220"/>
    <x v="231"/>
    <x v="229"/>
    <x v="231"/>
    <x v="232"/>
    <x v="0"/>
    <x v="0"/>
    <x v="1"/>
    <x v="1"/>
  </r>
  <r>
    <x v="233"/>
    <x v="50"/>
    <x v="1"/>
    <x v="12"/>
    <x v="0"/>
    <x v="1"/>
    <x v="2"/>
    <x v="9"/>
    <x v="3"/>
    <x v="223"/>
    <x v="0"/>
    <x v="221"/>
    <x v="232"/>
    <x v="230"/>
    <x v="232"/>
    <x v="233"/>
    <x v="0"/>
    <x v="0"/>
    <x v="1"/>
    <x v="1"/>
  </r>
  <r>
    <x v="234"/>
    <x v="50"/>
    <x v="2"/>
    <x v="3"/>
    <x v="3"/>
    <x v="0"/>
    <x v="4"/>
    <x v="16"/>
    <x v="3"/>
    <x v="224"/>
    <x v="0"/>
    <x v="222"/>
    <x v="233"/>
    <x v="231"/>
    <x v="233"/>
    <x v="234"/>
    <x v="0"/>
    <x v="0"/>
    <x v="1"/>
    <x v="1"/>
  </r>
  <r>
    <x v="235"/>
    <x v="50"/>
    <x v="1"/>
    <x v="12"/>
    <x v="3"/>
    <x v="0"/>
    <x v="3"/>
    <x v="13"/>
    <x v="0"/>
    <x v="225"/>
    <x v="2"/>
    <x v="223"/>
    <x v="234"/>
    <x v="232"/>
    <x v="234"/>
    <x v="235"/>
    <x v="0"/>
    <x v="0"/>
    <x v="1"/>
    <x v="1"/>
  </r>
  <r>
    <x v="236"/>
    <x v="50"/>
    <x v="3"/>
    <x v="7"/>
    <x v="0"/>
    <x v="1"/>
    <x v="4"/>
    <x v="14"/>
    <x v="3"/>
    <x v="226"/>
    <x v="0"/>
    <x v="224"/>
    <x v="235"/>
    <x v="233"/>
    <x v="186"/>
    <x v="236"/>
    <x v="0"/>
    <x v="0"/>
    <x v="1"/>
    <x v="1"/>
  </r>
  <r>
    <x v="237"/>
    <x v="50"/>
    <x v="2"/>
    <x v="16"/>
    <x v="0"/>
    <x v="0"/>
    <x v="0"/>
    <x v="0"/>
    <x v="3"/>
    <x v="227"/>
    <x v="2"/>
    <x v="225"/>
    <x v="236"/>
    <x v="234"/>
    <x v="235"/>
    <x v="237"/>
    <x v="0"/>
    <x v="0"/>
    <x v="1"/>
    <x v="1"/>
  </r>
  <r>
    <x v="238"/>
    <x v="51"/>
    <x v="0"/>
    <x v="0"/>
    <x v="2"/>
    <x v="1"/>
    <x v="0"/>
    <x v="8"/>
    <x v="0"/>
    <x v="228"/>
    <x v="2"/>
    <x v="226"/>
    <x v="237"/>
    <x v="235"/>
    <x v="236"/>
    <x v="238"/>
    <x v="0"/>
    <x v="0"/>
    <x v="1"/>
    <x v="1"/>
  </r>
  <r>
    <x v="239"/>
    <x v="51"/>
    <x v="1"/>
    <x v="14"/>
    <x v="0"/>
    <x v="2"/>
    <x v="2"/>
    <x v="2"/>
    <x v="3"/>
    <x v="229"/>
    <x v="0"/>
    <x v="227"/>
    <x v="238"/>
    <x v="236"/>
    <x v="237"/>
    <x v="239"/>
    <x v="0"/>
    <x v="0"/>
    <x v="1"/>
    <x v="1"/>
  </r>
  <r>
    <x v="240"/>
    <x v="52"/>
    <x v="2"/>
    <x v="5"/>
    <x v="0"/>
    <x v="0"/>
    <x v="3"/>
    <x v="19"/>
    <x v="3"/>
    <x v="230"/>
    <x v="3"/>
    <x v="228"/>
    <x v="239"/>
    <x v="237"/>
    <x v="238"/>
    <x v="240"/>
    <x v="0"/>
    <x v="0"/>
    <x v="1"/>
    <x v="1"/>
  </r>
  <r>
    <x v="241"/>
    <x v="52"/>
    <x v="1"/>
    <x v="11"/>
    <x v="3"/>
    <x v="0"/>
    <x v="0"/>
    <x v="8"/>
    <x v="3"/>
    <x v="231"/>
    <x v="2"/>
    <x v="229"/>
    <x v="240"/>
    <x v="238"/>
    <x v="239"/>
    <x v="241"/>
    <x v="0"/>
    <x v="0"/>
    <x v="1"/>
    <x v="1"/>
  </r>
  <r>
    <x v="242"/>
    <x v="52"/>
    <x v="3"/>
    <x v="8"/>
    <x v="0"/>
    <x v="0"/>
    <x v="4"/>
    <x v="16"/>
    <x v="0"/>
    <x v="232"/>
    <x v="0"/>
    <x v="230"/>
    <x v="241"/>
    <x v="239"/>
    <x v="240"/>
    <x v="242"/>
    <x v="0"/>
    <x v="0"/>
    <x v="1"/>
    <x v="1"/>
  </r>
  <r>
    <x v="243"/>
    <x v="52"/>
    <x v="3"/>
    <x v="4"/>
    <x v="0"/>
    <x v="0"/>
    <x v="3"/>
    <x v="13"/>
    <x v="3"/>
    <x v="233"/>
    <x v="0"/>
    <x v="231"/>
    <x v="242"/>
    <x v="240"/>
    <x v="241"/>
    <x v="243"/>
    <x v="0"/>
    <x v="0"/>
    <x v="1"/>
    <x v="1"/>
  </r>
  <r>
    <x v="244"/>
    <x v="52"/>
    <x v="0"/>
    <x v="15"/>
    <x v="2"/>
    <x v="2"/>
    <x v="1"/>
    <x v="11"/>
    <x v="3"/>
    <x v="234"/>
    <x v="0"/>
    <x v="112"/>
    <x v="243"/>
    <x v="112"/>
    <x v="242"/>
    <x v="244"/>
    <x v="0"/>
    <x v="0"/>
    <x v="1"/>
    <x v="1"/>
  </r>
  <r>
    <x v="245"/>
    <x v="53"/>
    <x v="3"/>
    <x v="7"/>
    <x v="3"/>
    <x v="2"/>
    <x v="2"/>
    <x v="18"/>
    <x v="3"/>
    <x v="235"/>
    <x v="2"/>
    <x v="232"/>
    <x v="244"/>
    <x v="241"/>
    <x v="243"/>
    <x v="245"/>
    <x v="0"/>
    <x v="0"/>
    <x v="1"/>
    <x v="1"/>
  </r>
  <r>
    <x v="246"/>
    <x v="53"/>
    <x v="0"/>
    <x v="15"/>
    <x v="0"/>
    <x v="1"/>
    <x v="3"/>
    <x v="7"/>
    <x v="2"/>
    <x v="236"/>
    <x v="2"/>
    <x v="233"/>
    <x v="245"/>
    <x v="242"/>
    <x v="244"/>
    <x v="246"/>
    <x v="0"/>
    <x v="0"/>
    <x v="1"/>
    <x v="1"/>
  </r>
  <r>
    <x v="247"/>
    <x v="53"/>
    <x v="2"/>
    <x v="10"/>
    <x v="0"/>
    <x v="0"/>
    <x v="0"/>
    <x v="0"/>
    <x v="3"/>
    <x v="237"/>
    <x v="0"/>
    <x v="234"/>
    <x v="246"/>
    <x v="243"/>
    <x v="245"/>
    <x v="247"/>
    <x v="0"/>
    <x v="0"/>
    <x v="1"/>
    <x v="1"/>
  </r>
  <r>
    <x v="248"/>
    <x v="53"/>
    <x v="3"/>
    <x v="13"/>
    <x v="0"/>
    <x v="0"/>
    <x v="3"/>
    <x v="19"/>
    <x v="0"/>
    <x v="238"/>
    <x v="0"/>
    <x v="235"/>
    <x v="247"/>
    <x v="244"/>
    <x v="246"/>
    <x v="248"/>
    <x v="0"/>
    <x v="0"/>
    <x v="1"/>
    <x v="1"/>
  </r>
  <r>
    <x v="249"/>
    <x v="54"/>
    <x v="1"/>
    <x v="6"/>
    <x v="3"/>
    <x v="1"/>
    <x v="2"/>
    <x v="18"/>
    <x v="3"/>
    <x v="239"/>
    <x v="0"/>
    <x v="236"/>
    <x v="248"/>
    <x v="245"/>
    <x v="247"/>
    <x v="249"/>
    <x v="0"/>
    <x v="0"/>
    <x v="1"/>
    <x v="1"/>
  </r>
  <r>
    <x v="250"/>
    <x v="54"/>
    <x v="1"/>
    <x v="14"/>
    <x v="0"/>
    <x v="1"/>
    <x v="2"/>
    <x v="15"/>
    <x v="3"/>
    <x v="240"/>
    <x v="0"/>
    <x v="237"/>
    <x v="249"/>
    <x v="246"/>
    <x v="248"/>
    <x v="250"/>
    <x v="0"/>
    <x v="0"/>
    <x v="1"/>
    <x v="1"/>
  </r>
  <r>
    <x v="251"/>
    <x v="54"/>
    <x v="3"/>
    <x v="4"/>
    <x v="0"/>
    <x v="0"/>
    <x v="0"/>
    <x v="6"/>
    <x v="0"/>
    <x v="241"/>
    <x v="0"/>
    <x v="238"/>
    <x v="250"/>
    <x v="93"/>
    <x v="249"/>
    <x v="251"/>
    <x v="0"/>
    <x v="0"/>
    <x v="1"/>
    <x v="1"/>
  </r>
  <r>
    <x v="252"/>
    <x v="54"/>
    <x v="1"/>
    <x v="12"/>
    <x v="0"/>
    <x v="0"/>
    <x v="2"/>
    <x v="2"/>
    <x v="3"/>
    <x v="242"/>
    <x v="0"/>
    <x v="239"/>
    <x v="251"/>
    <x v="247"/>
    <x v="250"/>
    <x v="252"/>
    <x v="0"/>
    <x v="0"/>
    <x v="1"/>
    <x v="1"/>
  </r>
  <r>
    <x v="253"/>
    <x v="55"/>
    <x v="0"/>
    <x v="0"/>
    <x v="0"/>
    <x v="2"/>
    <x v="0"/>
    <x v="4"/>
    <x v="6"/>
    <x v="243"/>
    <x v="3"/>
    <x v="240"/>
    <x v="252"/>
    <x v="248"/>
    <x v="251"/>
    <x v="253"/>
    <x v="0"/>
    <x v="0"/>
    <x v="1"/>
    <x v="1"/>
  </r>
  <r>
    <x v="254"/>
    <x v="55"/>
    <x v="1"/>
    <x v="11"/>
    <x v="3"/>
    <x v="2"/>
    <x v="4"/>
    <x v="16"/>
    <x v="0"/>
    <x v="244"/>
    <x v="0"/>
    <x v="241"/>
    <x v="253"/>
    <x v="249"/>
    <x v="252"/>
    <x v="254"/>
    <x v="0"/>
    <x v="0"/>
    <x v="1"/>
    <x v="1"/>
  </r>
  <r>
    <x v="255"/>
    <x v="55"/>
    <x v="3"/>
    <x v="13"/>
    <x v="2"/>
    <x v="1"/>
    <x v="4"/>
    <x v="16"/>
    <x v="3"/>
    <x v="48"/>
    <x v="0"/>
    <x v="242"/>
    <x v="254"/>
    <x v="250"/>
    <x v="253"/>
    <x v="255"/>
    <x v="0"/>
    <x v="0"/>
    <x v="1"/>
    <x v="1"/>
  </r>
  <r>
    <x v="256"/>
    <x v="56"/>
    <x v="0"/>
    <x v="15"/>
    <x v="0"/>
    <x v="1"/>
    <x v="3"/>
    <x v="19"/>
    <x v="0"/>
    <x v="245"/>
    <x v="0"/>
    <x v="243"/>
    <x v="255"/>
    <x v="251"/>
    <x v="254"/>
    <x v="256"/>
    <x v="0"/>
    <x v="0"/>
    <x v="1"/>
    <x v="1"/>
  </r>
  <r>
    <x v="257"/>
    <x v="56"/>
    <x v="3"/>
    <x v="7"/>
    <x v="2"/>
    <x v="0"/>
    <x v="0"/>
    <x v="4"/>
    <x v="2"/>
    <x v="246"/>
    <x v="3"/>
    <x v="244"/>
    <x v="256"/>
    <x v="252"/>
    <x v="255"/>
    <x v="257"/>
    <x v="0"/>
    <x v="0"/>
    <x v="1"/>
    <x v="1"/>
  </r>
  <r>
    <x v="258"/>
    <x v="56"/>
    <x v="2"/>
    <x v="10"/>
    <x v="0"/>
    <x v="0"/>
    <x v="3"/>
    <x v="7"/>
    <x v="0"/>
    <x v="247"/>
    <x v="2"/>
    <x v="245"/>
    <x v="257"/>
    <x v="253"/>
    <x v="256"/>
    <x v="258"/>
    <x v="0"/>
    <x v="0"/>
    <x v="1"/>
    <x v="1"/>
  </r>
  <r>
    <x v="259"/>
    <x v="56"/>
    <x v="0"/>
    <x v="15"/>
    <x v="0"/>
    <x v="0"/>
    <x v="2"/>
    <x v="2"/>
    <x v="3"/>
    <x v="248"/>
    <x v="3"/>
    <x v="246"/>
    <x v="258"/>
    <x v="254"/>
    <x v="257"/>
    <x v="259"/>
    <x v="0"/>
    <x v="0"/>
    <x v="1"/>
    <x v="1"/>
  </r>
  <r>
    <x v="260"/>
    <x v="57"/>
    <x v="2"/>
    <x v="2"/>
    <x v="0"/>
    <x v="1"/>
    <x v="1"/>
    <x v="17"/>
    <x v="3"/>
    <x v="249"/>
    <x v="0"/>
    <x v="247"/>
    <x v="259"/>
    <x v="255"/>
    <x v="258"/>
    <x v="260"/>
    <x v="0"/>
    <x v="0"/>
    <x v="1"/>
    <x v="1"/>
  </r>
  <r>
    <x v="261"/>
    <x v="57"/>
    <x v="3"/>
    <x v="7"/>
    <x v="1"/>
    <x v="2"/>
    <x v="2"/>
    <x v="9"/>
    <x v="5"/>
    <x v="250"/>
    <x v="3"/>
    <x v="248"/>
    <x v="260"/>
    <x v="256"/>
    <x v="259"/>
    <x v="261"/>
    <x v="0"/>
    <x v="0"/>
    <x v="1"/>
    <x v="1"/>
  </r>
  <r>
    <x v="262"/>
    <x v="57"/>
    <x v="0"/>
    <x v="0"/>
    <x v="2"/>
    <x v="2"/>
    <x v="2"/>
    <x v="18"/>
    <x v="2"/>
    <x v="251"/>
    <x v="3"/>
    <x v="249"/>
    <x v="261"/>
    <x v="257"/>
    <x v="260"/>
    <x v="262"/>
    <x v="0"/>
    <x v="0"/>
    <x v="1"/>
    <x v="1"/>
  </r>
  <r>
    <x v="263"/>
    <x v="57"/>
    <x v="0"/>
    <x v="9"/>
    <x v="2"/>
    <x v="2"/>
    <x v="0"/>
    <x v="4"/>
    <x v="3"/>
    <x v="252"/>
    <x v="0"/>
    <x v="250"/>
    <x v="262"/>
    <x v="258"/>
    <x v="261"/>
    <x v="263"/>
    <x v="0"/>
    <x v="0"/>
    <x v="1"/>
    <x v="1"/>
  </r>
  <r>
    <x v="264"/>
    <x v="57"/>
    <x v="2"/>
    <x v="16"/>
    <x v="0"/>
    <x v="0"/>
    <x v="3"/>
    <x v="19"/>
    <x v="0"/>
    <x v="253"/>
    <x v="0"/>
    <x v="251"/>
    <x v="263"/>
    <x v="259"/>
    <x v="262"/>
    <x v="264"/>
    <x v="0"/>
    <x v="0"/>
    <x v="1"/>
    <x v="1"/>
  </r>
  <r>
    <x v="265"/>
    <x v="57"/>
    <x v="1"/>
    <x v="12"/>
    <x v="0"/>
    <x v="0"/>
    <x v="2"/>
    <x v="15"/>
    <x v="0"/>
    <x v="254"/>
    <x v="2"/>
    <x v="252"/>
    <x v="264"/>
    <x v="260"/>
    <x v="263"/>
    <x v="265"/>
    <x v="0"/>
    <x v="0"/>
    <x v="1"/>
    <x v="1"/>
  </r>
  <r>
    <x v="266"/>
    <x v="57"/>
    <x v="1"/>
    <x v="14"/>
    <x v="1"/>
    <x v="2"/>
    <x v="4"/>
    <x v="10"/>
    <x v="5"/>
    <x v="255"/>
    <x v="3"/>
    <x v="253"/>
    <x v="265"/>
    <x v="261"/>
    <x v="264"/>
    <x v="266"/>
    <x v="0"/>
    <x v="0"/>
    <x v="1"/>
    <x v="1"/>
  </r>
  <r>
    <x v="267"/>
    <x v="57"/>
    <x v="0"/>
    <x v="0"/>
    <x v="2"/>
    <x v="0"/>
    <x v="0"/>
    <x v="0"/>
    <x v="3"/>
    <x v="256"/>
    <x v="3"/>
    <x v="254"/>
    <x v="266"/>
    <x v="262"/>
    <x v="265"/>
    <x v="267"/>
    <x v="0"/>
    <x v="0"/>
    <x v="1"/>
    <x v="1"/>
  </r>
  <r>
    <x v="268"/>
    <x v="57"/>
    <x v="3"/>
    <x v="4"/>
    <x v="0"/>
    <x v="0"/>
    <x v="2"/>
    <x v="2"/>
    <x v="2"/>
    <x v="257"/>
    <x v="0"/>
    <x v="255"/>
    <x v="267"/>
    <x v="263"/>
    <x v="266"/>
    <x v="268"/>
    <x v="0"/>
    <x v="0"/>
    <x v="1"/>
    <x v="1"/>
  </r>
  <r>
    <x v="269"/>
    <x v="57"/>
    <x v="3"/>
    <x v="7"/>
    <x v="2"/>
    <x v="0"/>
    <x v="1"/>
    <x v="1"/>
    <x v="6"/>
    <x v="258"/>
    <x v="2"/>
    <x v="256"/>
    <x v="268"/>
    <x v="264"/>
    <x v="267"/>
    <x v="269"/>
    <x v="0"/>
    <x v="0"/>
    <x v="1"/>
    <x v="1"/>
  </r>
  <r>
    <x v="270"/>
    <x v="57"/>
    <x v="1"/>
    <x v="12"/>
    <x v="2"/>
    <x v="0"/>
    <x v="4"/>
    <x v="12"/>
    <x v="0"/>
    <x v="259"/>
    <x v="2"/>
    <x v="257"/>
    <x v="269"/>
    <x v="265"/>
    <x v="268"/>
    <x v="270"/>
    <x v="0"/>
    <x v="0"/>
    <x v="1"/>
    <x v="1"/>
  </r>
  <r>
    <x v="271"/>
    <x v="57"/>
    <x v="1"/>
    <x v="6"/>
    <x v="3"/>
    <x v="1"/>
    <x v="2"/>
    <x v="2"/>
    <x v="0"/>
    <x v="81"/>
    <x v="0"/>
    <x v="258"/>
    <x v="270"/>
    <x v="266"/>
    <x v="269"/>
    <x v="271"/>
    <x v="0"/>
    <x v="0"/>
    <x v="1"/>
    <x v="1"/>
  </r>
  <r>
    <x v="272"/>
    <x v="58"/>
    <x v="1"/>
    <x v="1"/>
    <x v="2"/>
    <x v="0"/>
    <x v="4"/>
    <x v="12"/>
    <x v="3"/>
    <x v="16"/>
    <x v="3"/>
    <x v="259"/>
    <x v="271"/>
    <x v="267"/>
    <x v="270"/>
    <x v="272"/>
    <x v="0"/>
    <x v="0"/>
    <x v="1"/>
    <x v="1"/>
  </r>
  <r>
    <x v="273"/>
    <x v="58"/>
    <x v="3"/>
    <x v="13"/>
    <x v="0"/>
    <x v="0"/>
    <x v="2"/>
    <x v="18"/>
    <x v="3"/>
    <x v="260"/>
    <x v="2"/>
    <x v="260"/>
    <x v="272"/>
    <x v="268"/>
    <x v="271"/>
    <x v="273"/>
    <x v="0"/>
    <x v="0"/>
    <x v="1"/>
    <x v="1"/>
  </r>
  <r>
    <x v="274"/>
    <x v="59"/>
    <x v="2"/>
    <x v="2"/>
    <x v="2"/>
    <x v="0"/>
    <x v="1"/>
    <x v="1"/>
    <x v="2"/>
    <x v="261"/>
    <x v="0"/>
    <x v="261"/>
    <x v="273"/>
    <x v="269"/>
    <x v="272"/>
    <x v="274"/>
    <x v="0"/>
    <x v="0"/>
    <x v="2"/>
    <x v="2"/>
  </r>
  <r>
    <x v="275"/>
    <x v="59"/>
    <x v="0"/>
    <x v="15"/>
    <x v="1"/>
    <x v="2"/>
    <x v="4"/>
    <x v="10"/>
    <x v="6"/>
    <x v="262"/>
    <x v="3"/>
    <x v="58"/>
    <x v="274"/>
    <x v="270"/>
    <x v="273"/>
    <x v="275"/>
    <x v="0"/>
    <x v="0"/>
    <x v="2"/>
    <x v="2"/>
  </r>
  <r>
    <x v="276"/>
    <x v="59"/>
    <x v="1"/>
    <x v="14"/>
    <x v="3"/>
    <x v="1"/>
    <x v="4"/>
    <x v="10"/>
    <x v="0"/>
    <x v="263"/>
    <x v="0"/>
    <x v="262"/>
    <x v="275"/>
    <x v="271"/>
    <x v="274"/>
    <x v="276"/>
    <x v="0"/>
    <x v="0"/>
    <x v="2"/>
    <x v="2"/>
  </r>
  <r>
    <x v="277"/>
    <x v="59"/>
    <x v="1"/>
    <x v="1"/>
    <x v="0"/>
    <x v="1"/>
    <x v="2"/>
    <x v="2"/>
    <x v="3"/>
    <x v="264"/>
    <x v="2"/>
    <x v="263"/>
    <x v="276"/>
    <x v="272"/>
    <x v="275"/>
    <x v="277"/>
    <x v="0"/>
    <x v="0"/>
    <x v="2"/>
    <x v="2"/>
  </r>
  <r>
    <x v="278"/>
    <x v="59"/>
    <x v="0"/>
    <x v="15"/>
    <x v="3"/>
    <x v="1"/>
    <x v="4"/>
    <x v="14"/>
    <x v="3"/>
    <x v="265"/>
    <x v="0"/>
    <x v="264"/>
    <x v="277"/>
    <x v="273"/>
    <x v="276"/>
    <x v="278"/>
    <x v="0"/>
    <x v="0"/>
    <x v="2"/>
    <x v="2"/>
  </r>
  <r>
    <x v="279"/>
    <x v="59"/>
    <x v="1"/>
    <x v="11"/>
    <x v="0"/>
    <x v="2"/>
    <x v="0"/>
    <x v="4"/>
    <x v="0"/>
    <x v="266"/>
    <x v="3"/>
    <x v="265"/>
    <x v="278"/>
    <x v="274"/>
    <x v="277"/>
    <x v="279"/>
    <x v="0"/>
    <x v="0"/>
    <x v="2"/>
    <x v="2"/>
  </r>
  <r>
    <x v="280"/>
    <x v="59"/>
    <x v="2"/>
    <x v="2"/>
    <x v="2"/>
    <x v="2"/>
    <x v="3"/>
    <x v="7"/>
    <x v="3"/>
    <x v="267"/>
    <x v="3"/>
    <x v="266"/>
    <x v="279"/>
    <x v="275"/>
    <x v="278"/>
    <x v="280"/>
    <x v="0"/>
    <x v="0"/>
    <x v="2"/>
    <x v="2"/>
  </r>
  <r>
    <x v="281"/>
    <x v="59"/>
    <x v="1"/>
    <x v="11"/>
    <x v="3"/>
    <x v="0"/>
    <x v="0"/>
    <x v="8"/>
    <x v="0"/>
    <x v="268"/>
    <x v="2"/>
    <x v="267"/>
    <x v="280"/>
    <x v="276"/>
    <x v="279"/>
    <x v="281"/>
    <x v="0"/>
    <x v="0"/>
    <x v="2"/>
    <x v="2"/>
  </r>
  <r>
    <x v="282"/>
    <x v="59"/>
    <x v="3"/>
    <x v="8"/>
    <x v="0"/>
    <x v="1"/>
    <x v="0"/>
    <x v="4"/>
    <x v="6"/>
    <x v="269"/>
    <x v="1"/>
    <x v="268"/>
    <x v="281"/>
    <x v="277"/>
    <x v="280"/>
    <x v="282"/>
    <x v="0"/>
    <x v="0"/>
    <x v="2"/>
    <x v="2"/>
  </r>
  <r>
    <x v="283"/>
    <x v="59"/>
    <x v="3"/>
    <x v="7"/>
    <x v="0"/>
    <x v="1"/>
    <x v="3"/>
    <x v="19"/>
    <x v="3"/>
    <x v="270"/>
    <x v="2"/>
    <x v="269"/>
    <x v="282"/>
    <x v="278"/>
    <x v="281"/>
    <x v="283"/>
    <x v="0"/>
    <x v="0"/>
    <x v="2"/>
    <x v="2"/>
  </r>
  <r>
    <x v="284"/>
    <x v="59"/>
    <x v="1"/>
    <x v="14"/>
    <x v="0"/>
    <x v="1"/>
    <x v="3"/>
    <x v="5"/>
    <x v="3"/>
    <x v="271"/>
    <x v="2"/>
    <x v="270"/>
    <x v="283"/>
    <x v="279"/>
    <x v="282"/>
    <x v="284"/>
    <x v="0"/>
    <x v="0"/>
    <x v="2"/>
    <x v="2"/>
  </r>
  <r>
    <x v="285"/>
    <x v="60"/>
    <x v="3"/>
    <x v="8"/>
    <x v="3"/>
    <x v="0"/>
    <x v="2"/>
    <x v="15"/>
    <x v="2"/>
    <x v="272"/>
    <x v="2"/>
    <x v="271"/>
    <x v="284"/>
    <x v="280"/>
    <x v="283"/>
    <x v="285"/>
    <x v="0"/>
    <x v="0"/>
    <x v="2"/>
    <x v="2"/>
  </r>
  <r>
    <x v="286"/>
    <x v="60"/>
    <x v="2"/>
    <x v="16"/>
    <x v="0"/>
    <x v="2"/>
    <x v="1"/>
    <x v="3"/>
    <x v="2"/>
    <x v="273"/>
    <x v="0"/>
    <x v="272"/>
    <x v="285"/>
    <x v="281"/>
    <x v="284"/>
    <x v="286"/>
    <x v="0"/>
    <x v="0"/>
    <x v="2"/>
    <x v="2"/>
  </r>
  <r>
    <x v="287"/>
    <x v="60"/>
    <x v="3"/>
    <x v="7"/>
    <x v="0"/>
    <x v="2"/>
    <x v="2"/>
    <x v="18"/>
    <x v="0"/>
    <x v="274"/>
    <x v="2"/>
    <x v="273"/>
    <x v="286"/>
    <x v="201"/>
    <x v="285"/>
    <x v="287"/>
    <x v="0"/>
    <x v="0"/>
    <x v="2"/>
    <x v="2"/>
  </r>
  <r>
    <x v="288"/>
    <x v="60"/>
    <x v="3"/>
    <x v="7"/>
    <x v="0"/>
    <x v="0"/>
    <x v="1"/>
    <x v="1"/>
    <x v="0"/>
    <x v="275"/>
    <x v="0"/>
    <x v="274"/>
    <x v="287"/>
    <x v="282"/>
    <x v="286"/>
    <x v="288"/>
    <x v="0"/>
    <x v="0"/>
    <x v="2"/>
    <x v="2"/>
  </r>
  <r>
    <x v="289"/>
    <x v="61"/>
    <x v="2"/>
    <x v="16"/>
    <x v="2"/>
    <x v="0"/>
    <x v="4"/>
    <x v="14"/>
    <x v="3"/>
    <x v="276"/>
    <x v="0"/>
    <x v="275"/>
    <x v="288"/>
    <x v="283"/>
    <x v="287"/>
    <x v="289"/>
    <x v="0"/>
    <x v="0"/>
    <x v="2"/>
    <x v="2"/>
  </r>
  <r>
    <x v="290"/>
    <x v="61"/>
    <x v="1"/>
    <x v="12"/>
    <x v="3"/>
    <x v="1"/>
    <x v="0"/>
    <x v="4"/>
    <x v="1"/>
    <x v="277"/>
    <x v="0"/>
    <x v="276"/>
    <x v="289"/>
    <x v="284"/>
    <x v="288"/>
    <x v="290"/>
    <x v="0"/>
    <x v="0"/>
    <x v="2"/>
    <x v="2"/>
  </r>
  <r>
    <x v="291"/>
    <x v="61"/>
    <x v="3"/>
    <x v="7"/>
    <x v="2"/>
    <x v="0"/>
    <x v="1"/>
    <x v="3"/>
    <x v="3"/>
    <x v="278"/>
    <x v="0"/>
    <x v="277"/>
    <x v="290"/>
    <x v="285"/>
    <x v="289"/>
    <x v="291"/>
    <x v="0"/>
    <x v="0"/>
    <x v="2"/>
    <x v="2"/>
  </r>
  <r>
    <x v="292"/>
    <x v="61"/>
    <x v="2"/>
    <x v="2"/>
    <x v="0"/>
    <x v="0"/>
    <x v="1"/>
    <x v="3"/>
    <x v="2"/>
    <x v="279"/>
    <x v="0"/>
    <x v="278"/>
    <x v="291"/>
    <x v="286"/>
    <x v="290"/>
    <x v="292"/>
    <x v="0"/>
    <x v="0"/>
    <x v="2"/>
    <x v="2"/>
  </r>
  <r>
    <x v="293"/>
    <x v="61"/>
    <x v="3"/>
    <x v="7"/>
    <x v="3"/>
    <x v="1"/>
    <x v="3"/>
    <x v="13"/>
    <x v="0"/>
    <x v="280"/>
    <x v="3"/>
    <x v="279"/>
    <x v="292"/>
    <x v="287"/>
    <x v="291"/>
    <x v="293"/>
    <x v="0"/>
    <x v="0"/>
    <x v="2"/>
    <x v="2"/>
  </r>
  <r>
    <x v="294"/>
    <x v="61"/>
    <x v="2"/>
    <x v="5"/>
    <x v="0"/>
    <x v="1"/>
    <x v="2"/>
    <x v="9"/>
    <x v="3"/>
    <x v="281"/>
    <x v="3"/>
    <x v="280"/>
    <x v="293"/>
    <x v="288"/>
    <x v="292"/>
    <x v="294"/>
    <x v="0"/>
    <x v="0"/>
    <x v="2"/>
    <x v="2"/>
  </r>
  <r>
    <x v="295"/>
    <x v="62"/>
    <x v="1"/>
    <x v="11"/>
    <x v="0"/>
    <x v="1"/>
    <x v="0"/>
    <x v="6"/>
    <x v="2"/>
    <x v="282"/>
    <x v="0"/>
    <x v="281"/>
    <x v="294"/>
    <x v="289"/>
    <x v="293"/>
    <x v="295"/>
    <x v="0"/>
    <x v="0"/>
    <x v="2"/>
    <x v="2"/>
  </r>
  <r>
    <x v="296"/>
    <x v="62"/>
    <x v="3"/>
    <x v="13"/>
    <x v="0"/>
    <x v="0"/>
    <x v="4"/>
    <x v="10"/>
    <x v="3"/>
    <x v="283"/>
    <x v="0"/>
    <x v="282"/>
    <x v="295"/>
    <x v="290"/>
    <x v="294"/>
    <x v="296"/>
    <x v="0"/>
    <x v="0"/>
    <x v="2"/>
    <x v="2"/>
  </r>
  <r>
    <x v="297"/>
    <x v="62"/>
    <x v="3"/>
    <x v="8"/>
    <x v="3"/>
    <x v="1"/>
    <x v="0"/>
    <x v="4"/>
    <x v="3"/>
    <x v="284"/>
    <x v="3"/>
    <x v="50"/>
    <x v="296"/>
    <x v="291"/>
    <x v="295"/>
    <x v="297"/>
    <x v="0"/>
    <x v="0"/>
    <x v="2"/>
    <x v="2"/>
  </r>
  <r>
    <x v="298"/>
    <x v="62"/>
    <x v="2"/>
    <x v="5"/>
    <x v="0"/>
    <x v="2"/>
    <x v="2"/>
    <x v="2"/>
    <x v="3"/>
    <x v="285"/>
    <x v="0"/>
    <x v="263"/>
    <x v="297"/>
    <x v="272"/>
    <x v="186"/>
    <x v="298"/>
    <x v="0"/>
    <x v="0"/>
    <x v="2"/>
    <x v="2"/>
  </r>
  <r>
    <x v="299"/>
    <x v="62"/>
    <x v="3"/>
    <x v="7"/>
    <x v="2"/>
    <x v="1"/>
    <x v="3"/>
    <x v="5"/>
    <x v="0"/>
    <x v="286"/>
    <x v="0"/>
    <x v="283"/>
    <x v="298"/>
    <x v="292"/>
    <x v="296"/>
    <x v="299"/>
    <x v="0"/>
    <x v="0"/>
    <x v="2"/>
    <x v="2"/>
  </r>
  <r>
    <x v="300"/>
    <x v="62"/>
    <x v="2"/>
    <x v="16"/>
    <x v="3"/>
    <x v="1"/>
    <x v="4"/>
    <x v="14"/>
    <x v="1"/>
    <x v="287"/>
    <x v="0"/>
    <x v="284"/>
    <x v="299"/>
    <x v="293"/>
    <x v="297"/>
    <x v="300"/>
    <x v="0"/>
    <x v="0"/>
    <x v="2"/>
    <x v="2"/>
  </r>
  <r>
    <x v="301"/>
    <x v="62"/>
    <x v="3"/>
    <x v="4"/>
    <x v="0"/>
    <x v="2"/>
    <x v="1"/>
    <x v="11"/>
    <x v="0"/>
    <x v="288"/>
    <x v="0"/>
    <x v="285"/>
    <x v="300"/>
    <x v="294"/>
    <x v="298"/>
    <x v="301"/>
    <x v="0"/>
    <x v="0"/>
    <x v="2"/>
    <x v="2"/>
  </r>
  <r>
    <x v="302"/>
    <x v="62"/>
    <x v="1"/>
    <x v="6"/>
    <x v="3"/>
    <x v="1"/>
    <x v="1"/>
    <x v="11"/>
    <x v="0"/>
    <x v="289"/>
    <x v="3"/>
    <x v="286"/>
    <x v="301"/>
    <x v="295"/>
    <x v="299"/>
    <x v="302"/>
    <x v="0"/>
    <x v="0"/>
    <x v="2"/>
    <x v="2"/>
  </r>
  <r>
    <x v="303"/>
    <x v="62"/>
    <x v="2"/>
    <x v="2"/>
    <x v="1"/>
    <x v="2"/>
    <x v="0"/>
    <x v="0"/>
    <x v="6"/>
    <x v="290"/>
    <x v="3"/>
    <x v="287"/>
    <x v="302"/>
    <x v="296"/>
    <x v="300"/>
    <x v="303"/>
    <x v="0"/>
    <x v="0"/>
    <x v="2"/>
    <x v="2"/>
  </r>
  <r>
    <x v="304"/>
    <x v="63"/>
    <x v="3"/>
    <x v="8"/>
    <x v="0"/>
    <x v="0"/>
    <x v="4"/>
    <x v="14"/>
    <x v="3"/>
    <x v="291"/>
    <x v="2"/>
    <x v="288"/>
    <x v="303"/>
    <x v="297"/>
    <x v="301"/>
    <x v="304"/>
    <x v="0"/>
    <x v="0"/>
    <x v="2"/>
    <x v="2"/>
  </r>
  <r>
    <x v="305"/>
    <x v="63"/>
    <x v="0"/>
    <x v="0"/>
    <x v="3"/>
    <x v="1"/>
    <x v="1"/>
    <x v="11"/>
    <x v="6"/>
    <x v="292"/>
    <x v="0"/>
    <x v="289"/>
    <x v="304"/>
    <x v="298"/>
    <x v="302"/>
    <x v="305"/>
    <x v="0"/>
    <x v="0"/>
    <x v="2"/>
    <x v="2"/>
  </r>
  <r>
    <x v="306"/>
    <x v="63"/>
    <x v="0"/>
    <x v="15"/>
    <x v="0"/>
    <x v="0"/>
    <x v="3"/>
    <x v="19"/>
    <x v="3"/>
    <x v="293"/>
    <x v="0"/>
    <x v="290"/>
    <x v="305"/>
    <x v="299"/>
    <x v="303"/>
    <x v="306"/>
    <x v="0"/>
    <x v="0"/>
    <x v="2"/>
    <x v="2"/>
  </r>
  <r>
    <x v="307"/>
    <x v="63"/>
    <x v="1"/>
    <x v="14"/>
    <x v="2"/>
    <x v="2"/>
    <x v="3"/>
    <x v="13"/>
    <x v="2"/>
    <x v="294"/>
    <x v="3"/>
    <x v="291"/>
    <x v="306"/>
    <x v="300"/>
    <x v="304"/>
    <x v="307"/>
    <x v="0"/>
    <x v="0"/>
    <x v="2"/>
    <x v="2"/>
  </r>
  <r>
    <x v="308"/>
    <x v="63"/>
    <x v="1"/>
    <x v="11"/>
    <x v="2"/>
    <x v="2"/>
    <x v="0"/>
    <x v="6"/>
    <x v="3"/>
    <x v="295"/>
    <x v="0"/>
    <x v="292"/>
    <x v="307"/>
    <x v="301"/>
    <x v="305"/>
    <x v="308"/>
    <x v="0"/>
    <x v="0"/>
    <x v="2"/>
    <x v="2"/>
  </r>
  <r>
    <x v="309"/>
    <x v="64"/>
    <x v="0"/>
    <x v="0"/>
    <x v="0"/>
    <x v="2"/>
    <x v="0"/>
    <x v="6"/>
    <x v="3"/>
    <x v="296"/>
    <x v="0"/>
    <x v="293"/>
    <x v="308"/>
    <x v="302"/>
    <x v="306"/>
    <x v="309"/>
    <x v="0"/>
    <x v="0"/>
    <x v="2"/>
    <x v="2"/>
  </r>
  <r>
    <x v="310"/>
    <x v="64"/>
    <x v="2"/>
    <x v="2"/>
    <x v="0"/>
    <x v="0"/>
    <x v="0"/>
    <x v="0"/>
    <x v="3"/>
    <x v="297"/>
    <x v="3"/>
    <x v="294"/>
    <x v="309"/>
    <x v="303"/>
    <x v="307"/>
    <x v="310"/>
    <x v="0"/>
    <x v="0"/>
    <x v="2"/>
    <x v="2"/>
  </r>
  <r>
    <x v="311"/>
    <x v="64"/>
    <x v="3"/>
    <x v="13"/>
    <x v="0"/>
    <x v="0"/>
    <x v="0"/>
    <x v="6"/>
    <x v="3"/>
    <x v="182"/>
    <x v="2"/>
    <x v="295"/>
    <x v="310"/>
    <x v="304"/>
    <x v="308"/>
    <x v="311"/>
    <x v="0"/>
    <x v="0"/>
    <x v="2"/>
    <x v="2"/>
  </r>
  <r>
    <x v="312"/>
    <x v="64"/>
    <x v="2"/>
    <x v="16"/>
    <x v="0"/>
    <x v="0"/>
    <x v="2"/>
    <x v="2"/>
    <x v="2"/>
    <x v="298"/>
    <x v="0"/>
    <x v="296"/>
    <x v="311"/>
    <x v="305"/>
    <x v="309"/>
    <x v="312"/>
    <x v="0"/>
    <x v="0"/>
    <x v="2"/>
    <x v="2"/>
  </r>
  <r>
    <x v="313"/>
    <x v="64"/>
    <x v="1"/>
    <x v="12"/>
    <x v="3"/>
    <x v="0"/>
    <x v="2"/>
    <x v="18"/>
    <x v="2"/>
    <x v="299"/>
    <x v="0"/>
    <x v="297"/>
    <x v="312"/>
    <x v="306"/>
    <x v="310"/>
    <x v="313"/>
    <x v="0"/>
    <x v="0"/>
    <x v="2"/>
    <x v="2"/>
  </r>
  <r>
    <x v="314"/>
    <x v="65"/>
    <x v="1"/>
    <x v="1"/>
    <x v="2"/>
    <x v="0"/>
    <x v="4"/>
    <x v="10"/>
    <x v="0"/>
    <x v="300"/>
    <x v="0"/>
    <x v="298"/>
    <x v="313"/>
    <x v="307"/>
    <x v="311"/>
    <x v="314"/>
    <x v="0"/>
    <x v="0"/>
    <x v="2"/>
    <x v="2"/>
  </r>
  <r>
    <x v="315"/>
    <x v="65"/>
    <x v="0"/>
    <x v="15"/>
    <x v="0"/>
    <x v="1"/>
    <x v="4"/>
    <x v="10"/>
    <x v="3"/>
    <x v="301"/>
    <x v="2"/>
    <x v="299"/>
    <x v="314"/>
    <x v="308"/>
    <x v="312"/>
    <x v="315"/>
    <x v="0"/>
    <x v="0"/>
    <x v="2"/>
    <x v="2"/>
  </r>
  <r>
    <x v="316"/>
    <x v="65"/>
    <x v="1"/>
    <x v="12"/>
    <x v="0"/>
    <x v="0"/>
    <x v="1"/>
    <x v="11"/>
    <x v="2"/>
    <x v="302"/>
    <x v="0"/>
    <x v="300"/>
    <x v="315"/>
    <x v="309"/>
    <x v="313"/>
    <x v="316"/>
    <x v="0"/>
    <x v="0"/>
    <x v="2"/>
    <x v="2"/>
  </r>
  <r>
    <x v="317"/>
    <x v="65"/>
    <x v="1"/>
    <x v="14"/>
    <x v="3"/>
    <x v="1"/>
    <x v="4"/>
    <x v="10"/>
    <x v="3"/>
    <x v="303"/>
    <x v="0"/>
    <x v="301"/>
    <x v="316"/>
    <x v="310"/>
    <x v="314"/>
    <x v="317"/>
    <x v="0"/>
    <x v="0"/>
    <x v="2"/>
    <x v="2"/>
  </r>
  <r>
    <x v="318"/>
    <x v="66"/>
    <x v="1"/>
    <x v="1"/>
    <x v="0"/>
    <x v="1"/>
    <x v="1"/>
    <x v="3"/>
    <x v="3"/>
    <x v="304"/>
    <x v="0"/>
    <x v="302"/>
    <x v="317"/>
    <x v="311"/>
    <x v="315"/>
    <x v="318"/>
    <x v="0"/>
    <x v="0"/>
    <x v="2"/>
    <x v="2"/>
  </r>
  <r>
    <x v="319"/>
    <x v="66"/>
    <x v="1"/>
    <x v="14"/>
    <x v="2"/>
    <x v="0"/>
    <x v="1"/>
    <x v="1"/>
    <x v="3"/>
    <x v="305"/>
    <x v="0"/>
    <x v="303"/>
    <x v="318"/>
    <x v="312"/>
    <x v="316"/>
    <x v="319"/>
    <x v="0"/>
    <x v="0"/>
    <x v="2"/>
    <x v="2"/>
  </r>
  <r>
    <x v="320"/>
    <x v="66"/>
    <x v="1"/>
    <x v="12"/>
    <x v="2"/>
    <x v="0"/>
    <x v="4"/>
    <x v="12"/>
    <x v="3"/>
    <x v="306"/>
    <x v="0"/>
    <x v="304"/>
    <x v="319"/>
    <x v="313"/>
    <x v="317"/>
    <x v="320"/>
    <x v="0"/>
    <x v="0"/>
    <x v="2"/>
    <x v="2"/>
  </r>
  <r>
    <x v="321"/>
    <x v="66"/>
    <x v="3"/>
    <x v="8"/>
    <x v="3"/>
    <x v="0"/>
    <x v="3"/>
    <x v="19"/>
    <x v="6"/>
    <x v="307"/>
    <x v="0"/>
    <x v="305"/>
    <x v="320"/>
    <x v="314"/>
    <x v="318"/>
    <x v="321"/>
    <x v="0"/>
    <x v="0"/>
    <x v="2"/>
    <x v="2"/>
  </r>
  <r>
    <x v="322"/>
    <x v="67"/>
    <x v="1"/>
    <x v="12"/>
    <x v="0"/>
    <x v="1"/>
    <x v="4"/>
    <x v="10"/>
    <x v="3"/>
    <x v="308"/>
    <x v="2"/>
    <x v="306"/>
    <x v="321"/>
    <x v="315"/>
    <x v="319"/>
    <x v="322"/>
    <x v="0"/>
    <x v="0"/>
    <x v="2"/>
    <x v="2"/>
  </r>
  <r>
    <x v="323"/>
    <x v="67"/>
    <x v="3"/>
    <x v="4"/>
    <x v="3"/>
    <x v="1"/>
    <x v="2"/>
    <x v="2"/>
    <x v="1"/>
    <x v="309"/>
    <x v="0"/>
    <x v="307"/>
    <x v="322"/>
    <x v="316"/>
    <x v="320"/>
    <x v="323"/>
    <x v="0"/>
    <x v="0"/>
    <x v="2"/>
    <x v="2"/>
  </r>
  <r>
    <x v="324"/>
    <x v="67"/>
    <x v="1"/>
    <x v="12"/>
    <x v="0"/>
    <x v="2"/>
    <x v="0"/>
    <x v="8"/>
    <x v="3"/>
    <x v="310"/>
    <x v="3"/>
    <x v="102"/>
    <x v="278"/>
    <x v="102"/>
    <x v="321"/>
    <x v="324"/>
    <x v="0"/>
    <x v="0"/>
    <x v="2"/>
    <x v="2"/>
  </r>
  <r>
    <x v="325"/>
    <x v="67"/>
    <x v="2"/>
    <x v="16"/>
    <x v="3"/>
    <x v="2"/>
    <x v="2"/>
    <x v="18"/>
    <x v="0"/>
    <x v="311"/>
    <x v="2"/>
    <x v="308"/>
    <x v="323"/>
    <x v="317"/>
    <x v="322"/>
    <x v="325"/>
    <x v="0"/>
    <x v="0"/>
    <x v="2"/>
    <x v="2"/>
  </r>
  <r>
    <x v="326"/>
    <x v="67"/>
    <x v="1"/>
    <x v="6"/>
    <x v="3"/>
    <x v="1"/>
    <x v="1"/>
    <x v="17"/>
    <x v="3"/>
    <x v="312"/>
    <x v="2"/>
    <x v="309"/>
    <x v="324"/>
    <x v="318"/>
    <x v="323"/>
    <x v="326"/>
    <x v="0"/>
    <x v="0"/>
    <x v="2"/>
    <x v="2"/>
  </r>
  <r>
    <x v="327"/>
    <x v="67"/>
    <x v="3"/>
    <x v="13"/>
    <x v="2"/>
    <x v="0"/>
    <x v="2"/>
    <x v="18"/>
    <x v="3"/>
    <x v="313"/>
    <x v="0"/>
    <x v="310"/>
    <x v="325"/>
    <x v="319"/>
    <x v="324"/>
    <x v="327"/>
    <x v="0"/>
    <x v="0"/>
    <x v="2"/>
    <x v="2"/>
  </r>
  <r>
    <x v="328"/>
    <x v="68"/>
    <x v="0"/>
    <x v="0"/>
    <x v="0"/>
    <x v="1"/>
    <x v="2"/>
    <x v="15"/>
    <x v="2"/>
    <x v="314"/>
    <x v="2"/>
    <x v="311"/>
    <x v="326"/>
    <x v="320"/>
    <x v="325"/>
    <x v="328"/>
    <x v="0"/>
    <x v="0"/>
    <x v="2"/>
    <x v="2"/>
  </r>
  <r>
    <x v="329"/>
    <x v="68"/>
    <x v="2"/>
    <x v="10"/>
    <x v="3"/>
    <x v="0"/>
    <x v="0"/>
    <x v="0"/>
    <x v="0"/>
    <x v="315"/>
    <x v="0"/>
    <x v="185"/>
    <x v="327"/>
    <x v="321"/>
    <x v="326"/>
    <x v="329"/>
    <x v="0"/>
    <x v="0"/>
    <x v="2"/>
    <x v="2"/>
  </r>
  <r>
    <x v="330"/>
    <x v="68"/>
    <x v="1"/>
    <x v="12"/>
    <x v="3"/>
    <x v="1"/>
    <x v="0"/>
    <x v="8"/>
    <x v="0"/>
    <x v="316"/>
    <x v="2"/>
    <x v="312"/>
    <x v="328"/>
    <x v="322"/>
    <x v="327"/>
    <x v="330"/>
    <x v="0"/>
    <x v="0"/>
    <x v="2"/>
    <x v="2"/>
  </r>
  <r>
    <x v="331"/>
    <x v="68"/>
    <x v="3"/>
    <x v="7"/>
    <x v="2"/>
    <x v="2"/>
    <x v="4"/>
    <x v="16"/>
    <x v="0"/>
    <x v="317"/>
    <x v="0"/>
    <x v="313"/>
    <x v="329"/>
    <x v="323"/>
    <x v="328"/>
    <x v="331"/>
    <x v="0"/>
    <x v="0"/>
    <x v="2"/>
    <x v="2"/>
  </r>
  <r>
    <x v="332"/>
    <x v="68"/>
    <x v="1"/>
    <x v="12"/>
    <x v="3"/>
    <x v="0"/>
    <x v="0"/>
    <x v="4"/>
    <x v="0"/>
    <x v="318"/>
    <x v="0"/>
    <x v="314"/>
    <x v="330"/>
    <x v="108"/>
    <x v="329"/>
    <x v="332"/>
    <x v="0"/>
    <x v="0"/>
    <x v="2"/>
    <x v="2"/>
  </r>
  <r>
    <x v="333"/>
    <x v="68"/>
    <x v="3"/>
    <x v="4"/>
    <x v="0"/>
    <x v="0"/>
    <x v="0"/>
    <x v="6"/>
    <x v="3"/>
    <x v="319"/>
    <x v="2"/>
    <x v="315"/>
    <x v="331"/>
    <x v="324"/>
    <x v="330"/>
    <x v="333"/>
    <x v="0"/>
    <x v="0"/>
    <x v="2"/>
    <x v="2"/>
  </r>
  <r>
    <x v="334"/>
    <x v="69"/>
    <x v="1"/>
    <x v="12"/>
    <x v="1"/>
    <x v="2"/>
    <x v="4"/>
    <x v="16"/>
    <x v="1"/>
    <x v="170"/>
    <x v="1"/>
    <x v="250"/>
    <x v="332"/>
    <x v="325"/>
    <x v="331"/>
    <x v="334"/>
    <x v="0"/>
    <x v="0"/>
    <x v="2"/>
    <x v="2"/>
  </r>
  <r>
    <x v="335"/>
    <x v="69"/>
    <x v="2"/>
    <x v="2"/>
    <x v="3"/>
    <x v="0"/>
    <x v="4"/>
    <x v="16"/>
    <x v="0"/>
    <x v="320"/>
    <x v="0"/>
    <x v="316"/>
    <x v="333"/>
    <x v="326"/>
    <x v="332"/>
    <x v="335"/>
    <x v="0"/>
    <x v="0"/>
    <x v="2"/>
    <x v="2"/>
  </r>
  <r>
    <x v="336"/>
    <x v="69"/>
    <x v="1"/>
    <x v="12"/>
    <x v="2"/>
    <x v="1"/>
    <x v="2"/>
    <x v="2"/>
    <x v="0"/>
    <x v="287"/>
    <x v="2"/>
    <x v="317"/>
    <x v="334"/>
    <x v="327"/>
    <x v="333"/>
    <x v="336"/>
    <x v="0"/>
    <x v="0"/>
    <x v="2"/>
    <x v="2"/>
  </r>
  <r>
    <x v="337"/>
    <x v="69"/>
    <x v="3"/>
    <x v="8"/>
    <x v="0"/>
    <x v="0"/>
    <x v="3"/>
    <x v="19"/>
    <x v="8"/>
    <x v="321"/>
    <x v="2"/>
    <x v="318"/>
    <x v="335"/>
    <x v="328"/>
    <x v="334"/>
    <x v="337"/>
    <x v="0"/>
    <x v="0"/>
    <x v="2"/>
    <x v="2"/>
  </r>
  <r>
    <x v="338"/>
    <x v="69"/>
    <x v="1"/>
    <x v="12"/>
    <x v="3"/>
    <x v="1"/>
    <x v="1"/>
    <x v="1"/>
    <x v="2"/>
    <x v="322"/>
    <x v="0"/>
    <x v="319"/>
    <x v="336"/>
    <x v="329"/>
    <x v="335"/>
    <x v="338"/>
    <x v="0"/>
    <x v="0"/>
    <x v="2"/>
    <x v="2"/>
  </r>
  <r>
    <x v="339"/>
    <x v="70"/>
    <x v="3"/>
    <x v="7"/>
    <x v="0"/>
    <x v="0"/>
    <x v="1"/>
    <x v="17"/>
    <x v="1"/>
    <x v="323"/>
    <x v="3"/>
    <x v="320"/>
    <x v="337"/>
    <x v="330"/>
    <x v="336"/>
    <x v="339"/>
    <x v="0"/>
    <x v="0"/>
    <x v="2"/>
    <x v="2"/>
  </r>
  <r>
    <x v="340"/>
    <x v="70"/>
    <x v="1"/>
    <x v="14"/>
    <x v="0"/>
    <x v="0"/>
    <x v="4"/>
    <x v="10"/>
    <x v="2"/>
    <x v="324"/>
    <x v="0"/>
    <x v="321"/>
    <x v="338"/>
    <x v="331"/>
    <x v="337"/>
    <x v="340"/>
    <x v="0"/>
    <x v="0"/>
    <x v="2"/>
    <x v="2"/>
  </r>
  <r>
    <x v="341"/>
    <x v="70"/>
    <x v="1"/>
    <x v="12"/>
    <x v="0"/>
    <x v="1"/>
    <x v="4"/>
    <x v="16"/>
    <x v="3"/>
    <x v="325"/>
    <x v="3"/>
    <x v="322"/>
    <x v="339"/>
    <x v="332"/>
    <x v="338"/>
    <x v="341"/>
    <x v="0"/>
    <x v="0"/>
    <x v="2"/>
    <x v="2"/>
  </r>
  <r>
    <x v="342"/>
    <x v="70"/>
    <x v="2"/>
    <x v="2"/>
    <x v="3"/>
    <x v="1"/>
    <x v="0"/>
    <x v="6"/>
    <x v="3"/>
    <x v="326"/>
    <x v="2"/>
    <x v="8"/>
    <x v="340"/>
    <x v="333"/>
    <x v="339"/>
    <x v="342"/>
    <x v="0"/>
    <x v="0"/>
    <x v="2"/>
    <x v="2"/>
  </r>
  <r>
    <x v="343"/>
    <x v="70"/>
    <x v="0"/>
    <x v="9"/>
    <x v="0"/>
    <x v="1"/>
    <x v="1"/>
    <x v="3"/>
    <x v="3"/>
    <x v="327"/>
    <x v="0"/>
    <x v="323"/>
    <x v="341"/>
    <x v="334"/>
    <x v="340"/>
    <x v="343"/>
    <x v="0"/>
    <x v="0"/>
    <x v="2"/>
    <x v="2"/>
  </r>
  <r>
    <x v="344"/>
    <x v="70"/>
    <x v="1"/>
    <x v="1"/>
    <x v="0"/>
    <x v="1"/>
    <x v="3"/>
    <x v="7"/>
    <x v="0"/>
    <x v="328"/>
    <x v="0"/>
    <x v="324"/>
    <x v="342"/>
    <x v="335"/>
    <x v="341"/>
    <x v="344"/>
    <x v="0"/>
    <x v="0"/>
    <x v="2"/>
    <x v="2"/>
  </r>
  <r>
    <x v="345"/>
    <x v="70"/>
    <x v="2"/>
    <x v="5"/>
    <x v="0"/>
    <x v="1"/>
    <x v="2"/>
    <x v="18"/>
    <x v="3"/>
    <x v="329"/>
    <x v="0"/>
    <x v="325"/>
    <x v="343"/>
    <x v="336"/>
    <x v="342"/>
    <x v="345"/>
    <x v="0"/>
    <x v="0"/>
    <x v="2"/>
    <x v="2"/>
  </r>
  <r>
    <x v="346"/>
    <x v="70"/>
    <x v="3"/>
    <x v="7"/>
    <x v="2"/>
    <x v="2"/>
    <x v="2"/>
    <x v="18"/>
    <x v="0"/>
    <x v="330"/>
    <x v="0"/>
    <x v="326"/>
    <x v="344"/>
    <x v="337"/>
    <x v="343"/>
    <x v="346"/>
    <x v="0"/>
    <x v="0"/>
    <x v="2"/>
    <x v="2"/>
  </r>
  <r>
    <x v="347"/>
    <x v="70"/>
    <x v="3"/>
    <x v="8"/>
    <x v="1"/>
    <x v="2"/>
    <x v="2"/>
    <x v="9"/>
    <x v="2"/>
    <x v="331"/>
    <x v="1"/>
    <x v="327"/>
    <x v="345"/>
    <x v="338"/>
    <x v="344"/>
    <x v="347"/>
    <x v="0"/>
    <x v="0"/>
    <x v="2"/>
    <x v="2"/>
  </r>
  <r>
    <x v="348"/>
    <x v="70"/>
    <x v="1"/>
    <x v="1"/>
    <x v="0"/>
    <x v="1"/>
    <x v="0"/>
    <x v="8"/>
    <x v="0"/>
    <x v="332"/>
    <x v="2"/>
    <x v="328"/>
    <x v="346"/>
    <x v="339"/>
    <x v="345"/>
    <x v="348"/>
    <x v="0"/>
    <x v="0"/>
    <x v="2"/>
    <x v="2"/>
  </r>
  <r>
    <x v="349"/>
    <x v="71"/>
    <x v="0"/>
    <x v="0"/>
    <x v="0"/>
    <x v="2"/>
    <x v="2"/>
    <x v="9"/>
    <x v="1"/>
    <x v="333"/>
    <x v="0"/>
    <x v="329"/>
    <x v="347"/>
    <x v="340"/>
    <x v="346"/>
    <x v="349"/>
    <x v="0"/>
    <x v="0"/>
    <x v="2"/>
    <x v="2"/>
  </r>
  <r>
    <x v="350"/>
    <x v="71"/>
    <x v="2"/>
    <x v="3"/>
    <x v="2"/>
    <x v="1"/>
    <x v="0"/>
    <x v="4"/>
    <x v="3"/>
    <x v="334"/>
    <x v="0"/>
    <x v="75"/>
    <x v="348"/>
    <x v="75"/>
    <x v="347"/>
    <x v="350"/>
    <x v="0"/>
    <x v="0"/>
    <x v="2"/>
    <x v="2"/>
  </r>
  <r>
    <x v="351"/>
    <x v="71"/>
    <x v="3"/>
    <x v="13"/>
    <x v="0"/>
    <x v="1"/>
    <x v="4"/>
    <x v="12"/>
    <x v="3"/>
    <x v="335"/>
    <x v="0"/>
    <x v="330"/>
    <x v="349"/>
    <x v="341"/>
    <x v="348"/>
    <x v="351"/>
    <x v="0"/>
    <x v="0"/>
    <x v="2"/>
    <x v="2"/>
  </r>
  <r>
    <x v="352"/>
    <x v="71"/>
    <x v="3"/>
    <x v="13"/>
    <x v="3"/>
    <x v="1"/>
    <x v="1"/>
    <x v="3"/>
    <x v="0"/>
    <x v="336"/>
    <x v="3"/>
    <x v="331"/>
    <x v="350"/>
    <x v="342"/>
    <x v="349"/>
    <x v="352"/>
    <x v="0"/>
    <x v="0"/>
    <x v="2"/>
    <x v="2"/>
  </r>
  <r>
    <x v="353"/>
    <x v="71"/>
    <x v="1"/>
    <x v="12"/>
    <x v="0"/>
    <x v="0"/>
    <x v="4"/>
    <x v="12"/>
    <x v="1"/>
    <x v="337"/>
    <x v="0"/>
    <x v="332"/>
    <x v="351"/>
    <x v="343"/>
    <x v="350"/>
    <x v="353"/>
    <x v="0"/>
    <x v="0"/>
    <x v="2"/>
    <x v="2"/>
  </r>
  <r>
    <x v="354"/>
    <x v="72"/>
    <x v="3"/>
    <x v="8"/>
    <x v="0"/>
    <x v="1"/>
    <x v="0"/>
    <x v="6"/>
    <x v="1"/>
    <x v="338"/>
    <x v="3"/>
    <x v="333"/>
    <x v="352"/>
    <x v="344"/>
    <x v="351"/>
    <x v="354"/>
    <x v="0"/>
    <x v="0"/>
    <x v="2"/>
    <x v="2"/>
  </r>
  <r>
    <x v="355"/>
    <x v="72"/>
    <x v="0"/>
    <x v="15"/>
    <x v="0"/>
    <x v="0"/>
    <x v="3"/>
    <x v="7"/>
    <x v="3"/>
    <x v="339"/>
    <x v="0"/>
    <x v="334"/>
    <x v="353"/>
    <x v="345"/>
    <x v="352"/>
    <x v="355"/>
    <x v="0"/>
    <x v="0"/>
    <x v="2"/>
    <x v="2"/>
  </r>
  <r>
    <x v="356"/>
    <x v="72"/>
    <x v="3"/>
    <x v="4"/>
    <x v="3"/>
    <x v="1"/>
    <x v="1"/>
    <x v="17"/>
    <x v="0"/>
    <x v="340"/>
    <x v="0"/>
    <x v="335"/>
    <x v="354"/>
    <x v="346"/>
    <x v="353"/>
    <x v="356"/>
    <x v="0"/>
    <x v="0"/>
    <x v="2"/>
    <x v="2"/>
  </r>
  <r>
    <x v="357"/>
    <x v="72"/>
    <x v="3"/>
    <x v="13"/>
    <x v="0"/>
    <x v="1"/>
    <x v="2"/>
    <x v="2"/>
    <x v="0"/>
    <x v="341"/>
    <x v="0"/>
    <x v="284"/>
    <x v="355"/>
    <x v="347"/>
    <x v="354"/>
    <x v="357"/>
    <x v="0"/>
    <x v="0"/>
    <x v="2"/>
    <x v="2"/>
  </r>
  <r>
    <x v="358"/>
    <x v="72"/>
    <x v="3"/>
    <x v="8"/>
    <x v="1"/>
    <x v="2"/>
    <x v="0"/>
    <x v="8"/>
    <x v="5"/>
    <x v="342"/>
    <x v="3"/>
    <x v="71"/>
    <x v="356"/>
    <x v="348"/>
    <x v="355"/>
    <x v="358"/>
    <x v="0"/>
    <x v="0"/>
    <x v="2"/>
    <x v="2"/>
  </r>
  <r>
    <x v="359"/>
    <x v="72"/>
    <x v="1"/>
    <x v="1"/>
    <x v="0"/>
    <x v="1"/>
    <x v="0"/>
    <x v="4"/>
    <x v="3"/>
    <x v="343"/>
    <x v="3"/>
    <x v="336"/>
    <x v="357"/>
    <x v="349"/>
    <x v="356"/>
    <x v="359"/>
    <x v="0"/>
    <x v="0"/>
    <x v="2"/>
    <x v="2"/>
  </r>
  <r>
    <x v="360"/>
    <x v="72"/>
    <x v="3"/>
    <x v="8"/>
    <x v="0"/>
    <x v="0"/>
    <x v="2"/>
    <x v="2"/>
    <x v="3"/>
    <x v="169"/>
    <x v="2"/>
    <x v="337"/>
    <x v="358"/>
    <x v="350"/>
    <x v="357"/>
    <x v="360"/>
    <x v="0"/>
    <x v="0"/>
    <x v="2"/>
    <x v="2"/>
  </r>
  <r>
    <x v="361"/>
    <x v="72"/>
    <x v="2"/>
    <x v="10"/>
    <x v="0"/>
    <x v="1"/>
    <x v="1"/>
    <x v="11"/>
    <x v="0"/>
    <x v="344"/>
    <x v="3"/>
    <x v="338"/>
    <x v="359"/>
    <x v="351"/>
    <x v="358"/>
    <x v="361"/>
    <x v="0"/>
    <x v="0"/>
    <x v="2"/>
    <x v="2"/>
  </r>
  <r>
    <x v="362"/>
    <x v="72"/>
    <x v="1"/>
    <x v="14"/>
    <x v="3"/>
    <x v="0"/>
    <x v="4"/>
    <x v="10"/>
    <x v="3"/>
    <x v="345"/>
    <x v="3"/>
    <x v="65"/>
    <x v="360"/>
    <x v="65"/>
    <x v="359"/>
    <x v="362"/>
    <x v="0"/>
    <x v="0"/>
    <x v="2"/>
    <x v="2"/>
  </r>
  <r>
    <x v="363"/>
    <x v="73"/>
    <x v="2"/>
    <x v="2"/>
    <x v="0"/>
    <x v="0"/>
    <x v="2"/>
    <x v="15"/>
    <x v="1"/>
    <x v="346"/>
    <x v="2"/>
    <x v="339"/>
    <x v="361"/>
    <x v="352"/>
    <x v="360"/>
    <x v="363"/>
    <x v="0"/>
    <x v="0"/>
    <x v="2"/>
    <x v="2"/>
  </r>
  <r>
    <x v="364"/>
    <x v="73"/>
    <x v="3"/>
    <x v="4"/>
    <x v="0"/>
    <x v="0"/>
    <x v="2"/>
    <x v="9"/>
    <x v="2"/>
    <x v="347"/>
    <x v="0"/>
    <x v="340"/>
    <x v="362"/>
    <x v="353"/>
    <x v="361"/>
    <x v="364"/>
    <x v="0"/>
    <x v="0"/>
    <x v="2"/>
    <x v="2"/>
  </r>
  <r>
    <x v="365"/>
    <x v="73"/>
    <x v="1"/>
    <x v="12"/>
    <x v="2"/>
    <x v="1"/>
    <x v="2"/>
    <x v="2"/>
    <x v="3"/>
    <x v="5"/>
    <x v="2"/>
    <x v="5"/>
    <x v="363"/>
    <x v="5"/>
    <x v="362"/>
    <x v="365"/>
    <x v="0"/>
    <x v="0"/>
    <x v="2"/>
    <x v="2"/>
  </r>
  <r>
    <x v="366"/>
    <x v="74"/>
    <x v="3"/>
    <x v="7"/>
    <x v="2"/>
    <x v="0"/>
    <x v="4"/>
    <x v="10"/>
    <x v="0"/>
    <x v="348"/>
    <x v="0"/>
    <x v="341"/>
    <x v="364"/>
    <x v="354"/>
    <x v="363"/>
    <x v="366"/>
    <x v="0"/>
    <x v="0"/>
    <x v="2"/>
    <x v="2"/>
  </r>
  <r>
    <x v="367"/>
    <x v="74"/>
    <x v="1"/>
    <x v="12"/>
    <x v="0"/>
    <x v="1"/>
    <x v="0"/>
    <x v="8"/>
    <x v="0"/>
    <x v="349"/>
    <x v="2"/>
    <x v="342"/>
    <x v="365"/>
    <x v="355"/>
    <x v="364"/>
    <x v="367"/>
    <x v="0"/>
    <x v="0"/>
    <x v="2"/>
    <x v="2"/>
  </r>
  <r>
    <x v="368"/>
    <x v="74"/>
    <x v="2"/>
    <x v="3"/>
    <x v="2"/>
    <x v="2"/>
    <x v="3"/>
    <x v="7"/>
    <x v="3"/>
    <x v="350"/>
    <x v="0"/>
    <x v="343"/>
    <x v="366"/>
    <x v="356"/>
    <x v="365"/>
    <x v="368"/>
    <x v="0"/>
    <x v="0"/>
    <x v="2"/>
    <x v="2"/>
  </r>
  <r>
    <x v="369"/>
    <x v="74"/>
    <x v="3"/>
    <x v="7"/>
    <x v="0"/>
    <x v="1"/>
    <x v="1"/>
    <x v="1"/>
    <x v="3"/>
    <x v="351"/>
    <x v="0"/>
    <x v="344"/>
    <x v="367"/>
    <x v="357"/>
    <x v="366"/>
    <x v="369"/>
    <x v="0"/>
    <x v="0"/>
    <x v="2"/>
    <x v="2"/>
  </r>
  <r>
    <x v="370"/>
    <x v="74"/>
    <x v="1"/>
    <x v="11"/>
    <x v="0"/>
    <x v="1"/>
    <x v="2"/>
    <x v="2"/>
    <x v="3"/>
    <x v="352"/>
    <x v="3"/>
    <x v="84"/>
    <x v="368"/>
    <x v="84"/>
    <x v="367"/>
    <x v="370"/>
    <x v="0"/>
    <x v="0"/>
    <x v="2"/>
    <x v="2"/>
  </r>
  <r>
    <x v="371"/>
    <x v="74"/>
    <x v="0"/>
    <x v="0"/>
    <x v="2"/>
    <x v="0"/>
    <x v="1"/>
    <x v="11"/>
    <x v="0"/>
    <x v="353"/>
    <x v="3"/>
    <x v="345"/>
    <x v="369"/>
    <x v="358"/>
    <x v="368"/>
    <x v="371"/>
    <x v="0"/>
    <x v="0"/>
    <x v="2"/>
    <x v="2"/>
  </r>
  <r>
    <x v="372"/>
    <x v="74"/>
    <x v="0"/>
    <x v="0"/>
    <x v="1"/>
    <x v="2"/>
    <x v="4"/>
    <x v="14"/>
    <x v="5"/>
    <x v="354"/>
    <x v="2"/>
    <x v="346"/>
    <x v="370"/>
    <x v="359"/>
    <x v="369"/>
    <x v="372"/>
    <x v="0"/>
    <x v="0"/>
    <x v="2"/>
    <x v="2"/>
  </r>
  <r>
    <x v="373"/>
    <x v="75"/>
    <x v="0"/>
    <x v="15"/>
    <x v="3"/>
    <x v="2"/>
    <x v="3"/>
    <x v="19"/>
    <x v="6"/>
    <x v="153"/>
    <x v="2"/>
    <x v="347"/>
    <x v="371"/>
    <x v="360"/>
    <x v="370"/>
    <x v="373"/>
    <x v="0"/>
    <x v="0"/>
    <x v="2"/>
    <x v="2"/>
  </r>
  <r>
    <x v="374"/>
    <x v="75"/>
    <x v="2"/>
    <x v="16"/>
    <x v="3"/>
    <x v="2"/>
    <x v="3"/>
    <x v="7"/>
    <x v="3"/>
    <x v="355"/>
    <x v="1"/>
    <x v="348"/>
    <x v="372"/>
    <x v="361"/>
    <x v="371"/>
    <x v="374"/>
    <x v="0"/>
    <x v="0"/>
    <x v="2"/>
    <x v="2"/>
  </r>
  <r>
    <x v="375"/>
    <x v="75"/>
    <x v="1"/>
    <x v="11"/>
    <x v="0"/>
    <x v="1"/>
    <x v="1"/>
    <x v="11"/>
    <x v="3"/>
    <x v="356"/>
    <x v="3"/>
    <x v="349"/>
    <x v="373"/>
    <x v="362"/>
    <x v="372"/>
    <x v="375"/>
    <x v="0"/>
    <x v="0"/>
    <x v="2"/>
    <x v="2"/>
  </r>
  <r>
    <x v="376"/>
    <x v="76"/>
    <x v="3"/>
    <x v="4"/>
    <x v="0"/>
    <x v="2"/>
    <x v="2"/>
    <x v="15"/>
    <x v="0"/>
    <x v="357"/>
    <x v="0"/>
    <x v="350"/>
    <x v="374"/>
    <x v="363"/>
    <x v="373"/>
    <x v="376"/>
    <x v="0"/>
    <x v="0"/>
    <x v="2"/>
    <x v="2"/>
  </r>
  <r>
    <x v="377"/>
    <x v="76"/>
    <x v="2"/>
    <x v="3"/>
    <x v="0"/>
    <x v="1"/>
    <x v="1"/>
    <x v="1"/>
    <x v="0"/>
    <x v="358"/>
    <x v="3"/>
    <x v="351"/>
    <x v="375"/>
    <x v="364"/>
    <x v="374"/>
    <x v="377"/>
    <x v="0"/>
    <x v="0"/>
    <x v="2"/>
    <x v="2"/>
  </r>
  <r>
    <x v="378"/>
    <x v="76"/>
    <x v="1"/>
    <x v="12"/>
    <x v="0"/>
    <x v="2"/>
    <x v="3"/>
    <x v="19"/>
    <x v="6"/>
    <x v="359"/>
    <x v="0"/>
    <x v="352"/>
    <x v="376"/>
    <x v="365"/>
    <x v="375"/>
    <x v="378"/>
    <x v="0"/>
    <x v="0"/>
    <x v="2"/>
    <x v="2"/>
  </r>
  <r>
    <x v="379"/>
    <x v="76"/>
    <x v="3"/>
    <x v="7"/>
    <x v="2"/>
    <x v="0"/>
    <x v="4"/>
    <x v="10"/>
    <x v="0"/>
    <x v="360"/>
    <x v="0"/>
    <x v="353"/>
    <x v="377"/>
    <x v="366"/>
    <x v="376"/>
    <x v="379"/>
    <x v="0"/>
    <x v="0"/>
    <x v="2"/>
    <x v="2"/>
  </r>
  <r>
    <x v="380"/>
    <x v="76"/>
    <x v="0"/>
    <x v="9"/>
    <x v="0"/>
    <x v="2"/>
    <x v="4"/>
    <x v="14"/>
    <x v="2"/>
    <x v="361"/>
    <x v="0"/>
    <x v="354"/>
    <x v="378"/>
    <x v="367"/>
    <x v="377"/>
    <x v="380"/>
    <x v="0"/>
    <x v="0"/>
    <x v="2"/>
    <x v="2"/>
  </r>
  <r>
    <x v="381"/>
    <x v="76"/>
    <x v="0"/>
    <x v="15"/>
    <x v="2"/>
    <x v="1"/>
    <x v="4"/>
    <x v="16"/>
    <x v="3"/>
    <x v="362"/>
    <x v="0"/>
    <x v="355"/>
    <x v="379"/>
    <x v="368"/>
    <x v="378"/>
    <x v="381"/>
    <x v="0"/>
    <x v="0"/>
    <x v="2"/>
    <x v="2"/>
  </r>
  <r>
    <x v="382"/>
    <x v="77"/>
    <x v="3"/>
    <x v="13"/>
    <x v="1"/>
    <x v="2"/>
    <x v="4"/>
    <x v="14"/>
    <x v="6"/>
    <x v="363"/>
    <x v="3"/>
    <x v="96"/>
    <x v="380"/>
    <x v="369"/>
    <x v="379"/>
    <x v="382"/>
    <x v="0"/>
    <x v="0"/>
    <x v="2"/>
    <x v="2"/>
  </r>
  <r>
    <x v="383"/>
    <x v="77"/>
    <x v="3"/>
    <x v="8"/>
    <x v="0"/>
    <x v="1"/>
    <x v="1"/>
    <x v="3"/>
    <x v="3"/>
    <x v="364"/>
    <x v="0"/>
    <x v="356"/>
    <x v="381"/>
    <x v="370"/>
    <x v="380"/>
    <x v="383"/>
    <x v="0"/>
    <x v="0"/>
    <x v="2"/>
    <x v="2"/>
  </r>
  <r>
    <x v="384"/>
    <x v="77"/>
    <x v="3"/>
    <x v="8"/>
    <x v="0"/>
    <x v="0"/>
    <x v="0"/>
    <x v="6"/>
    <x v="0"/>
    <x v="365"/>
    <x v="0"/>
    <x v="357"/>
    <x v="382"/>
    <x v="371"/>
    <x v="381"/>
    <x v="384"/>
    <x v="0"/>
    <x v="0"/>
    <x v="2"/>
    <x v="2"/>
  </r>
  <r>
    <x v="385"/>
    <x v="77"/>
    <x v="3"/>
    <x v="7"/>
    <x v="0"/>
    <x v="0"/>
    <x v="4"/>
    <x v="10"/>
    <x v="3"/>
    <x v="366"/>
    <x v="0"/>
    <x v="358"/>
    <x v="383"/>
    <x v="372"/>
    <x v="382"/>
    <x v="385"/>
    <x v="0"/>
    <x v="0"/>
    <x v="2"/>
    <x v="2"/>
  </r>
  <r>
    <x v="386"/>
    <x v="77"/>
    <x v="0"/>
    <x v="0"/>
    <x v="0"/>
    <x v="0"/>
    <x v="0"/>
    <x v="8"/>
    <x v="0"/>
    <x v="367"/>
    <x v="0"/>
    <x v="359"/>
    <x v="384"/>
    <x v="373"/>
    <x v="383"/>
    <x v="386"/>
    <x v="0"/>
    <x v="0"/>
    <x v="2"/>
    <x v="2"/>
  </r>
  <r>
    <x v="387"/>
    <x v="77"/>
    <x v="0"/>
    <x v="0"/>
    <x v="0"/>
    <x v="0"/>
    <x v="2"/>
    <x v="18"/>
    <x v="1"/>
    <x v="368"/>
    <x v="1"/>
    <x v="360"/>
    <x v="385"/>
    <x v="374"/>
    <x v="384"/>
    <x v="387"/>
    <x v="0"/>
    <x v="0"/>
    <x v="2"/>
    <x v="2"/>
  </r>
  <r>
    <x v="388"/>
    <x v="78"/>
    <x v="0"/>
    <x v="0"/>
    <x v="0"/>
    <x v="0"/>
    <x v="2"/>
    <x v="9"/>
    <x v="0"/>
    <x v="369"/>
    <x v="2"/>
    <x v="361"/>
    <x v="386"/>
    <x v="375"/>
    <x v="385"/>
    <x v="388"/>
    <x v="0"/>
    <x v="0"/>
    <x v="2"/>
    <x v="2"/>
  </r>
  <r>
    <x v="389"/>
    <x v="78"/>
    <x v="1"/>
    <x v="11"/>
    <x v="0"/>
    <x v="1"/>
    <x v="3"/>
    <x v="19"/>
    <x v="2"/>
    <x v="370"/>
    <x v="0"/>
    <x v="362"/>
    <x v="387"/>
    <x v="376"/>
    <x v="386"/>
    <x v="389"/>
    <x v="0"/>
    <x v="0"/>
    <x v="2"/>
    <x v="2"/>
  </r>
  <r>
    <x v="390"/>
    <x v="78"/>
    <x v="3"/>
    <x v="13"/>
    <x v="2"/>
    <x v="1"/>
    <x v="2"/>
    <x v="2"/>
    <x v="0"/>
    <x v="371"/>
    <x v="0"/>
    <x v="288"/>
    <x v="388"/>
    <x v="377"/>
    <x v="387"/>
    <x v="390"/>
    <x v="0"/>
    <x v="0"/>
    <x v="2"/>
    <x v="2"/>
  </r>
  <r>
    <x v="391"/>
    <x v="78"/>
    <x v="1"/>
    <x v="12"/>
    <x v="3"/>
    <x v="1"/>
    <x v="0"/>
    <x v="4"/>
    <x v="0"/>
    <x v="372"/>
    <x v="0"/>
    <x v="10"/>
    <x v="389"/>
    <x v="378"/>
    <x v="388"/>
    <x v="391"/>
    <x v="0"/>
    <x v="0"/>
    <x v="2"/>
    <x v="2"/>
  </r>
  <r>
    <x v="392"/>
    <x v="78"/>
    <x v="1"/>
    <x v="1"/>
    <x v="1"/>
    <x v="2"/>
    <x v="0"/>
    <x v="6"/>
    <x v="8"/>
    <x v="373"/>
    <x v="3"/>
    <x v="363"/>
    <x v="390"/>
    <x v="379"/>
    <x v="389"/>
    <x v="392"/>
    <x v="0"/>
    <x v="0"/>
    <x v="2"/>
    <x v="2"/>
  </r>
  <r>
    <x v="393"/>
    <x v="78"/>
    <x v="1"/>
    <x v="14"/>
    <x v="0"/>
    <x v="1"/>
    <x v="4"/>
    <x v="12"/>
    <x v="3"/>
    <x v="374"/>
    <x v="0"/>
    <x v="364"/>
    <x v="391"/>
    <x v="380"/>
    <x v="390"/>
    <x v="393"/>
    <x v="0"/>
    <x v="0"/>
    <x v="2"/>
    <x v="2"/>
  </r>
  <r>
    <x v="394"/>
    <x v="78"/>
    <x v="3"/>
    <x v="13"/>
    <x v="1"/>
    <x v="1"/>
    <x v="0"/>
    <x v="0"/>
    <x v="6"/>
    <x v="375"/>
    <x v="3"/>
    <x v="365"/>
    <x v="392"/>
    <x v="381"/>
    <x v="391"/>
    <x v="394"/>
    <x v="0"/>
    <x v="0"/>
    <x v="2"/>
    <x v="2"/>
  </r>
  <r>
    <x v="395"/>
    <x v="78"/>
    <x v="1"/>
    <x v="6"/>
    <x v="0"/>
    <x v="2"/>
    <x v="1"/>
    <x v="17"/>
    <x v="0"/>
    <x v="376"/>
    <x v="0"/>
    <x v="366"/>
    <x v="393"/>
    <x v="382"/>
    <x v="392"/>
    <x v="395"/>
    <x v="0"/>
    <x v="0"/>
    <x v="2"/>
    <x v="2"/>
  </r>
  <r>
    <x v="396"/>
    <x v="78"/>
    <x v="1"/>
    <x v="12"/>
    <x v="3"/>
    <x v="1"/>
    <x v="4"/>
    <x v="10"/>
    <x v="0"/>
    <x v="377"/>
    <x v="3"/>
    <x v="367"/>
    <x v="394"/>
    <x v="383"/>
    <x v="393"/>
    <x v="396"/>
    <x v="0"/>
    <x v="0"/>
    <x v="2"/>
    <x v="2"/>
  </r>
  <r>
    <x v="397"/>
    <x v="79"/>
    <x v="1"/>
    <x v="12"/>
    <x v="3"/>
    <x v="1"/>
    <x v="0"/>
    <x v="6"/>
    <x v="3"/>
    <x v="378"/>
    <x v="2"/>
    <x v="368"/>
    <x v="395"/>
    <x v="384"/>
    <x v="394"/>
    <x v="397"/>
    <x v="0"/>
    <x v="0"/>
    <x v="2"/>
    <x v="2"/>
  </r>
  <r>
    <x v="398"/>
    <x v="79"/>
    <x v="2"/>
    <x v="2"/>
    <x v="0"/>
    <x v="2"/>
    <x v="1"/>
    <x v="17"/>
    <x v="3"/>
    <x v="379"/>
    <x v="0"/>
    <x v="369"/>
    <x v="396"/>
    <x v="385"/>
    <x v="395"/>
    <x v="398"/>
    <x v="0"/>
    <x v="0"/>
    <x v="2"/>
    <x v="2"/>
  </r>
  <r>
    <x v="399"/>
    <x v="79"/>
    <x v="2"/>
    <x v="5"/>
    <x v="3"/>
    <x v="2"/>
    <x v="2"/>
    <x v="18"/>
    <x v="3"/>
    <x v="368"/>
    <x v="1"/>
    <x v="370"/>
    <x v="397"/>
    <x v="386"/>
    <x v="396"/>
    <x v="399"/>
    <x v="0"/>
    <x v="0"/>
    <x v="2"/>
    <x v="2"/>
  </r>
  <r>
    <x v="400"/>
    <x v="79"/>
    <x v="0"/>
    <x v="9"/>
    <x v="0"/>
    <x v="0"/>
    <x v="3"/>
    <x v="5"/>
    <x v="2"/>
    <x v="380"/>
    <x v="3"/>
    <x v="371"/>
    <x v="398"/>
    <x v="387"/>
    <x v="397"/>
    <x v="400"/>
    <x v="0"/>
    <x v="0"/>
    <x v="2"/>
    <x v="2"/>
  </r>
  <r>
    <x v="401"/>
    <x v="79"/>
    <x v="2"/>
    <x v="16"/>
    <x v="0"/>
    <x v="0"/>
    <x v="4"/>
    <x v="16"/>
    <x v="2"/>
    <x v="381"/>
    <x v="3"/>
    <x v="372"/>
    <x v="399"/>
    <x v="388"/>
    <x v="398"/>
    <x v="401"/>
    <x v="0"/>
    <x v="0"/>
    <x v="2"/>
    <x v="2"/>
  </r>
  <r>
    <x v="402"/>
    <x v="79"/>
    <x v="3"/>
    <x v="13"/>
    <x v="3"/>
    <x v="1"/>
    <x v="3"/>
    <x v="13"/>
    <x v="3"/>
    <x v="382"/>
    <x v="0"/>
    <x v="373"/>
    <x v="400"/>
    <x v="389"/>
    <x v="399"/>
    <x v="402"/>
    <x v="0"/>
    <x v="0"/>
    <x v="2"/>
    <x v="2"/>
  </r>
  <r>
    <x v="403"/>
    <x v="79"/>
    <x v="1"/>
    <x v="12"/>
    <x v="1"/>
    <x v="2"/>
    <x v="0"/>
    <x v="4"/>
    <x v="8"/>
    <x v="383"/>
    <x v="3"/>
    <x v="374"/>
    <x v="401"/>
    <x v="390"/>
    <x v="400"/>
    <x v="403"/>
    <x v="0"/>
    <x v="0"/>
    <x v="2"/>
    <x v="2"/>
  </r>
  <r>
    <x v="404"/>
    <x v="80"/>
    <x v="1"/>
    <x v="11"/>
    <x v="0"/>
    <x v="1"/>
    <x v="2"/>
    <x v="9"/>
    <x v="2"/>
    <x v="384"/>
    <x v="3"/>
    <x v="280"/>
    <x v="402"/>
    <x v="391"/>
    <x v="401"/>
    <x v="404"/>
    <x v="0"/>
    <x v="0"/>
    <x v="2"/>
    <x v="2"/>
  </r>
  <r>
    <x v="405"/>
    <x v="80"/>
    <x v="2"/>
    <x v="5"/>
    <x v="3"/>
    <x v="0"/>
    <x v="2"/>
    <x v="9"/>
    <x v="3"/>
    <x v="385"/>
    <x v="2"/>
    <x v="375"/>
    <x v="403"/>
    <x v="392"/>
    <x v="402"/>
    <x v="405"/>
    <x v="0"/>
    <x v="0"/>
    <x v="2"/>
    <x v="2"/>
  </r>
  <r>
    <x v="406"/>
    <x v="80"/>
    <x v="3"/>
    <x v="13"/>
    <x v="0"/>
    <x v="0"/>
    <x v="2"/>
    <x v="15"/>
    <x v="0"/>
    <x v="386"/>
    <x v="0"/>
    <x v="376"/>
    <x v="404"/>
    <x v="393"/>
    <x v="403"/>
    <x v="406"/>
    <x v="0"/>
    <x v="0"/>
    <x v="2"/>
    <x v="2"/>
  </r>
  <r>
    <x v="407"/>
    <x v="80"/>
    <x v="1"/>
    <x v="1"/>
    <x v="3"/>
    <x v="1"/>
    <x v="4"/>
    <x v="12"/>
    <x v="3"/>
    <x v="387"/>
    <x v="1"/>
    <x v="377"/>
    <x v="405"/>
    <x v="394"/>
    <x v="404"/>
    <x v="407"/>
    <x v="0"/>
    <x v="0"/>
    <x v="2"/>
    <x v="2"/>
  </r>
  <r>
    <x v="408"/>
    <x v="80"/>
    <x v="3"/>
    <x v="8"/>
    <x v="2"/>
    <x v="0"/>
    <x v="3"/>
    <x v="7"/>
    <x v="3"/>
    <x v="388"/>
    <x v="0"/>
    <x v="378"/>
    <x v="406"/>
    <x v="395"/>
    <x v="405"/>
    <x v="408"/>
    <x v="0"/>
    <x v="0"/>
    <x v="2"/>
    <x v="2"/>
  </r>
  <r>
    <x v="409"/>
    <x v="80"/>
    <x v="1"/>
    <x v="11"/>
    <x v="3"/>
    <x v="2"/>
    <x v="2"/>
    <x v="2"/>
    <x v="3"/>
    <x v="169"/>
    <x v="0"/>
    <x v="379"/>
    <x v="174"/>
    <x v="396"/>
    <x v="406"/>
    <x v="409"/>
    <x v="0"/>
    <x v="0"/>
    <x v="2"/>
    <x v="2"/>
  </r>
  <r>
    <x v="410"/>
    <x v="80"/>
    <x v="1"/>
    <x v="12"/>
    <x v="2"/>
    <x v="2"/>
    <x v="4"/>
    <x v="16"/>
    <x v="1"/>
    <x v="10"/>
    <x v="3"/>
    <x v="380"/>
    <x v="407"/>
    <x v="397"/>
    <x v="407"/>
    <x v="410"/>
    <x v="0"/>
    <x v="0"/>
    <x v="2"/>
    <x v="2"/>
  </r>
  <r>
    <x v="411"/>
    <x v="80"/>
    <x v="0"/>
    <x v="0"/>
    <x v="0"/>
    <x v="0"/>
    <x v="3"/>
    <x v="13"/>
    <x v="3"/>
    <x v="389"/>
    <x v="2"/>
    <x v="381"/>
    <x v="408"/>
    <x v="398"/>
    <x v="408"/>
    <x v="411"/>
    <x v="0"/>
    <x v="0"/>
    <x v="2"/>
    <x v="2"/>
  </r>
  <r>
    <x v="412"/>
    <x v="81"/>
    <x v="3"/>
    <x v="13"/>
    <x v="0"/>
    <x v="1"/>
    <x v="0"/>
    <x v="8"/>
    <x v="0"/>
    <x v="167"/>
    <x v="0"/>
    <x v="382"/>
    <x v="409"/>
    <x v="399"/>
    <x v="409"/>
    <x v="412"/>
    <x v="0"/>
    <x v="0"/>
    <x v="2"/>
    <x v="2"/>
  </r>
  <r>
    <x v="413"/>
    <x v="81"/>
    <x v="0"/>
    <x v="15"/>
    <x v="3"/>
    <x v="1"/>
    <x v="1"/>
    <x v="11"/>
    <x v="3"/>
    <x v="390"/>
    <x v="0"/>
    <x v="383"/>
    <x v="410"/>
    <x v="400"/>
    <x v="410"/>
    <x v="413"/>
    <x v="0"/>
    <x v="0"/>
    <x v="2"/>
    <x v="2"/>
  </r>
  <r>
    <x v="414"/>
    <x v="81"/>
    <x v="3"/>
    <x v="7"/>
    <x v="0"/>
    <x v="0"/>
    <x v="3"/>
    <x v="7"/>
    <x v="8"/>
    <x v="391"/>
    <x v="0"/>
    <x v="384"/>
    <x v="411"/>
    <x v="401"/>
    <x v="411"/>
    <x v="414"/>
    <x v="0"/>
    <x v="0"/>
    <x v="2"/>
    <x v="2"/>
  </r>
  <r>
    <x v="415"/>
    <x v="81"/>
    <x v="1"/>
    <x v="12"/>
    <x v="3"/>
    <x v="1"/>
    <x v="2"/>
    <x v="9"/>
    <x v="3"/>
    <x v="392"/>
    <x v="0"/>
    <x v="385"/>
    <x v="412"/>
    <x v="402"/>
    <x v="412"/>
    <x v="415"/>
    <x v="0"/>
    <x v="0"/>
    <x v="2"/>
    <x v="2"/>
  </r>
  <r>
    <x v="416"/>
    <x v="81"/>
    <x v="1"/>
    <x v="12"/>
    <x v="3"/>
    <x v="1"/>
    <x v="3"/>
    <x v="19"/>
    <x v="0"/>
    <x v="393"/>
    <x v="2"/>
    <x v="386"/>
    <x v="413"/>
    <x v="403"/>
    <x v="413"/>
    <x v="416"/>
    <x v="0"/>
    <x v="0"/>
    <x v="2"/>
    <x v="2"/>
  </r>
  <r>
    <x v="417"/>
    <x v="81"/>
    <x v="1"/>
    <x v="14"/>
    <x v="3"/>
    <x v="1"/>
    <x v="4"/>
    <x v="12"/>
    <x v="2"/>
    <x v="394"/>
    <x v="1"/>
    <x v="387"/>
    <x v="414"/>
    <x v="404"/>
    <x v="414"/>
    <x v="417"/>
    <x v="0"/>
    <x v="0"/>
    <x v="2"/>
    <x v="2"/>
  </r>
  <r>
    <x v="418"/>
    <x v="81"/>
    <x v="0"/>
    <x v="15"/>
    <x v="0"/>
    <x v="1"/>
    <x v="0"/>
    <x v="8"/>
    <x v="3"/>
    <x v="395"/>
    <x v="0"/>
    <x v="388"/>
    <x v="415"/>
    <x v="405"/>
    <x v="415"/>
    <x v="418"/>
    <x v="0"/>
    <x v="0"/>
    <x v="2"/>
    <x v="2"/>
  </r>
  <r>
    <x v="419"/>
    <x v="82"/>
    <x v="1"/>
    <x v="12"/>
    <x v="1"/>
    <x v="2"/>
    <x v="0"/>
    <x v="8"/>
    <x v="4"/>
    <x v="396"/>
    <x v="2"/>
    <x v="389"/>
    <x v="416"/>
    <x v="406"/>
    <x v="416"/>
    <x v="419"/>
    <x v="0"/>
    <x v="0"/>
    <x v="2"/>
    <x v="2"/>
  </r>
  <r>
    <x v="420"/>
    <x v="82"/>
    <x v="0"/>
    <x v="0"/>
    <x v="2"/>
    <x v="0"/>
    <x v="1"/>
    <x v="3"/>
    <x v="1"/>
    <x v="397"/>
    <x v="0"/>
    <x v="390"/>
    <x v="417"/>
    <x v="407"/>
    <x v="417"/>
    <x v="420"/>
    <x v="0"/>
    <x v="0"/>
    <x v="2"/>
    <x v="2"/>
  </r>
  <r>
    <x v="421"/>
    <x v="82"/>
    <x v="1"/>
    <x v="6"/>
    <x v="0"/>
    <x v="0"/>
    <x v="4"/>
    <x v="12"/>
    <x v="0"/>
    <x v="398"/>
    <x v="2"/>
    <x v="391"/>
    <x v="418"/>
    <x v="408"/>
    <x v="418"/>
    <x v="421"/>
    <x v="0"/>
    <x v="0"/>
    <x v="2"/>
    <x v="2"/>
  </r>
  <r>
    <x v="422"/>
    <x v="82"/>
    <x v="2"/>
    <x v="2"/>
    <x v="0"/>
    <x v="1"/>
    <x v="1"/>
    <x v="1"/>
    <x v="3"/>
    <x v="399"/>
    <x v="2"/>
    <x v="392"/>
    <x v="419"/>
    <x v="409"/>
    <x v="419"/>
    <x v="422"/>
    <x v="0"/>
    <x v="0"/>
    <x v="2"/>
    <x v="2"/>
  </r>
  <r>
    <x v="423"/>
    <x v="82"/>
    <x v="1"/>
    <x v="12"/>
    <x v="0"/>
    <x v="1"/>
    <x v="0"/>
    <x v="4"/>
    <x v="2"/>
    <x v="400"/>
    <x v="1"/>
    <x v="393"/>
    <x v="420"/>
    <x v="410"/>
    <x v="420"/>
    <x v="423"/>
    <x v="0"/>
    <x v="0"/>
    <x v="2"/>
    <x v="2"/>
  </r>
  <r>
    <x v="424"/>
    <x v="83"/>
    <x v="3"/>
    <x v="8"/>
    <x v="0"/>
    <x v="1"/>
    <x v="4"/>
    <x v="12"/>
    <x v="0"/>
    <x v="401"/>
    <x v="2"/>
    <x v="394"/>
    <x v="421"/>
    <x v="411"/>
    <x v="421"/>
    <x v="424"/>
    <x v="0"/>
    <x v="0"/>
    <x v="2"/>
    <x v="2"/>
  </r>
  <r>
    <x v="425"/>
    <x v="83"/>
    <x v="2"/>
    <x v="5"/>
    <x v="3"/>
    <x v="0"/>
    <x v="0"/>
    <x v="4"/>
    <x v="0"/>
    <x v="402"/>
    <x v="2"/>
    <x v="395"/>
    <x v="422"/>
    <x v="412"/>
    <x v="422"/>
    <x v="425"/>
    <x v="0"/>
    <x v="0"/>
    <x v="2"/>
    <x v="2"/>
  </r>
  <r>
    <x v="426"/>
    <x v="83"/>
    <x v="1"/>
    <x v="1"/>
    <x v="0"/>
    <x v="2"/>
    <x v="4"/>
    <x v="14"/>
    <x v="6"/>
    <x v="403"/>
    <x v="2"/>
    <x v="86"/>
    <x v="423"/>
    <x v="413"/>
    <x v="423"/>
    <x v="426"/>
    <x v="0"/>
    <x v="0"/>
    <x v="2"/>
    <x v="2"/>
  </r>
  <r>
    <x v="427"/>
    <x v="83"/>
    <x v="3"/>
    <x v="7"/>
    <x v="1"/>
    <x v="1"/>
    <x v="2"/>
    <x v="2"/>
    <x v="2"/>
    <x v="47"/>
    <x v="3"/>
    <x v="337"/>
    <x v="424"/>
    <x v="414"/>
    <x v="424"/>
    <x v="427"/>
    <x v="0"/>
    <x v="0"/>
    <x v="2"/>
    <x v="2"/>
  </r>
  <r>
    <x v="428"/>
    <x v="83"/>
    <x v="1"/>
    <x v="12"/>
    <x v="1"/>
    <x v="2"/>
    <x v="0"/>
    <x v="4"/>
    <x v="9"/>
    <x v="318"/>
    <x v="3"/>
    <x v="396"/>
    <x v="425"/>
    <x v="415"/>
    <x v="425"/>
    <x v="428"/>
    <x v="0"/>
    <x v="0"/>
    <x v="2"/>
    <x v="2"/>
  </r>
  <r>
    <x v="429"/>
    <x v="83"/>
    <x v="1"/>
    <x v="12"/>
    <x v="0"/>
    <x v="0"/>
    <x v="2"/>
    <x v="9"/>
    <x v="0"/>
    <x v="404"/>
    <x v="0"/>
    <x v="397"/>
    <x v="426"/>
    <x v="416"/>
    <x v="426"/>
    <x v="429"/>
    <x v="0"/>
    <x v="0"/>
    <x v="2"/>
    <x v="2"/>
  </r>
  <r>
    <x v="430"/>
    <x v="83"/>
    <x v="2"/>
    <x v="5"/>
    <x v="0"/>
    <x v="1"/>
    <x v="2"/>
    <x v="9"/>
    <x v="3"/>
    <x v="405"/>
    <x v="0"/>
    <x v="398"/>
    <x v="427"/>
    <x v="417"/>
    <x v="427"/>
    <x v="430"/>
    <x v="0"/>
    <x v="0"/>
    <x v="2"/>
    <x v="2"/>
  </r>
  <r>
    <x v="431"/>
    <x v="83"/>
    <x v="2"/>
    <x v="2"/>
    <x v="0"/>
    <x v="1"/>
    <x v="0"/>
    <x v="6"/>
    <x v="0"/>
    <x v="406"/>
    <x v="2"/>
    <x v="399"/>
    <x v="428"/>
    <x v="418"/>
    <x v="428"/>
    <x v="431"/>
    <x v="0"/>
    <x v="0"/>
    <x v="2"/>
    <x v="2"/>
  </r>
  <r>
    <x v="432"/>
    <x v="83"/>
    <x v="1"/>
    <x v="12"/>
    <x v="0"/>
    <x v="1"/>
    <x v="4"/>
    <x v="10"/>
    <x v="0"/>
    <x v="407"/>
    <x v="1"/>
    <x v="400"/>
    <x v="429"/>
    <x v="419"/>
    <x v="429"/>
    <x v="432"/>
    <x v="0"/>
    <x v="0"/>
    <x v="2"/>
    <x v="2"/>
  </r>
  <r>
    <x v="433"/>
    <x v="84"/>
    <x v="2"/>
    <x v="10"/>
    <x v="0"/>
    <x v="0"/>
    <x v="0"/>
    <x v="6"/>
    <x v="3"/>
    <x v="408"/>
    <x v="2"/>
    <x v="401"/>
    <x v="430"/>
    <x v="420"/>
    <x v="430"/>
    <x v="433"/>
    <x v="0"/>
    <x v="0"/>
    <x v="2"/>
    <x v="2"/>
  </r>
  <r>
    <x v="434"/>
    <x v="84"/>
    <x v="3"/>
    <x v="8"/>
    <x v="2"/>
    <x v="2"/>
    <x v="2"/>
    <x v="2"/>
    <x v="2"/>
    <x v="409"/>
    <x v="3"/>
    <x v="346"/>
    <x v="431"/>
    <x v="421"/>
    <x v="431"/>
    <x v="434"/>
    <x v="0"/>
    <x v="0"/>
    <x v="2"/>
    <x v="2"/>
  </r>
  <r>
    <x v="435"/>
    <x v="84"/>
    <x v="1"/>
    <x v="12"/>
    <x v="3"/>
    <x v="1"/>
    <x v="2"/>
    <x v="2"/>
    <x v="3"/>
    <x v="410"/>
    <x v="2"/>
    <x v="402"/>
    <x v="432"/>
    <x v="422"/>
    <x v="432"/>
    <x v="435"/>
    <x v="0"/>
    <x v="0"/>
    <x v="2"/>
    <x v="2"/>
  </r>
  <r>
    <x v="436"/>
    <x v="84"/>
    <x v="3"/>
    <x v="8"/>
    <x v="2"/>
    <x v="0"/>
    <x v="0"/>
    <x v="6"/>
    <x v="3"/>
    <x v="411"/>
    <x v="2"/>
    <x v="403"/>
    <x v="433"/>
    <x v="423"/>
    <x v="433"/>
    <x v="436"/>
    <x v="0"/>
    <x v="0"/>
    <x v="2"/>
    <x v="2"/>
  </r>
  <r>
    <x v="437"/>
    <x v="84"/>
    <x v="2"/>
    <x v="3"/>
    <x v="2"/>
    <x v="0"/>
    <x v="2"/>
    <x v="2"/>
    <x v="0"/>
    <x v="97"/>
    <x v="0"/>
    <x v="404"/>
    <x v="100"/>
    <x v="424"/>
    <x v="434"/>
    <x v="437"/>
    <x v="0"/>
    <x v="0"/>
    <x v="2"/>
    <x v="2"/>
  </r>
  <r>
    <x v="438"/>
    <x v="84"/>
    <x v="2"/>
    <x v="2"/>
    <x v="0"/>
    <x v="2"/>
    <x v="4"/>
    <x v="16"/>
    <x v="0"/>
    <x v="412"/>
    <x v="0"/>
    <x v="76"/>
    <x v="434"/>
    <x v="425"/>
    <x v="435"/>
    <x v="438"/>
    <x v="0"/>
    <x v="0"/>
    <x v="2"/>
    <x v="2"/>
  </r>
  <r>
    <x v="439"/>
    <x v="84"/>
    <x v="0"/>
    <x v="9"/>
    <x v="0"/>
    <x v="1"/>
    <x v="4"/>
    <x v="10"/>
    <x v="6"/>
    <x v="413"/>
    <x v="0"/>
    <x v="159"/>
    <x v="435"/>
    <x v="426"/>
    <x v="436"/>
    <x v="439"/>
    <x v="0"/>
    <x v="0"/>
    <x v="2"/>
    <x v="2"/>
  </r>
  <r>
    <x v="440"/>
    <x v="85"/>
    <x v="3"/>
    <x v="7"/>
    <x v="3"/>
    <x v="1"/>
    <x v="1"/>
    <x v="11"/>
    <x v="2"/>
    <x v="414"/>
    <x v="2"/>
    <x v="405"/>
    <x v="436"/>
    <x v="427"/>
    <x v="437"/>
    <x v="440"/>
    <x v="0"/>
    <x v="0"/>
    <x v="2"/>
    <x v="2"/>
  </r>
  <r>
    <x v="441"/>
    <x v="85"/>
    <x v="0"/>
    <x v="0"/>
    <x v="0"/>
    <x v="1"/>
    <x v="4"/>
    <x v="14"/>
    <x v="3"/>
    <x v="415"/>
    <x v="0"/>
    <x v="406"/>
    <x v="437"/>
    <x v="428"/>
    <x v="438"/>
    <x v="441"/>
    <x v="0"/>
    <x v="0"/>
    <x v="2"/>
    <x v="2"/>
  </r>
  <r>
    <x v="442"/>
    <x v="85"/>
    <x v="2"/>
    <x v="5"/>
    <x v="0"/>
    <x v="0"/>
    <x v="2"/>
    <x v="9"/>
    <x v="2"/>
    <x v="416"/>
    <x v="3"/>
    <x v="407"/>
    <x v="438"/>
    <x v="429"/>
    <x v="439"/>
    <x v="442"/>
    <x v="0"/>
    <x v="0"/>
    <x v="2"/>
    <x v="2"/>
  </r>
  <r>
    <x v="443"/>
    <x v="85"/>
    <x v="0"/>
    <x v="0"/>
    <x v="2"/>
    <x v="0"/>
    <x v="2"/>
    <x v="18"/>
    <x v="0"/>
    <x v="417"/>
    <x v="0"/>
    <x v="408"/>
    <x v="439"/>
    <x v="430"/>
    <x v="440"/>
    <x v="443"/>
    <x v="0"/>
    <x v="0"/>
    <x v="2"/>
    <x v="2"/>
  </r>
  <r>
    <x v="444"/>
    <x v="85"/>
    <x v="0"/>
    <x v="9"/>
    <x v="0"/>
    <x v="0"/>
    <x v="3"/>
    <x v="19"/>
    <x v="1"/>
    <x v="418"/>
    <x v="0"/>
    <x v="409"/>
    <x v="440"/>
    <x v="431"/>
    <x v="441"/>
    <x v="444"/>
    <x v="0"/>
    <x v="0"/>
    <x v="2"/>
    <x v="2"/>
  </r>
  <r>
    <x v="445"/>
    <x v="85"/>
    <x v="1"/>
    <x v="12"/>
    <x v="2"/>
    <x v="1"/>
    <x v="0"/>
    <x v="0"/>
    <x v="6"/>
    <x v="419"/>
    <x v="3"/>
    <x v="410"/>
    <x v="441"/>
    <x v="432"/>
    <x v="442"/>
    <x v="445"/>
    <x v="0"/>
    <x v="0"/>
    <x v="2"/>
    <x v="2"/>
  </r>
  <r>
    <x v="446"/>
    <x v="85"/>
    <x v="1"/>
    <x v="11"/>
    <x v="0"/>
    <x v="1"/>
    <x v="1"/>
    <x v="11"/>
    <x v="3"/>
    <x v="420"/>
    <x v="0"/>
    <x v="411"/>
    <x v="442"/>
    <x v="433"/>
    <x v="443"/>
    <x v="446"/>
    <x v="0"/>
    <x v="0"/>
    <x v="2"/>
    <x v="2"/>
  </r>
  <r>
    <x v="447"/>
    <x v="86"/>
    <x v="0"/>
    <x v="15"/>
    <x v="2"/>
    <x v="1"/>
    <x v="4"/>
    <x v="16"/>
    <x v="3"/>
    <x v="421"/>
    <x v="2"/>
    <x v="412"/>
    <x v="443"/>
    <x v="434"/>
    <x v="444"/>
    <x v="447"/>
    <x v="0"/>
    <x v="0"/>
    <x v="2"/>
    <x v="2"/>
  </r>
  <r>
    <x v="448"/>
    <x v="86"/>
    <x v="2"/>
    <x v="2"/>
    <x v="1"/>
    <x v="2"/>
    <x v="0"/>
    <x v="6"/>
    <x v="4"/>
    <x v="422"/>
    <x v="3"/>
    <x v="292"/>
    <x v="444"/>
    <x v="435"/>
    <x v="445"/>
    <x v="448"/>
    <x v="0"/>
    <x v="0"/>
    <x v="2"/>
    <x v="2"/>
  </r>
  <r>
    <x v="449"/>
    <x v="86"/>
    <x v="0"/>
    <x v="9"/>
    <x v="0"/>
    <x v="1"/>
    <x v="2"/>
    <x v="18"/>
    <x v="6"/>
    <x v="423"/>
    <x v="0"/>
    <x v="413"/>
    <x v="445"/>
    <x v="436"/>
    <x v="446"/>
    <x v="449"/>
    <x v="0"/>
    <x v="0"/>
    <x v="2"/>
    <x v="2"/>
  </r>
  <r>
    <x v="450"/>
    <x v="87"/>
    <x v="1"/>
    <x v="14"/>
    <x v="3"/>
    <x v="1"/>
    <x v="1"/>
    <x v="1"/>
    <x v="3"/>
    <x v="424"/>
    <x v="0"/>
    <x v="414"/>
    <x v="446"/>
    <x v="437"/>
    <x v="447"/>
    <x v="450"/>
    <x v="0"/>
    <x v="0"/>
    <x v="2"/>
    <x v="2"/>
  </r>
  <r>
    <x v="451"/>
    <x v="87"/>
    <x v="0"/>
    <x v="9"/>
    <x v="1"/>
    <x v="2"/>
    <x v="2"/>
    <x v="15"/>
    <x v="5"/>
    <x v="425"/>
    <x v="2"/>
    <x v="415"/>
    <x v="447"/>
    <x v="438"/>
    <x v="448"/>
    <x v="451"/>
    <x v="0"/>
    <x v="0"/>
    <x v="2"/>
    <x v="2"/>
  </r>
  <r>
    <x v="452"/>
    <x v="87"/>
    <x v="1"/>
    <x v="12"/>
    <x v="3"/>
    <x v="1"/>
    <x v="2"/>
    <x v="18"/>
    <x v="3"/>
    <x v="426"/>
    <x v="2"/>
    <x v="416"/>
    <x v="448"/>
    <x v="439"/>
    <x v="449"/>
    <x v="452"/>
    <x v="0"/>
    <x v="0"/>
    <x v="2"/>
    <x v="2"/>
  </r>
  <r>
    <x v="453"/>
    <x v="87"/>
    <x v="1"/>
    <x v="12"/>
    <x v="3"/>
    <x v="0"/>
    <x v="1"/>
    <x v="17"/>
    <x v="1"/>
    <x v="427"/>
    <x v="0"/>
    <x v="417"/>
    <x v="449"/>
    <x v="440"/>
    <x v="450"/>
    <x v="453"/>
    <x v="0"/>
    <x v="0"/>
    <x v="2"/>
    <x v="2"/>
  </r>
  <r>
    <x v="454"/>
    <x v="87"/>
    <x v="1"/>
    <x v="6"/>
    <x v="1"/>
    <x v="1"/>
    <x v="0"/>
    <x v="8"/>
    <x v="5"/>
    <x v="428"/>
    <x v="3"/>
    <x v="418"/>
    <x v="450"/>
    <x v="441"/>
    <x v="451"/>
    <x v="454"/>
    <x v="0"/>
    <x v="0"/>
    <x v="2"/>
    <x v="2"/>
  </r>
  <r>
    <x v="455"/>
    <x v="87"/>
    <x v="3"/>
    <x v="8"/>
    <x v="0"/>
    <x v="2"/>
    <x v="0"/>
    <x v="0"/>
    <x v="0"/>
    <x v="429"/>
    <x v="2"/>
    <x v="419"/>
    <x v="451"/>
    <x v="442"/>
    <x v="452"/>
    <x v="455"/>
    <x v="0"/>
    <x v="0"/>
    <x v="2"/>
    <x v="2"/>
  </r>
  <r>
    <x v="456"/>
    <x v="87"/>
    <x v="2"/>
    <x v="5"/>
    <x v="2"/>
    <x v="1"/>
    <x v="3"/>
    <x v="7"/>
    <x v="1"/>
    <x v="430"/>
    <x v="0"/>
    <x v="420"/>
    <x v="452"/>
    <x v="443"/>
    <x v="453"/>
    <x v="456"/>
    <x v="0"/>
    <x v="0"/>
    <x v="2"/>
    <x v="2"/>
  </r>
  <r>
    <x v="457"/>
    <x v="87"/>
    <x v="1"/>
    <x v="11"/>
    <x v="0"/>
    <x v="1"/>
    <x v="0"/>
    <x v="4"/>
    <x v="3"/>
    <x v="431"/>
    <x v="2"/>
    <x v="421"/>
    <x v="453"/>
    <x v="444"/>
    <x v="454"/>
    <x v="457"/>
    <x v="0"/>
    <x v="0"/>
    <x v="2"/>
    <x v="2"/>
  </r>
  <r>
    <x v="458"/>
    <x v="87"/>
    <x v="0"/>
    <x v="15"/>
    <x v="2"/>
    <x v="1"/>
    <x v="4"/>
    <x v="10"/>
    <x v="3"/>
    <x v="432"/>
    <x v="3"/>
    <x v="422"/>
    <x v="454"/>
    <x v="445"/>
    <x v="455"/>
    <x v="458"/>
    <x v="0"/>
    <x v="0"/>
    <x v="2"/>
    <x v="2"/>
  </r>
  <r>
    <x v="459"/>
    <x v="87"/>
    <x v="0"/>
    <x v="0"/>
    <x v="0"/>
    <x v="0"/>
    <x v="2"/>
    <x v="2"/>
    <x v="3"/>
    <x v="410"/>
    <x v="2"/>
    <x v="423"/>
    <x v="432"/>
    <x v="446"/>
    <x v="456"/>
    <x v="459"/>
    <x v="0"/>
    <x v="0"/>
    <x v="2"/>
    <x v="2"/>
  </r>
  <r>
    <x v="460"/>
    <x v="87"/>
    <x v="2"/>
    <x v="10"/>
    <x v="3"/>
    <x v="0"/>
    <x v="3"/>
    <x v="13"/>
    <x v="3"/>
    <x v="433"/>
    <x v="0"/>
    <x v="424"/>
    <x v="455"/>
    <x v="447"/>
    <x v="457"/>
    <x v="460"/>
    <x v="0"/>
    <x v="0"/>
    <x v="2"/>
    <x v="2"/>
  </r>
  <r>
    <x v="461"/>
    <x v="87"/>
    <x v="3"/>
    <x v="13"/>
    <x v="3"/>
    <x v="1"/>
    <x v="1"/>
    <x v="3"/>
    <x v="3"/>
    <x v="434"/>
    <x v="3"/>
    <x v="425"/>
    <x v="456"/>
    <x v="448"/>
    <x v="458"/>
    <x v="461"/>
    <x v="0"/>
    <x v="0"/>
    <x v="2"/>
    <x v="2"/>
  </r>
  <r>
    <x v="462"/>
    <x v="88"/>
    <x v="3"/>
    <x v="8"/>
    <x v="0"/>
    <x v="0"/>
    <x v="4"/>
    <x v="10"/>
    <x v="3"/>
    <x v="435"/>
    <x v="0"/>
    <x v="146"/>
    <x v="457"/>
    <x v="147"/>
    <x v="459"/>
    <x v="462"/>
    <x v="0"/>
    <x v="0"/>
    <x v="2"/>
    <x v="2"/>
  </r>
  <r>
    <x v="463"/>
    <x v="88"/>
    <x v="3"/>
    <x v="8"/>
    <x v="0"/>
    <x v="0"/>
    <x v="0"/>
    <x v="4"/>
    <x v="3"/>
    <x v="436"/>
    <x v="0"/>
    <x v="426"/>
    <x v="458"/>
    <x v="449"/>
    <x v="460"/>
    <x v="463"/>
    <x v="0"/>
    <x v="0"/>
    <x v="2"/>
    <x v="2"/>
  </r>
  <r>
    <x v="464"/>
    <x v="88"/>
    <x v="1"/>
    <x v="14"/>
    <x v="3"/>
    <x v="2"/>
    <x v="1"/>
    <x v="3"/>
    <x v="2"/>
    <x v="437"/>
    <x v="0"/>
    <x v="53"/>
    <x v="459"/>
    <x v="450"/>
    <x v="461"/>
    <x v="464"/>
    <x v="0"/>
    <x v="0"/>
    <x v="2"/>
    <x v="2"/>
  </r>
  <r>
    <x v="465"/>
    <x v="88"/>
    <x v="3"/>
    <x v="13"/>
    <x v="1"/>
    <x v="2"/>
    <x v="1"/>
    <x v="3"/>
    <x v="8"/>
    <x v="438"/>
    <x v="2"/>
    <x v="427"/>
    <x v="460"/>
    <x v="451"/>
    <x v="462"/>
    <x v="465"/>
    <x v="0"/>
    <x v="0"/>
    <x v="2"/>
    <x v="2"/>
  </r>
  <r>
    <x v="466"/>
    <x v="88"/>
    <x v="1"/>
    <x v="14"/>
    <x v="0"/>
    <x v="1"/>
    <x v="4"/>
    <x v="10"/>
    <x v="0"/>
    <x v="439"/>
    <x v="0"/>
    <x v="428"/>
    <x v="461"/>
    <x v="452"/>
    <x v="463"/>
    <x v="466"/>
    <x v="0"/>
    <x v="0"/>
    <x v="2"/>
    <x v="2"/>
  </r>
  <r>
    <x v="467"/>
    <x v="88"/>
    <x v="1"/>
    <x v="12"/>
    <x v="0"/>
    <x v="0"/>
    <x v="1"/>
    <x v="3"/>
    <x v="0"/>
    <x v="440"/>
    <x v="1"/>
    <x v="429"/>
    <x v="462"/>
    <x v="453"/>
    <x v="464"/>
    <x v="467"/>
    <x v="0"/>
    <x v="0"/>
    <x v="2"/>
    <x v="2"/>
  </r>
  <r>
    <x v="468"/>
    <x v="88"/>
    <x v="1"/>
    <x v="11"/>
    <x v="0"/>
    <x v="0"/>
    <x v="2"/>
    <x v="15"/>
    <x v="3"/>
    <x v="441"/>
    <x v="0"/>
    <x v="430"/>
    <x v="463"/>
    <x v="454"/>
    <x v="465"/>
    <x v="468"/>
    <x v="0"/>
    <x v="0"/>
    <x v="2"/>
    <x v="2"/>
  </r>
  <r>
    <x v="469"/>
    <x v="88"/>
    <x v="3"/>
    <x v="13"/>
    <x v="0"/>
    <x v="2"/>
    <x v="4"/>
    <x v="14"/>
    <x v="0"/>
    <x v="257"/>
    <x v="0"/>
    <x v="431"/>
    <x v="464"/>
    <x v="455"/>
    <x v="466"/>
    <x v="469"/>
    <x v="0"/>
    <x v="0"/>
    <x v="2"/>
    <x v="2"/>
  </r>
  <r>
    <x v="470"/>
    <x v="89"/>
    <x v="3"/>
    <x v="13"/>
    <x v="3"/>
    <x v="1"/>
    <x v="0"/>
    <x v="4"/>
    <x v="3"/>
    <x v="442"/>
    <x v="3"/>
    <x v="432"/>
    <x v="465"/>
    <x v="456"/>
    <x v="467"/>
    <x v="470"/>
    <x v="0"/>
    <x v="0"/>
    <x v="2"/>
    <x v="2"/>
  </r>
  <r>
    <x v="471"/>
    <x v="89"/>
    <x v="1"/>
    <x v="6"/>
    <x v="0"/>
    <x v="0"/>
    <x v="2"/>
    <x v="15"/>
    <x v="1"/>
    <x v="443"/>
    <x v="0"/>
    <x v="433"/>
    <x v="466"/>
    <x v="457"/>
    <x v="468"/>
    <x v="471"/>
    <x v="0"/>
    <x v="0"/>
    <x v="2"/>
    <x v="2"/>
  </r>
  <r>
    <x v="472"/>
    <x v="89"/>
    <x v="1"/>
    <x v="12"/>
    <x v="2"/>
    <x v="2"/>
    <x v="4"/>
    <x v="16"/>
    <x v="0"/>
    <x v="444"/>
    <x v="3"/>
    <x v="434"/>
    <x v="467"/>
    <x v="458"/>
    <x v="469"/>
    <x v="472"/>
    <x v="0"/>
    <x v="0"/>
    <x v="2"/>
    <x v="2"/>
  </r>
  <r>
    <x v="473"/>
    <x v="89"/>
    <x v="1"/>
    <x v="12"/>
    <x v="1"/>
    <x v="2"/>
    <x v="3"/>
    <x v="19"/>
    <x v="5"/>
    <x v="445"/>
    <x v="3"/>
    <x v="435"/>
    <x v="468"/>
    <x v="459"/>
    <x v="470"/>
    <x v="473"/>
    <x v="0"/>
    <x v="0"/>
    <x v="2"/>
    <x v="2"/>
  </r>
  <r>
    <x v="474"/>
    <x v="90"/>
    <x v="3"/>
    <x v="4"/>
    <x v="0"/>
    <x v="2"/>
    <x v="0"/>
    <x v="0"/>
    <x v="3"/>
    <x v="446"/>
    <x v="3"/>
    <x v="436"/>
    <x v="469"/>
    <x v="460"/>
    <x v="471"/>
    <x v="474"/>
    <x v="0"/>
    <x v="1"/>
    <x v="3"/>
    <x v="3"/>
  </r>
  <r>
    <x v="475"/>
    <x v="90"/>
    <x v="1"/>
    <x v="14"/>
    <x v="2"/>
    <x v="2"/>
    <x v="2"/>
    <x v="15"/>
    <x v="3"/>
    <x v="447"/>
    <x v="0"/>
    <x v="437"/>
    <x v="470"/>
    <x v="461"/>
    <x v="472"/>
    <x v="475"/>
    <x v="0"/>
    <x v="1"/>
    <x v="3"/>
    <x v="3"/>
  </r>
  <r>
    <x v="476"/>
    <x v="90"/>
    <x v="2"/>
    <x v="16"/>
    <x v="0"/>
    <x v="2"/>
    <x v="0"/>
    <x v="6"/>
    <x v="3"/>
    <x v="198"/>
    <x v="0"/>
    <x v="292"/>
    <x v="471"/>
    <x v="301"/>
    <x v="473"/>
    <x v="476"/>
    <x v="0"/>
    <x v="1"/>
    <x v="3"/>
    <x v="3"/>
  </r>
  <r>
    <x v="477"/>
    <x v="90"/>
    <x v="1"/>
    <x v="12"/>
    <x v="0"/>
    <x v="0"/>
    <x v="4"/>
    <x v="10"/>
    <x v="0"/>
    <x v="448"/>
    <x v="0"/>
    <x v="438"/>
    <x v="472"/>
    <x v="462"/>
    <x v="474"/>
    <x v="477"/>
    <x v="0"/>
    <x v="1"/>
    <x v="3"/>
    <x v="3"/>
  </r>
  <r>
    <x v="478"/>
    <x v="90"/>
    <x v="0"/>
    <x v="15"/>
    <x v="0"/>
    <x v="1"/>
    <x v="3"/>
    <x v="19"/>
    <x v="2"/>
    <x v="449"/>
    <x v="2"/>
    <x v="90"/>
    <x v="473"/>
    <x v="90"/>
    <x v="475"/>
    <x v="478"/>
    <x v="0"/>
    <x v="1"/>
    <x v="3"/>
    <x v="3"/>
  </r>
  <r>
    <x v="479"/>
    <x v="90"/>
    <x v="1"/>
    <x v="1"/>
    <x v="0"/>
    <x v="0"/>
    <x v="3"/>
    <x v="19"/>
    <x v="0"/>
    <x v="450"/>
    <x v="1"/>
    <x v="439"/>
    <x v="474"/>
    <x v="463"/>
    <x v="476"/>
    <x v="479"/>
    <x v="0"/>
    <x v="1"/>
    <x v="3"/>
    <x v="3"/>
  </r>
  <r>
    <x v="480"/>
    <x v="90"/>
    <x v="1"/>
    <x v="14"/>
    <x v="3"/>
    <x v="1"/>
    <x v="4"/>
    <x v="14"/>
    <x v="2"/>
    <x v="451"/>
    <x v="0"/>
    <x v="440"/>
    <x v="475"/>
    <x v="464"/>
    <x v="477"/>
    <x v="480"/>
    <x v="0"/>
    <x v="1"/>
    <x v="3"/>
    <x v="3"/>
  </r>
  <r>
    <x v="481"/>
    <x v="90"/>
    <x v="1"/>
    <x v="12"/>
    <x v="1"/>
    <x v="2"/>
    <x v="1"/>
    <x v="1"/>
    <x v="7"/>
    <x v="452"/>
    <x v="3"/>
    <x v="441"/>
    <x v="476"/>
    <x v="465"/>
    <x v="478"/>
    <x v="481"/>
    <x v="0"/>
    <x v="1"/>
    <x v="3"/>
    <x v="3"/>
  </r>
  <r>
    <x v="482"/>
    <x v="91"/>
    <x v="3"/>
    <x v="4"/>
    <x v="2"/>
    <x v="0"/>
    <x v="2"/>
    <x v="2"/>
    <x v="3"/>
    <x v="453"/>
    <x v="3"/>
    <x v="84"/>
    <x v="477"/>
    <x v="84"/>
    <x v="479"/>
    <x v="482"/>
    <x v="0"/>
    <x v="1"/>
    <x v="3"/>
    <x v="3"/>
  </r>
  <r>
    <x v="483"/>
    <x v="91"/>
    <x v="1"/>
    <x v="12"/>
    <x v="3"/>
    <x v="0"/>
    <x v="0"/>
    <x v="4"/>
    <x v="3"/>
    <x v="412"/>
    <x v="0"/>
    <x v="173"/>
    <x v="478"/>
    <x v="178"/>
    <x v="480"/>
    <x v="483"/>
    <x v="0"/>
    <x v="1"/>
    <x v="3"/>
    <x v="3"/>
  </r>
  <r>
    <x v="484"/>
    <x v="91"/>
    <x v="3"/>
    <x v="8"/>
    <x v="0"/>
    <x v="0"/>
    <x v="1"/>
    <x v="17"/>
    <x v="0"/>
    <x v="454"/>
    <x v="0"/>
    <x v="442"/>
    <x v="479"/>
    <x v="466"/>
    <x v="481"/>
    <x v="484"/>
    <x v="0"/>
    <x v="1"/>
    <x v="3"/>
    <x v="3"/>
  </r>
  <r>
    <x v="485"/>
    <x v="92"/>
    <x v="2"/>
    <x v="16"/>
    <x v="0"/>
    <x v="1"/>
    <x v="1"/>
    <x v="1"/>
    <x v="0"/>
    <x v="455"/>
    <x v="0"/>
    <x v="443"/>
    <x v="480"/>
    <x v="467"/>
    <x v="482"/>
    <x v="485"/>
    <x v="0"/>
    <x v="1"/>
    <x v="3"/>
    <x v="3"/>
  </r>
  <r>
    <x v="486"/>
    <x v="92"/>
    <x v="1"/>
    <x v="12"/>
    <x v="0"/>
    <x v="1"/>
    <x v="3"/>
    <x v="19"/>
    <x v="3"/>
    <x v="456"/>
    <x v="0"/>
    <x v="444"/>
    <x v="481"/>
    <x v="468"/>
    <x v="483"/>
    <x v="486"/>
    <x v="0"/>
    <x v="1"/>
    <x v="3"/>
    <x v="3"/>
  </r>
  <r>
    <x v="487"/>
    <x v="92"/>
    <x v="1"/>
    <x v="12"/>
    <x v="0"/>
    <x v="1"/>
    <x v="2"/>
    <x v="18"/>
    <x v="2"/>
    <x v="457"/>
    <x v="0"/>
    <x v="445"/>
    <x v="482"/>
    <x v="469"/>
    <x v="484"/>
    <x v="487"/>
    <x v="0"/>
    <x v="1"/>
    <x v="3"/>
    <x v="3"/>
  </r>
  <r>
    <x v="488"/>
    <x v="92"/>
    <x v="0"/>
    <x v="9"/>
    <x v="3"/>
    <x v="1"/>
    <x v="0"/>
    <x v="4"/>
    <x v="1"/>
    <x v="458"/>
    <x v="2"/>
    <x v="276"/>
    <x v="483"/>
    <x v="284"/>
    <x v="485"/>
    <x v="488"/>
    <x v="0"/>
    <x v="1"/>
    <x v="3"/>
    <x v="3"/>
  </r>
  <r>
    <x v="489"/>
    <x v="92"/>
    <x v="1"/>
    <x v="12"/>
    <x v="3"/>
    <x v="1"/>
    <x v="0"/>
    <x v="6"/>
    <x v="3"/>
    <x v="459"/>
    <x v="0"/>
    <x v="446"/>
    <x v="484"/>
    <x v="470"/>
    <x v="486"/>
    <x v="489"/>
    <x v="0"/>
    <x v="1"/>
    <x v="3"/>
    <x v="3"/>
  </r>
  <r>
    <x v="490"/>
    <x v="92"/>
    <x v="3"/>
    <x v="13"/>
    <x v="2"/>
    <x v="0"/>
    <x v="2"/>
    <x v="2"/>
    <x v="2"/>
    <x v="460"/>
    <x v="3"/>
    <x v="346"/>
    <x v="485"/>
    <x v="421"/>
    <x v="487"/>
    <x v="490"/>
    <x v="0"/>
    <x v="1"/>
    <x v="3"/>
    <x v="3"/>
  </r>
  <r>
    <x v="491"/>
    <x v="92"/>
    <x v="2"/>
    <x v="10"/>
    <x v="0"/>
    <x v="1"/>
    <x v="2"/>
    <x v="15"/>
    <x v="1"/>
    <x v="461"/>
    <x v="0"/>
    <x v="447"/>
    <x v="486"/>
    <x v="471"/>
    <x v="488"/>
    <x v="491"/>
    <x v="0"/>
    <x v="1"/>
    <x v="3"/>
    <x v="3"/>
  </r>
  <r>
    <x v="492"/>
    <x v="92"/>
    <x v="3"/>
    <x v="8"/>
    <x v="0"/>
    <x v="1"/>
    <x v="0"/>
    <x v="8"/>
    <x v="0"/>
    <x v="462"/>
    <x v="0"/>
    <x v="448"/>
    <x v="487"/>
    <x v="472"/>
    <x v="489"/>
    <x v="492"/>
    <x v="0"/>
    <x v="1"/>
    <x v="3"/>
    <x v="3"/>
  </r>
  <r>
    <x v="493"/>
    <x v="92"/>
    <x v="3"/>
    <x v="13"/>
    <x v="3"/>
    <x v="0"/>
    <x v="0"/>
    <x v="0"/>
    <x v="8"/>
    <x v="463"/>
    <x v="0"/>
    <x v="449"/>
    <x v="488"/>
    <x v="473"/>
    <x v="490"/>
    <x v="493"/>
    <x v="0"/>
    <x v="1"/>
    <x v="3"/>
    <x v="3"/>
  </r>
  <r>
    <x v="494"/>
    <x v="92"/>
    <x v="3"/>
    <x v="8"/>
    <x v="0"/>
    <x v="1"/>
    <x v="1"/>
    <x v="17"/>
    <x v="2"/>
    <x v="464"/>
    <x v="2"/>
    <x v="450"/>
    <x v="489"/>
    <x v="474"/>
    <x v="491"/>
    <x v="494"/>
    <x v="0"/>
    <x v="1"/>
    <x v="3"/>
    <x v="3"/>
  </r>
  <r>
    <x v="495"/>
    <x v="93"/>
    <x v="2"/>
    <x v="16"/>
    <x v="2"/>
    <x v="1"/>
    <x v="1"/>
    <x v="1"/>
    <x v="1"/>
    <x v="465"/>
    <x v="0"/>
    <x v="451"/>
    <x v="490"/>
    <x v="475"/>
    <x v="492"/>
    <x v="495"/>
    <x v="0"/>
    <x v="1"/>
    <x v="3"/>
    <x v="3"/>
  </r>
  <r>
    <x v="496"/>
    <x v="93"/>
    <x v="3"/>
    <x v="4"/>
    <x v="2"/>
    <x v="0"/>
    <x v="0"/>
    <x v="4"/>
    <x v="3"/>
    <x v="466"/>
    <x v="2"/>
    <x v="452"/>
    <x v="491"/>
    <x v="476"/>
    <x v="493"/>
    <x v="496"/>
    <x v="0"/>
    <x v="1"/>
    <x v="3"/>
    <x v="3"/>
  </r>
  <r>
    <x v="497"/>
    <x v="93"/>
    <x v="0"/>
    <x v="0"/>
    <x v="0"/>
    <x v="0"/>
    <x v="4"/>
    <x v="10"/>
    <x v="3"/>
    <x v="467"/>
    <x v="0"/>
    <x v="14"/>
    <x v="492"/>
    <x v="14"/>
    <x v="494"/>
    <x v="497"/>
    <x v="0"/>
    <x v="1"/>
    <x v="3"/>
    <x v="3"/>
  </r>
  <r>
    <x v="498"/>
    <x v="93"/>
    <x v="1"/>
    <x v="1"/>
    <x v="2"/>
    <x v="0"/>
    <x v="3"/>
    <x v="19"/>
    <x v="3"/>
    <x v="468"/>
    <x v="0"/>
    <x v="453"/>
    <x v="493"/>
    <x v="477"/>
    <x v="495"/>
    <x v="498"/>
    <x v="0"/>
    <x v="1"/>
    <x v="3"/>
    <x v="3"/>
  </r>
  <r>
    <x v="499"/>
    <x v="93"/>
    <x v="2"/>
    <x v="16"/>
    <x v="2"/>
    <x v="1"/>
    <x v="4"/>
    <x v="12"/>
    <x v="3"/>
    <x v="469"/>
    <x v="3"/>
    <x v="454"/>
    <x v="494"/>
    <x v="478"/>
    <x v="496"/>
    <x v="499"/>
    <x v="0"/>
    <x v="1"/>
    <x v="3"/>
    <x v="3"/>
  </r>
  <r>
    <x v="500"/>
    <x v="93"/>
    <x v="3"/>
    <x v="13"/>
    <x v="0"/>
    <x v="0"/>
    <x v="0"/>
    <x v="4"/>
    <x v="3"/>
    <x v="470"/>
    <x v="0"/>
    <x v="455"/>
    <x v="495"/>
    <x v="479"/>
    <x v="497"/>
    <x v="500"/>
    <x v="0"/>
    <x v="1"/>
    <x v="3"/>
    <x v="3"/>
  </r>
  <r>
    <x v="501"/>
    <x v="94"/>
    <x v="3"/>
    <x v="8"/>
    <x v="3"/>
    <x v="0"/>
    <x v="1"/>
    <x v="11"/>
    <x v="0"/>
    <x v="471"/>
    <x v="1"/>
    <x v="456"/>
    <x v="496"/>
    <x v="480"/>
    <x v="498"/>
    <x v="501"/>
    <x v="0"/>
    <x v="1"/>
    <x v="3"/>
    <x v="3"/>
  </r>
  <r>
    <x v="502"/>
    <x v="94"/>
    <x v="3"/>
    <x v="13"/>
    <x v="0"/>
    <x v="1"/>
    <x v="1"/>
    <x v="17"/>
    <x v="2"/>
    <x v="472"/>
    <x v="2"/>
    <x v="457"/>
    <x v="497"/>
    <x v="481"/>
    <x v="499"/>
    <x v="502"/>
    <x v="0"/>
    <x v="1"/>
    <x v="3"/>
    <x v="3"/>
  </r>
  <r>
    <x v="503"/>
    <x v="94"/>
    <x v="1"/>
    <x v="6"/>
    <x v="2"/>
    <x v="0"/>
    <x v="2"/>
    <x v="2"/>
    <x v="3"/>
    <x v="473"/>
    <x v="0"/>
    <x v="5"/>
    <x v="498"/>
    <x v="5"/>
    <x v="500"/>
    <x v="503"/>
    <x v="0"/>
    <x v="1"/>
    <x v="3"/>
    <x v="3"/>
  </r>
  <r>
    <x v="504"/>
    <x v="94"/>
    <x v="3"/>
    <x v="7"/>
    <x v="0"/>
    <x v="1"/>
    <x v="4"/>
    <x v="16"/>
    <x v="3"/>
    <x v="474"/>
    <x v="3"/>
    <x v="458"/>
    <x v="499"/>
    <x v="482"/>
    <x v="501"/>
    <x v="504"/>
    <x v="0"/>
    <x v="1"/>
    <x v="3"/>
    <x v="3"/>
  </r>
  <r>
    <x v="505"/>
    <x v="94"/>
    <x v="3"/>
    <x v="13"/>
    <x v="3"/>
    <x v="1"/>
    <x v="0"/>
    <x v="6"/>
    <x v="8"/>
    <x v="475"/>
    <x v="1"/>
    <x v="459"/>
    <x v="500"/>
    <x v="208"/>
    <x v="502"/>
    <x v="505"/>
    <x v="0"/>
    <x v="1"/>
    <x v="3"/>
    <x v="3"/>
  </r>
  <r>
    <x v="506"/>
    <x v="95"/>
    <x v="1"/>
    <x v="6"/>
    <x v="2"/>
    <x v="1"/>
    <x v="4"/>
    <x v="12"/>
    <x v="0"/>
    <x v="476"/>
    <x v="2"/>
    <x v="460"/>
    <x v="501"/>
    <x v="483"/>
    <x v="503"/>
    <x v="506"/>
    <x v="0"/>
    <x v="1"/>
    <x v="3"/>
    <x v="3"/>
  </r>
  <r>
    <x v="507"/>
    <x v="95"/>
    <x v="1"/>
    <x v="1"/>
    <x v="0"/>
    <x v="0"/>
    <x v="3"/>
    <x v="19"/>
    <x v="2"/>
    <x v="477"/>
    <x v="0"/>
    <x v="461"/>
    <x v="502"/>
    <x v="484"/>
    <x v="504"/>
    <x v="507"/>
    <x v="0"/>
    <x v="1"/>
    <x v="3"/>
    <x v="3"/>
  </r>
  <r>
    <x v="508"/>
    <x v="95"/>
    <x v="3"/>
    <x v="8"/>
    <x v="0"/>
    <x v="0"/>
    <x v="1"/>
    <x v="17"/>
    <x v="0"/>
    <x v="478"/>
    <x v="0"/>
    <x v="175"/>
    <x v="503"/>
    <x v="485"/>
    <x v="353"/>
    <x v="508"/>
    <x v="0"/>
    <x v="1"/>
    <x v="3"/>
    <x v="3"/>
  </r>
  <r>
    <x v="509"/>
    <x v="95"/>
    <x v="1"/>
    <x v="12"/>
    <x v="1"/>
    <x v="2"/>
    <x v="0"/>
    <x v="4"/>
    <x v="9"/>
    <x v="277"/>
    <x v="4"/>
    <x v="462"/>
    <x v="504"/>
    <x v="486"/>
    <x v="505"/>
    <x v="509"/>
    <x v="0"/>
    <x v="1"/>
    <x v="3"/>
    <x v="3"/>
  </r>
  <r>
    <x v="510"/>
    <x v="95"/>
    <x v="0"/>
    <x v="9"/>
    <x v="0"/>
    <x v="1"/>
    <x v="1"/>
    <x v="17"/>
    <x v="3"/>
    <x v="479"/>
    <x v="0"/>
    <x v="463"/>
    <x v="505"/>
    <x v="487"/>
    <x v="506"/>
    <x v="510"/>
    <x v="0"/>
    <x v="1"/>
    <x v="3"/>
    <x v="3"/>
  </r>
  <r>
    <x v="511"/>
    <x v="95"/>
    <x v="0"/>
    <x v="15"/>
    <x v="0"/>
    <x v="0"/>
    <x v="2"/>
    <x v="2"/>
    <x v="3"/>
    <x v="410"/>
    <x v="0"/>
    <x v="288"/>
    <x v="506"/>
    <x v="297"/>
    <x v="507"/>
    <x v="511"/>
    <x v="0"/>
    <x v="1"/>
    <x v="3"/>
    <x v="3"/>
  </r>
  <r>
    <x v="512"/>
    <x v="95"/>
    <x v="2"/>
    <x v="16"/>
    <x v="1"/>
    <x v="1"/>
    <x v="1"/>
    <x v="11"/>
    <x v="4"/>
    <x v="480"/>
    <x v="2"/>
    <x v="464"/>
    <x v="507"/>
    <x v="488"/>
    <x v="508"/>
    <x v="512"/>
    <x v="0"/>
    <x v="1"/>
    <x v="3"/>
    <x v="3"/>
  </r>
  <r>
    <x v="513"/>
    <x v="95"/>
    <x v="3"/>
    <x v="8"/>
    <x v="0"/>
    <x v="0"/>
    <x v="0"/>
    <x v="0"/>
    <x v="3"/>
    <x v="481"/>
    <x v="0"/>
    <x v="465"/>
    <x v="508"/>
    <x v="489"/>
    <x v="509"/>
    <x v="513"/>
    <x v="0"/>
    <x v="1"/>
    <x v="3"/>
    <x v="3"/>
  </r>
  <r>
    <x v="514"/>
    <x v="95"/>
    <x v="1"/>
    <x v="6"/>
    <x v="0"/>
    <x v="2"/>
    <x v="0"/>
    <x v="8"/>
    <x v="8"/>
    <x v="482"/>
    <x v="3"/>
    <x v="466"/>
    <x v="509"/>
    <x v="490"/>
    <x v="510"/>
    <x v="514"/>
    <x v="0"/>
    <x v="1"/>
    <x v="3"/>
    <x v="3"/>
  </r>
  <r>
    <x v="515"/>
    <x v="95"/>
    <x v="3"/>
    <x v="8"/>
    <x v="2"/>
    <x v="0"/>
    <x v="1"/>
    <x v="11"/>
    <x v="0"/>
    <x v="483"/>
    <x v="1"/>
    <x v="467"/>
    <x v="510"/>
    <x v="491"/>
    <x v="511"/>
    <x v="515"/>
    <x v="0"/>
    <x v="1"/>
    <x v="3"/>
    <x v="3"/>
  </r>
  <r>
    <x v="516"/>
    <x v="95"/>
    <x v="1"/>
    <x v="1"/>
    <x v="0"/>
    <x v="1"/>
    <x v="2"/>
    <x v="15"/>
    <x v="8"/>
    <x v="484"/>
    <x v="0"/>
    <x v="468"/>
    <x v="511"/>
    <x v="492"/>
    <x v="512"/>
    <x v="516"/>
    <x v="0"/>
    <x v="1"/>
    <x v="3"/>
    <x v="3"/>
  </r>
  <r>
    <x v="517"/>
    <x v="95"/>
    <x v="0"/>
    <x v="9"/>
    <x v="1"/>
    <x v="2"/>
    <x v="1"/>
    <x v="11"/>
    <x v="1"/>
    <x v="485"/>
    <x v="4"/>
    <x v="469"/>
    <x v="512"/>
    <x v="493"/>
    <x v="513"/>
    <x v="517"/>
    <x v="0"/>
    <x v="1"/>
    <x v="3"/>
    <x v="3"/>
  </r>
  <r>
    <x v="518"/>
    <x v="96"/>
    <x v="2"/>
    <x v="3"/>
    <x v="0"/>
    <x v="1"/>
    <x v="3"/>
    <x v="19"/>
    <x v="0"/>
    <x v="486"/>
    <x v="0"/>
    <x v="470"/>
    <x v="513"/>
    <x v="494"/>
    <x v="514"/>
    <x v="518"/>
    <x v="0"/>
    <x v="1"/>
    <x v="3"/>
    <x v="3"/>
  </r>
  <r>
    <x v="519"/>
    <x v="96"/>
    <x v="0"/>
    <x v="0"/>
    <x v="0"/>
    <x v="0"/>
    <x v="1"/>
    <x v="11"/>
    <x v="2"/>
    <x v="487"/>
    <x v="2"/>
    <x v="471"/>
    <x v="514"/>
    <x v="495"/>
    <x v="515"/>
    <x v="519"/>
    <x v="0"/>
    <x v="1"/>
    <x v="3"/>
    <x v="3"/>
  </r>
  <r>
    <x v="520"/>
    <x v="96"/>
    <x v="1"/>
    <x v="11"/>
    <x v="0"/>
    <x v="0"/>
    <x v="2"/>
    <x v="15"/>
    <x v="0"/>
    <x v="488"/>
    <x v="2"/>
    <x v="472"/>
    <x v="515"/>
    <x v="496"/>
    <x v="516"/>
    <x v="269"/>
    <x v="0"/>
    <x v="1"/>
    <x v="3"/>
    <x v="3"/>
  </r>
  <r>
    <x v="521"/>
    <x v="96"/>
    <x v="3"/>
    <x v="13"/>
    <x v="2"/>
    <x v="2"/>
    <x v="0"/>
    <x v="8"/>
    <x v="3"/>
    <x v="489"/>
    <x v="0"/>
    <x v="473"/>
    <x v="516"/>
    <x v="497"/>
    <x v="517"/>
    <x v="520"/>
    <x v="0"/>
    <x v="1"/>
    <x v="3"/>
    <x v="3"/>
  </r>
  <r>
    <x v="522"/>
    <x v="96"/>
    <x v="1"/>
    <x v="14"/>
    <x v="2"/>
    <x v="1"/>
    <x v="4"/>
    <x v="16"/>
    <x v="3"/>
    <x v="490"/>
    <x v="0"/>
    <x v="474"/>
    <x v="517"/>
    <x v="498"/>
    <x v="518"/>
    <x v="521"/>
    <x v="0"/>
    <x v="1"/>
    <x v="3"/>
    <x v="3"/>
  </r>
  <r>
    <x v="523"/>
    <x v="96"/>
    <x v="2"/>
    <x v="16"/>
    <x v="0"/>
    <x v="2"/>
    <x v="1"/>
    <x v="11"/>
    <x v="6"/>
    <x v="491"/>
    <x v="0"/>
    <x v="475"/>
    <x v="518"/>
    <x v="499"/>
    <x v="519"/>
    <x v="522"/>
    <x v="0"/>
    <x v="1"/>
    <x v="3"/>
    <x v="3"/>
  </r>
  <r>
    <x v="524"/>
    <x v="97"/>
    <x v="1"/>
    <x v="12"/>
    <x v="0"/>
    <x v="1"/>
    <x v="2"/>
    <x v="15"/>
    <x v="0"/>
    <x v="492"/>
    <x v="0"/>
    <x v="476"/>
    <x v="519"/>
    <x v="500"/>
    <x v="520"/>
    <x v="523"/>
    <x v="0"/>
    <x v="1"/>
    <x v="3"/>
    <x v="3"/>
  </r>
  <r>
    <x v="525"/>
    <x v="97"/>
    <x v="3"/>
    <x v="8"/>
    <x v="0"/>
    <x v="1"/>
    <x v="3"/>
    <x v="19"/>
    <x v="0"/>
    <x v="493"/>
    <x v="0"/>
    <x v="477"/>
    <x v="520"/>
    <x v="501"/>
    <x v="521"/>
    <x v="524"/>
    <x v="0"/>
    <x v="1"/>
    <x v="3"/>
    <x v="3"/>
  </r>
  <r>
    <x v="526"/>
    <x v="97"/>
    <x v="0"/>
    <x v="15"/>
    <x v="0"/>
    <x v="1"/>
    <x v="0"/>
    <x v="4"/>
    <x v="6"/>
    <x v="402"/>
    <x v="3"/>
    <x v="478"/>
    <x v="521"/>
    <x v="502"/>
    <x v="522"/>
    <x v="525"/>
    <x v="0"/>
    <x v="1"/>
    <x v="3"/>
    <x v="3"/>
  </r>
  <r>
    <x v="527"/>
    <x v="97"/>
    <x v="1"/>
    <x v="14"/>
    <x v="0"/>
    <x v="0"/>
    <x v="0"/>
    <x v="6"/>
    <x v="0"/>
    <x v="494"/>
    <x v="0"/>
    <x v="99"/>
    <x v="522"/>
    <x v="503"/>
    <x v="523"/>
    <x v="526"/>
    <x v="0"/>
    <x v="1"/>
    <x v="3"/>
    <x v="3"/>
  </r>
  <r>
    <x v="528"/>
    <x v="97"/>
    <x v="3"/>
    <x v="8"/>
    <x v="2"/>
    <x v="1"/>
    <x v="2"/>
    <x v="9"/>
    <x v="6"/>
    <x v="495"/>
    <x v="0"/>
    <x v="479"/>
    <x v="523"/>
    <x v="504"/>
    <x v="524"/>
    <x v="527"/>
    <x v="0"/>
    <x v="1"/>
    <x v="3"/>
    <x v="3"/>
  </r>
  <r>
    <x v="529"/>
    <x v="97"/>
    <x v="3"/>
    <x v="8"/>
    <x v="0"/>
    <x v="0"/>
    <x v="2"/>
    <x v="9"/>
    <x v="3"/>
    <x v="223"/>
    <x v="0"/>
    <x v="480"/>
    <x v="232"/>
    <x v="505"/>
    <x v="525"/>
    <x v="528"/>
    <x v="0"/>
    <x v="1"/>
    <x v="3"/>
    <x v="3"/>
  </r>
  <r>
    <x v="530"/>
    <x v="97"/>
    <x v="1"/>
    <x v="14"/>
    <x v="2"/>
    <x v="1"/>
    <x v="4"/>
    <x v="14"/>
    <x v="0"/>
    <x v="496"/>
    <x v="3"/>
    <x v="481"/>
    <x v="524"/>
    <x v="506"/>
    <x v="526"/>
    <x v="529"/>
    <x v="0"/>
    <x v="1"/>
    <x v="3"/>
    <x v="3"/>
  </r>
  <r>
    <x v="531"/>
    <x v="97"/>
    <x v="3"/>
    <x v="8"/>
    <x v="1"/>
    <x v="2"/>
    <x v="1"/>
    <x v="11"/>
    <x v="6"/>
    <x v="497"/>
    <x v="1"/>
    <x v="482"/>
    <x v="525"/>
    <x v="507"/>
    <x v="527"/>
    <x v="530"/>
    <x v="0"/>
    <x v="1"/>
    <x v="3"/>
    <x v="3"/>
  </r>
  <r>
    <x v="532"/>
    <x v="97"/>
    <x v="0"/>
    <x v="15"/>
    <x v="0"/>
    <x v="0"/>
    <x v="4"/>
    <x v="16"/>
    <x v="0"/>
    <x v="498"/>
    <x v="0"/>
    <x v="483"/>
    <x v="526"/>
    <x v="508"/>
    <x v="528"/>
    <x v="531"/>
    <x v="0"/>
    <x v="1"/>
    <x v="3"/>
    <x v="3"/>
  </r>
  <r>
    <x v="533"/>
    <x v="98"/>
    <x v="0"/>
    <x v="0"/>
    <x v="0"/>
    <x v="1"/>
    <x v="2"/>
    <x v="9"/>
    <x v="0"/>
    <x v="499"/>
    <x v="3"/>
    <x v="484"/>
    <x v="527"/>
    <x v="509"/>
    <x v="529"/>
    <x v="532"/>
    <x v="0"/>
    <x v="1"/>
    <x v="3"/>
    <x v="3"/>
  </r>
  <r>
    <x v="534"/>
    <x v="98"/>
    <x v="3"/>
    <x v="4"/>
    <x v="3"/>
    <x v="0"/>
    <x v="3"/>
    <x v="19"/>
    <x v="0"/>
    <x v="500"/>
    <x v="2"/>
    <x v="485"/>
    <x v="528"/>
    <x v="510"/>
    <x v="530"/>
    <x v="533"/>
    <x v="0"/>
    <x v="1"/>
    <x v="3"/>
    <x v="3"/>
  </r>
  <r>
    <x v="535"/>
    <x v="98"/>
    <x v="1"/>
    <x v="11"/>
    <x v="1"/>
    <x v="2"/>
    <x v="1"/>
    <x v="11"/>
    <x v="8"/>
    <x v="501"/>
    <x v="2"/>
    <x v="486"/>
    <x v="529"/>
    <x v="511"/>
    <x v="531"/>
    <x v="534"/>
    <x v="0"/>
    <x v="1"/>
    <x v="3"/>
    <x v="3"/>
  </r>
  <r>
    <x v="536"/>
    <x v="98"/>
    <x v="3"/>
    <x v="7"/>
    <x v="2"/>
    <x v="0"/>
    <x v="3"/>
    <x v="19"/>
    <x v="0"/>
    <x v="502"/>
    <x v="2"/>
    <x v="487"/>
    <x v="530"/>
    <x v="512"/>
    <x v="532"/>
    <x v="535"/>
    <x v="0"/>
    <x v="1"/>
    <x v="3"/>
    <x v="3"/>
  </r>
  <r>
    <x v="537"/>
    <x v="98"/>
    <x v="0"/>
    <x v="0"/>
    <x v="2"/>
    <x v="0"/>
    <x v="4"/>
    <x v="10"/>
    <x v="0"/>
    <x v="503"/>
    <x v="2"/>
    <x v="488"/>
    <x v="531"/>
    <x v="513"/>
    <x v="533"/>
    <x v="536"/>
    <x v="0"/>
    <x v="1"/>
    <x v="3"/>
    <x v="3"/>
  </r>
  <r>
    <x v="538"/>
    <x v="98"/>
    <x v="2"/>
    <x v="5"/>
    <x v="2"/>
    <x v="2"/>
    <x v="3"/>
    <x v="19"/>
    <x v="2"/>
    <x v="504"/>
    <x v="1"/>
    <x v="243"/>
    <x v="532"/>
    <x v="514"/>
    <x v="534"/>
    <x v="537"/>
    <x v="0"/>
    <x v="1"/>
    <x v="3"/>
    <x v="3"/>
  </r>
  <r>
    <x v="539"/>
    <x v="98"/>
    <x v="0"/>
    <x v="0"/>
    <x v="3"/>
    <x v="1"/>
    <x v="0"/>
    <x v="0"/>
    <x v="3"/>
    <x v="505"/>
    <x v="3"/>
    <x v="489"/>
    <x v="533"/>
    <x v="515"/>
    <x v="535"/>
    <x v="538"/>
    <x v="0"/>
    <x v="1"/>
    <x v="3"/>
    <x v="3"/>
  </r>
  <r>
    <x v="540"/>
    <x v="98"/>
    <x v="3"/>
    <x v="7"/>
    <x v="3"/>
    <x v="2"/>
    <x v="0"/>
    <x v="0"/>
    <x v="0"/>
    <x v="506"/>
    <x v="0"/>
    <x v="490"/>
    <x v="534"/>
    <x v="516"/>
    <x v="536"/>
    <x v="539"/>
    <x v="0"/>
    <x v="1"/>
    <x v="3"/>
    <x v="3"/>
  </r>
  <r>
    <x v="541"/>
    <x v="99"/>
    <x v="3"/>
    <x v="8"/>
    <x v="2"/>
    <x v="1"/>
    <x v="3"/>
    <x v="7"/>
    <x v="0"/>
    <x v="507"/>
    <x v="0"/>
    <x v="491"/>
    <x v="535"/>
    <x v="517"/>
    <x v="537"/>
    <x v="540"/>
    <x v="0"/>
    <x v="1"/>
    <x v="3"/>
    <x v="3"/>
  </r>
  <r>
    <x v="542"/>
    <x v="99"/>
    <x v="3"/>
    <x v="7"/>
    <x v="2"/>
    <x v="1"/>
    <x v="0"/>
    <x v="6"/>
    <x v="0"/>
    <x v="508"/>
    <x v="2"/>
    <x v="492"/>
    <x v="536"/>
    <x v="518"/>
    <x v="538"/>
    <x v="541"/>
    <x v="0"/>
    <x v="1"/>
    <x v="3"/>
    <x v="3"/>
  </r>
  <r>
    <x v="543"/>
    <x v="99"/>
    <x v="0"/>
    <x v="15"/>
    <x v="3"/>
    <x v="0"/>
    <x v="3"/>
    <x v="13"/>
    <x v="3"/>
    <x v="509"/>
    <x v="0"/>
    <x v="493"/>
    <x v="537"/>
    <x v="519"/>
    <x v="539"/>
    <x v="542"/>
    <x v="0"/>
    <x v="1"/>
    <x v="3"/>
    <x v="3"/>
  </r>
  <r>
    <x v="544"/>
    <x v="99"/>
    <x v="3"/>
    <x v="7"/>
    <x v="3"/>
    <x v="1"/>
    <x v="4"/>
    <x v="16"/>
    <x v="3"/>
    <x v="510"/>
    <x v="0"/>
    <x v="55"/>
    <x v="538"/>
    <x v="520"/>
    <x v="540"/>
    <x v="543"/>
    <x v="0"/>
    <x v="1"/>
    <x v="3"/>
    <x v="3"/>
  </r>
  <r>
    <x v="545"/>
    <x v="99"/>
    <x v="3"/>
    <x v="8"/>
    <x v="0"/>
    <x v="0"/>
    <x v="4"/>
    <x v="12"/>
    <x v="0"/>
    <x v="511"/>
    <x v="0"/>
    <x v="494"/>
    <x v="539"/>
    <x v="521"/>
    <x v="541"/>
    <x v="544"/>
    <x v="0"/>
    <x v="1"/>
    <x v="3"/>
    <x v="3"/>
  </r>
  <r>
    <x v="546"/>
    <x v="99"/>
    <x v="0"/>
    <x v="15"/>
    <x v="2"/>
    <x v="1"/>
    <x v="1"/>
    <x v="1"/>
    <x v="3"/>
    <x v="512"/>
    <x v="3"/>
    <x v="495"/>
    <x v="540"/>
    <x v="522"/>
    <x v="542"/>
    <x v="545"/>
    <x v="0"/>
    <x v="1"/>
    <x v="3"/>
    <x v="3"/>
  </r>
  <r>
    <x v="547"/>
    <x v="99"/>
    <x v="0"/>
    <x v="0"/>
    <x v="1"/>
    <x v="2"/>
    <x v="1"/>
    <x v="1"/>
    <x v="6"/>
    <x v="513"/>
    <x v="1"/>
    <x v="31"/>
    <x v="541"/>
    <x v="523"/>
    <x v="543"/>
    <x v="546"/>
    <x v="0"/>
    <x v="1"/>
    <x v="3"/>
    <x v="3"/>
  </r>
  <r>
    <x v="548"/>
    <x v="100"/>
    <x v="0"/>
    <x v="9"/>
    <x v="0"/>
    <x v="1"/>
    <x v="3"/>
    <x v="19"/>
    <x v="1"/>
    <x v="514"/>
    <x v="3"/>
    <x v="496"/>
    <x v="542"/>
    <x v="524"/>
    <x v="544"/>
    <x v="547"/>
    <x v="0"/>
    <x v="1"/>
    <x v="3"/>
    <x v="3"/>
  </r>
  <r>
    <x v="549"/>
    <x v="100"/>
    <x v="3"/>
    <x v="4"/>
    <x v="3"/>
    <x v="1"/>
    <x v="3"/>
    <x v="5"/>
    <x v="3"/>
    <x v="515"/>
    <x v="3"/>
    <x v="497"/>
    <x v="543"/>
    <x v="525"/>
    <x v="545"/>
    <x v="548"/>
    <x v="0"/>
    <x v="1"/>
    <x v="3"/>
    <x v="3"/>
  </r>
  <r>
    <x v="550"/>
    <x v="100"/>
    <x v="2"/>
    <x v="2"/>
    <x v="2"/>
    <x v="1"/>
    <x v="0"/>
    <x v="4"/>
    <x v="3"/>
    <x v="444"/>
    <x v="2"/>
    <x v="458"/>
    <x v="544"/>
    <x v="482"/>
    <x v="546"/>
    <x v="549"/>
    <x v="0"/>
    <x v="1"/>
    <x v="3"/>
    <x v="3"/>
  </r>
  <r>
    <x v="551"/>
    <x v="100"/>
    <x v="3"/>
    <x v="8"/>
    <x v="0"/>
    <x v="1"/>
    <x v="2"/>
    <x v="18"/>
    <x v="0"/>
    <x v="516"/>
    <x v="0"/>
    <x v="498"/>
    <x v="545"/>
    <x v="475"/>
    <x v="547"/>
    <x v="550"/>
    <x v="0"/>
    <x v="1"/>
    <x v="3"/>
    <x v="3"/>
  </r>
  <r>
    <x v="552"/>
    <x v="100"/>
    <x v="3"/>
    <x v="8"/>
    <x v="3"/>
    <x v="0"/>
    <x v="1"/>
    <x v="1"/>
    <x v="0"/>
    <x v="513"/>
    <x v="1"/>
    <x v="499"/>
    <x v="546"/>
    <x v="526"/>
    <x v="548"/>
    <x v="551"/>
    <x v="0"/>
    <x v="1"/>
    <x v="3"/>
    <x v="3"/>
  </r>
  <r>
    <x v="553"/>
    <x v="101"/>
    <x v="1"/>
    <x v="12"/>
    <x v="3"/>
    <x v="1"/>
    <x v="1"/>
    <x v="11"/>
    <x v="0"/>
    <x v="517"/>
    <x v="0"/>
    <x v="500"/>
    <x v="547"/>
    <x v="527"/>
    <x v="549"/>
    <x v="552"/>
    <x v="0"/>
    <x v="1"/>
    <x v="3"/>
    <x v="3"/>
  </r>
  <r>
    <x v="554"/>
    <x v="101"/>
    <x v="0"/>
    <x v="15"/>
    <x v="0"/>
    <x v="1"/>
    <x v="1"/>
    <x v="1"/>
    <x v="0"/>
    <x v="518"/>
    <x v="0"/>
    <x v="501"/>
    <x v="548"/>
    <x v="528"/>
    <x v="550"/>
    <x v="553"/>
    <x v="0"/>
    <x v="1"/>
    <x v="3"/>
    <x v="3"/>
  </r>
  <r>
    <x v="555"/>
    <x v="101"/>
    <x v="0"/>
    <x v="15"/>
    <x v="0"/>
    <x v="0"/>
    <x v="4"/>
    <x v="14"/>
    <x v="3"/>
    <x v="519"/>
    <x v="3"/>
    <x v="502"/>
    <x v="549"/>
    <x v="529"/>
    <x v="551"/>
    <x v="554"/>
    <x v="0"/>
    <x v="1"/>
    <x v="3"/>
    <x v="3"/>
  </r>
  <r>
    <x v="556"/>
    <x v="101"/>
    <x v="1"/>
    <x v="6"/>
    <x v="0"/>
    <x v="1"/>
    <x v="1"/>
    <x v="17"/>
    <x v="3"/>
    <x v="520"/>
    <x v="2"/>
    <x v="503"/>
    <x v="550"/>
    <x v="530"/>
    <x v="552"/>
    <x v="555"/>
    <x v="0"/>
    <x v="1"/>
    <x v="3"/>
    <x v="3"/>
  </r>
  <r>
    <x v="557"/>
    <x v="101"/>
    <x v="1"/>
    <x v="14"/>
    <x v="0"/>
    <x v="1"/>
    <x v="4"/>
    <x v="12"/>
    <x v="3"/>
    <x v="521"/>
    <x v="0"/>
    <x v="504"/>
    <x v="551"/>
    <x v="531"/>
    <x v="553"/>
    <x v="556"/>
    <x v="0"/>
    <x v="1"/>
    <x v="3"/>
    <x v="3"/>
  </r>
  <r>
    <x v="558"/>
    <x v="101"/>
    <x v="1"/>
    <x v="12"/>
    <x v="2"/>
    <x v="1"/>
    <x v="2"/>
    <x v="15"/>
    <x v="3"/>
    <x v="522"/>
    <x v="0"/>
    <x v="505"/>
    <x v="552"/>
    <x v="532"/>
    <x v="554"/>
    <x v="557"/>
    <x v="0"/>
    <x v="1"/>
    <x v="3"/>
    <x v="3"/>
  </r>
  <r>
    <x v="559"/>
    <x v="102"/>
    <x v="0"/>
    <x v="15"/>
    <x v="0"/>
    <x v="1"/>
    <x v="3"/>
    <x v="19"/>
    <x v="0"/>
    <x v="523"/>
    <x v="0"/>
    <x v="506"/>
    <x v="553"/>
    <x v="533"/>
    <x v="555"/>
    <x v="558"/>
    <x v="0"/>
    <x v="1"/>
    <x v="3"/>
    <x v="3"/>
  </r>
  <r>
    <x v="560"/>
    <x v="102"/>
    <x v="3"/>
    <x v="13"/>
    <x v="3"/>
    <x v="0"/>
    <x v="4"/>
    <x v="16"/>
    <x v="0"/>
    <x v="524"/>
    <x v="3"/>
    <x v="196"/>
    <x v="554"/>
    <x v="204"/>
    <x v="556"/>
    <x v="559"/>
    <x v="0"/>
    <x v="1"/>
    <x v="3"/>
    <x v="3"/>
  </r>
  <r>
    <x v="561"/>
    <x v="102"/>
    <x v="1"/>
    <x v="11"/>
    <x v="0"/>
    <x v="2"/>
    <x v="1"/>
    <x v="1"/>
    <x v="3"/>
    <x v="525"/>
    <x v="0"/>
    <x v="70"/>
    <x v="555"/>
    <x v="70"/>
    <x v="557"/>
    <x v="560"/>
    <x v="0"/>
    <x v="1"/>
    <x v="3"/>
    <x v="3"/>
  </r>
  <r>
    <x v="562"/>
    <x v="102"/>
    <x v="2"/>
    <x v="16"/>
    <x v="3"/>
    <x v="1"/>
    <x v="2"/>
    <x v="9"/>
    <x v="6"/>
    <x v="526"/>
    <x v="3"/>
    <x v="507"/>
    <x v="556"/>
    <x v="534"/>
    <x v="558"/>
    <x v="561"/>
    <x v="0"/>
    <x v="1"/>
    <x v="3"/>
    <x v="3"/>
  </r>
  <r>
    <x v="563"/>
    <x v="102"/>
    <x v="2"/>
    <x v="5"/>
    <x v="0"/>
    <x v="0"/>
    <x v="4"/>
    <x v="14"/>
    <x v="3"/>
    <x v="179"/>
    <x v="2"/>
    <x v="160"/>
    <x v="557"/>
    <x v="535"/>
    <x v="559"/>
    <x v="562"/>
    <x v="0"/>
    <x v="1"/>
    <x v="3"/>
    <x v="3"/>
  </r>
  <r>
    <x v="564"/>
    <x v="102"/>
    <x v="3"/>
    <x v="13"/>
    <x v="0"/>
    <x v="0"/>
    <x v="2"/>
    <x v="15"/>
    <x v="2"/>
    <x v="527"/>
    <x v="0"/>
    <x v="508"/>
    <x v="558"/>
    <x v="536"/>
    <x v="560"/>
    <x v="563"/>
    <x v="0"/>
    <x v="1"/>
    <x v="3"/>
    <x v="3"/>
  </r>
  <r>
    <x v="565"/>
    <x v="102"/>
    <x v="3"/>
    <x v="7"/>
    <x v="3"/>
    <x v="1"/>
    <x v="1"/>
    <x v="11"/>
    <x v="3"/>
    <x v="528"/>
    <x v="0"/>
    <x v="509"/>
    <x v="559"/>
    <x v="232"/>
    <x v="561"/>
    <x v="564"/>
    <x v="0"/>
    <x v="1"/>
    <x v="3"/>
    <x v="3"/>
  </r>
  <r>
    <x v="566"/>
    <x v="103"/>
    <x v="0"/>
    <x v="15"/>
    <x v="0"/>
    <x v="2"/>
    <x v="2"/>
    <x v="15"/>
    <x v="3"/>
    <x v="529"/>
    <x v="0"/>
    <x v="510"/>
    <x v="560"/>
    <x v="252"/>
    <x v="562"/>
    <x v="565"/>
    <x v="0"/>
    <x v="1"/>
    <x v="3"/>
    <x v="3"/>
  </r>
  <r>
    <x v="567"/>
    <x v="103"/>
    <x v="0"/>
    <x v="0"/>
    <x v="0"/>
    <x v="0"/>
    <x v="2"/>
    <x v="9"/>
    <x v="0"/>
    <x v="530"/>
    <x v="2"/>
    <x v="138"/>
    <x v="561"/>
    <x v="537"/>
    <x v="563"/>
    <x v="566"/>
    <x v="0"/>
    <x v="1"/>
    <x v="3"/>
    <x v="3"/>
  </r>
  <r>
    <x v="568"/>
    <x v="103"/>
    <x v="1"/>
    <x v="14"/>
    <x v="0"/>
    <x v="1"/>
    <x v="1"/>
    <x v="3"/>
    <x v="0"/>
    <x v="531"/>
    <x v="2"/>
    <x v="511"/>
    <x v="562"/>
    <x v="538"/>
    <x v="564"/>
    <x v="567"/>
    <x v="0"/>
    <x v="1"/>
    <x v="3"/>
    <x v="3"/>
  </r>
  <r>
    <x v="569"/>
    <x v="103"/>
    <x v="3"/>
    <x v="4"/>
    <x v="2"/>
    <x v="1"/>
    <x v="0"/>
    <x v="0"/>
    <x v="3"/>
    <x v="532"/>
    <x v="0"/>
    <x v="512"/>
    <x v="563"/>
    <x v="539"/>
    <x v="565"/>
    <x v="568"/>
    <x v="0"/>
    <x v="1"/>
    <x v="3"/>
    <x v="3"/>
  </r>
  <r>
    <x v="570"/>
    <x v="103"/>
    <x v="3"/>
    <x v="8"/>
    <x v="0"/>
    <x v="0"/>
    <x v="4"/>
    <x v="10"/>
    <x v="0"/>
    <x v="283"/>
    <x v="3"/>
    <x v="513"/>
    <x v="564"/>
    <x v="540"/>
    <x v="566"/>
    <x v="569"/>
    <x v="0"/>
    <x v="1"/>
    <x v="3"/>
    <x v="3"/>
  </r>
  <r>
    <x v="571"/>
    <x v="103"/>
    <x v="0"/>
    <x v="0"/>
    <x v="2"/>
    <x v="0"/>
    <x v="2"/>
    <x v="9"/>
    <x v="3"/>
    <x v="533"/>
    <x v="0"/>
    <x v="514"/>
    <x v="565"/>
    <x v="541"/>
    <x v="412"/>
    <x v="570"/>
    <x v="0"/>
    <x v="1"/>
    <x v="3"/>
    <x v="3"/>
  </r>
  <r>
    <x v="572"/>
    <x v="104"/>
    <x v="0"/>
    <x v="15"/>
    <x v="0"/>
    <x v="0"/>
    <x v="3"/>
    <x v="7"/>
    <x v="0"/>
    <x v="534"/>
    <x v="2"/>
    <x v="515"/>
    <x v="566"/>
    <x v="542"/>
    <x v="567"/>
    <x v="571"/>
    <x v="0"/>
    <x v="1"/>
    <x v="3"/>
    <x v="3"/>
  </r>
  <r>
    <x v="573"/>
    <x v="104"/>
    <x v="1"/>
    <x v="1"/>
    <x v="0"/>
    <x v="0"/>
    <x v="1"/>
    <x v="1"/>
    <x v="3"/>
    <x v="535"/>
    <x v="0"/>
    <x v="516"/>
    <x v="567"/>
    <x v="543"/>
    <x v="568"/>
    <x v="572"/>
    <x v="0"/>
    <x v="1"/>
    <x v="3"/>
    <x v="3"/>
  </r>
  <r>
    <x v="574"/>
    <x v="104"/>
    <x v="0"/>
    <x v="15"/>
    <x v="0"/>
    <x v="0"/>
    <x v="2"/>
    <x v="18"/>
    <x v="6"/>
    <x v="536"/>
    <x v="2"/>
    <x v="517"/>
    <x v="568"/>
    <x v="544"/>
    <x v="569"/>
    <x v="573"/>
    <x v="0"/>
    <x v="1"/>
    <x v="3"/>
    <x v="3"/>
  </r>
  <r>
    <x v="575"/>
    <x v="104"/>
    <x v="1"/>
    <x v="11"/>
    <x v="2"/>
    <x v="0"/>
    <x v="2"/>
    <x v="2"/>
    <x v="0"/>
    <x v="537"/>
    <x v="0"/>
    <x v="92"/>
    <x v="569"/>
    <x v="92"/>
    <x v="570"/>
    <x v="574"/>
    <x v="0"/>
    <x v="1"/>
    <x v="3"/>
    <x v="3"/>
  </r>
  <r>
    <x v="576"/>
    <x v="104"/>
    <x v="1"/>
    <x v="14"/>
    <x v="2"/>
    <x v="1"/>
    <x v="2"/>
    <x v="9"/>
    <x v="3"/>
    <x v="538"/>
    <x v="0"/>
    <x v="518"/>
    <x v="570"/>
    <x v="545"/>
    <x v="571"/>
    <x v="575"/>
    <x v="0"/>
    <x v="1"/>
    <x v="3"/>
    <x v="3"/>
  </r>
  <r>
    <x v="577"/>
    <x v="104"/>
    <x v="3"/>
    <x v="13"/>
    <x v="3"/>
    <x v="0"/>
    <x v="2"/>
    <x v="9"/>
    <x v="3"/>
    <x v="539"/>
    <x v="0"/>
    <x v="64"/>
    <x v="571"/>
    <x v="546"/>
    <x v="572"/>
    <x v="576"/>
    <x v="0"/>
    <x v="1"/>
    <x v="3"/>
    <x v="3"/>
  </r>
  <r>
    <x v="578"/>
    <x v="104"/>
    <x v="0"/>
    <x v="9"/>
    <x v="0"/>
    <x v="1"/>
    <x v="3"/>
    <x v="13"/>
    <x v="0"/>
    <x v="540"/>
    <x v="2"/>
    <x v="519"/>
    <x v="572"/>
    <x v="547"/>
    <x v="573"/>
    <x v="577"/>
    <x v="0"/>
    <x v="1"/>
    <x v="3"/>
    <x v="3"/>
  </r>
  <r>
    <x v="579"/>
    <x v="104"/>
    <x v="1"/>
    <x v="6"/>
    <x v="2"/>
    <x v="2"/>
    <x v="2"/>
    <x v="18"/>
    <x v="3"/>
    <x v="541"/>
    <x v="0"/>
    <x v="520"/>
    <x v="573"/>
    <x v="548"/>
    <x v="574"/>
    <x v="578"/>
    <x v="0"/>
    <x v="1"/>
    <x v="3"/>
    <x v="3"/>
  </r>
  <r>
    <x v="580"/>
    <x v="105"/>
    <x v="0"/>
    <x v="15"/>
    <x v="2"/>
    <x v="1"/>
    <x v="2"/>
    <x v="2"/>
    <x v="0"/>
    <x v="542"/>
    <x v="3"/>
    <x v="521"/>
    <x v="574"/>
    <x v="549"/>
    <x v="575"/>
    <x v="579"/>
    <x v="0"/>
    <x v="1"/>
    <x v="3"/>
    <x v="3"/>
  </r>
  <r>
    <x v="581"/>
    <x v="105"/>
    <x v="3"/>
    <x v="13"/>
    <x v="0"/>
    <x v="1"/>
    <x v="2"/>
    <x v="9"/>
    <x v="3"/>
    <x v="543"/>
    <x v="3"/>
    <x v="375"/>
    <x v="575"/>
    <x v="392"/>
    <x v="576"/>
    <x v="580"/>
    <x v="0"/>
    <x v="1"/>
    <x v="3"/>
    <x v="3"/>
  </r>
  <r>
    <x v="582"/>
    <x v="105"/>
    <x v="0"/>
    <x v="15"/>
    <x v="0"/>
    <x v="0"/>
    <x v="1"/>
    <x v="17"/>
    <x v="3"/>
    <x v="544"/>
    <x v="0"/>
    <x v="522"/>
    <x v="576"/>
    <x v="550"/>
    <x v="577"/>
    <x v="581"/>
    <x v="0"/>
    <x v="1"/>
    <x v="3"/>
    <x v="3"/>
  </r>
  <r>
    <x v="583"/>
    <x v="105"/>
    <x v="1"/>
    <x v="11"/>
    <x v="0"/>
    <x v="1"/>
    <x v="2"/>
    <x v="9"/>
    <x v="3"/>
    <x v="347"/>
    <x v="2"/>
    <x v="523"/>
    <x v="577"/>
    <x v="551"/>
    <x v="578"/>
    <x v="582"/>
    <x v="0"/>
    <x v="1"/>
    <x v="3"/>
    <x v="3"/>
  </r>
  <r>
    <x v="584"/>
    <x v="105"/>
    <x v="2"/>
    <x v="16"/>
    <x v="0"/>
    <x v="2"/>
    <x v="2"/>
    <x v="18"/>
    <x v="6"/>
    <x v="545"/>
    <x v="2"/>
    <x v="524"/>
    <x v="578"/>
    <x v="552"/>
    <x v="579"/>
    <x v="583"/>
    <x v="0"/>
    <x v="1"/>
    <x v="3"/>
    <x v="3"/>
  </r>
  <r>
    <x v="585"/>
    <x v="105"/>
    <x v="1"/>
    <x v="6"/>
    <x v="0"/>
    <x v="2"/>
    <x v="2"/>
    <x v="2"/>
    <x v="2"/>
    <x v="546"/>
    <x v="0"/>
    <x v="4"/>
    <x v="579"/>
    <x v="4"/>
    <x v="580"/>
    <x v="584"/>
    <x v="0"/>
    <x v="1"/>
    <x v="3"/>
    <x v="3"/>
  </r>
  <r>
    <x v="586"/>
    <x v="105"/>
    <x v="0"/>
    <x v="0"/>
    <x v="3"/>
    <x v="1"/>
    <x v="2"/>
    <x v="9"/>
    <x v="0"/>
    <x v="547"/>
    <x v="3"/>
    <x v="525"/>
    <x v="580"/>
    <x v="553"/>
    <x v="581"/>
    <x v="585"/>
    <x v="0"/>
    <x v="1"/>
    <x v="3"/>
    <x v="3"/>
  </r>
  <r>
    <x v="587"/>
    <x v="105"/>
    <x v="3"/>
    <x v="8"/>
    <x v="0"/>
    <x v="0"/>
    <x v="3"/>
    <x v="7"/>
    <x v="0"/>
    <x v="548"/>
    <x v="0"/>
    <x v="526"/>
    <x v="581"/>
    <x v="554"/>
    <x v="582"/>
    <x v="586"/>
    <x v="0"/>
    <x v="1"/>
    <x v="3"/>
    <x v="3"/>
  </r>
  <r>
    <x v="588"/>
    <x v="106"/>
    <x v="3"/>
    <x v="8"/>
    <x v="3"/>
    <x v="2"/>
    <x v="2"/>
    <x v="15"/>
    <x v="0"/>
    <x v="549"/>
    <x v="0"/>
    <x v="527"/>
    <x v="582"/>
    <x v="555"/>
    <x v="583"/>
    <x v="587"/>
    <x v="0"/>
    <x v="1"/>
    <x v="3"/>
    <x v="3"/>
  </r>
  <r>
    <x v="589"/>
    <x v="106"/>
    <x v="1"/>
    <x v="11"/>
    <x v="3"/>
    <x v="0"/>
    <x v="2"/>
    <x v="15"/>
    <x v="3"/>
    <x v="550"/>
    <x v="0"/>
    <x v="528"/>
    <x v="583"/>
    <x v="556"/>
    <x v="584"/>
    <x v="588"/>
    <x v="0"/>
    <x v="1"/>
    <x v="3"/>
    <x v="3"/>
  </r>
  <r>
    <x v="590"/>
    <x v="106"/>
    <x v="0"/>
    <x v="0"/>
    <x v="1"/>
    <x v="2"/>
    <x v="2"/>
    <x v="18"/>
    <x v="4"/>
    <x v="551"/>
    <x v="1"/>
    <x v="529"/>
    <x v="584"/>
    <x v="557"/>
    <x v="585"/>
    <x v="589"/>
    <x v="0"/>
    <x v="1"/>
    <x v="3"/>
    <x v="3"/>
  </r>
  <r>
    <x v="591"/>
    <x v="106"/>
    <x v="1"/>
    <x v="6"/>
    <x v="0"/>
    <x v="0"/>
    <x v="3"/>
    <x v="13"/>
    <x v="3"/>
    <x v="552"/>
    <x v="0"/>
    <x v="530"/>
    <x v="585"/>
    <x v="558"/>
    <x v="586"/>
    <x v="590"/>
    <x v="0"/>
    <x v="1"/>
    <x v="3"/>
    <x v="3"/>
  </r>
  <r>
    <x v="592"/>
    <x v="106"/>
    <x v="3"/>
    <x v="8"/>
    <x v="0"/>
    <x v="2"/>
    <x v="3"/>
    <x v="13"/>
    <x v="2"/>
    <x v="553"/>
    <x v="2"/>
    <x v="223"/>
    <x v="586"/>
    <x v="559"/>
    <x v="587"/>
    <x v="591"/>
    <x v="0"/>
    <x v="1"/>
    <x v="3"/>
    <x v="3"/>
  </r>
  <r>
    <x v="593"/>
    <x v="107"/>
    <x v="2"/>
    <x v="10"/>
    <x v="3"/>
    <x v="0"/>
    <x v="0"/>
    <x v="8"/>
    <x v="2"/>
    <x v="554"/>
    <x v="3"/>
    <x v="418"/>
    <x v="587"/>
    <x v="560"/>
    <x v="588"/>
    <x v="592"/>
    <x v="0"/>
    <x v="1"/>
    <x v="3"/>
    <x v="3"/>
  </r>
  <r>
    <x v="594"/>
    <x v="107"/>
    <x v="3"/>
    <x v="8"/>
    <x v="0"/>
    <x v="1"/>
    <x v="4"/>
    <x v="16"/>
    <x v="0"/>
    <x v="555"/>
    <x v="0"/>
    <x v="531"/>
    <x v="588"/>
    <x v="561"/>
    <x v="589"/>
    <x v="593"/>
    <x v="0"/>
    <x v="1"/>
    <x v="3"/>
    <x v="3"/>
  </r>
  <r>
    <x v="595"/>
    <x v="107"/>
    <x v="2"/>
    <x v="10"/>
    <x v="2"/>
    <x v="0"/>
    <x v="3"/>
    <x v="19"/>
    <x v="3"/>
    <x v="556"/>
    <x v="3"/>
    <x v="532"/>
    <x v="589"/>
    <x v="562"/>
    <x v="590"/>
    <x v="594"/>
    <x v="0"/>
    <x v="1"/>
    <x v="3"/>
    <x v="3"/>
  </r>
  <r>
    <x v="596"/>
    <x v="107"/>
    <x v="3"/>
    <x v="8"/>
    <x v="2"/>
    <x v="0"/>
    <x v="3"/>
    <x v="13"/>
    <x v="3"/>
    <x v="557"/>
    <x v="0"/>
    <x v="533"/>
    <x v="590"/>
    <x v="563"/>
    <x v="591"/>
    <x v="595"/>
    <x v="0"/>
    <x v="1"/>
    <x v="3"/>
    <x v="3"/>
  </r>
  <r>
    <x v="597"/>
    <x v="107"/>
    <x v="2"/>
    <x v="2"/>
    <x v="0"/>
    <x v="2"/>
    <x v="3"/>
    <x v="13"/>
    <x v="0"/>
    <x v="558"/>
    <x v="3"/>
    <x v="534"/>
    <x v="591"/>
    <x v="564"/>
    <x v="592"/>
    <x v="596"/>
    <x v="0"/>
    <x v="1"/>
    <x v="3"/>
    <x v="3"/>
  </r>
  <r>
    <x v="598"/>
    <x v="107"/>
    <x v="3"/>
    <x v="8"/>
    <x v="0"/>
    <x v="1"/>
    <x v="3"/>
    <x v="7"/>
    <x v="0"/>
    <x v="559"/>
    <x v="0"/>
    <x v="535"/>
    <x v="592"/>
    <x v="565"/>
    <x v="593"/>
    <x v="597"/>
    <x v="0"/>
    <x v="1"/>
    <x v="3"/>
    <x v="3"/>
  </r>
  <r>
    <x v="599"/>
    <x v="107"/>
    <x v="2"/>
    <x v="5"/>
    <x v="0"/>
    <x v="0"/>
    <x v="3"/>
    <x v="7"/>
    <x v="3"/>
    <x v="560"/>
    <x v="0"/>
    <x v="536"/>
    <x v="593"/>
    <x v="566"/>
    <x v="594"/>
    <x v="598"/>
    <x v="0"/>
    <x v="1"/>
    <x v="3"/>
    <x v="3"/>
  </r>
  <r>
    <x v="600"/>
    <x v="107"/>
    <x v="0"/>
    <x v="15"/>
    <x v="0"/>
    <x v="2"/>
    <x v="1"/>
    <x v="1"/>
    <x v="3"/>
    <x v="561"/>
    <x v="0"/>
    <x v="537"/>
    <x v="594"/>
    <x v="567"/>
    <x v="595"/>
    <x v="599"/>
    <x v="0"/>
    <x v="1"/>
    <x v="3"/>
    <x v="3"/>
  </r>
  <r>
    <x v="601"/>
    <x v="108"/>
    <x v="3"/>
    <x v="7"/>
    <x v="0"/>
    <x v="0"/>
    <x v="0"/>
    <x v="8"/>
    <x v="0"/>
    <x v="562"/>
    <x v="0"/>
    <x v="538"/>
    <x v="595"/>
    <x v="568"/>
    <x v="596"/>
    <x v="600"/>
    <x v="0"/>
    <x v="1"/>
    <x v="3"/>
    <x v="3"/>
  </r>
  <r>
    <x v="602"/>
    <x v="108"/>
    <x v="1"/>
    <x v="14"/>
    <x v="0"/>
    <x v="0"/>
    <x v="0"/>
    <x v="8"/>
    <x v="3"/>
    <x v="563"/>
    <x v="0"/>
    <x v="539"/>
    <x v="596"/>
    <x v="569"/>
    <x v="597"/>
    <x v="601"/>
    <x v="0"/>
    <x v="1"/>
    <x v="3"/>
    <x v="3"/>
  </r>
  <r>
    <x v="603"/>
    <x v="108"/>
    <x v="2"/>
    <x v="2"/>
    <x v="1"/>
    <x v="2"/>
    <x v="4"/>
    <x v="10"/>
    <x v="4"/>
    <x v="564"/>
    <x v="1"/>
    <x v="341"/>
    <x v="597"/>
    <x v="570"/>
    <x v="598"/>
    <x v="602"/>
    <x v="0"/>
    <x v="1"/>
    <x v="3"/>
    <x v="3"/>
  </r>
  <r>
    <x v="604"/>
    <x v="108"/>
    <x v="1"/>
    <x v="12"/>
    <x v="2"/>
    <x v="1"/>
    <x v="2"/>
    <x v="15"/>
    <x v="3"/>
    <x v="565"/>
    <x v="0"/>
    <x v="540"/>
    <x v="598"/>
    <x v="571"/>
    <x v="599"/>
    <x v="603"/>
    <x v="0"/>
    <x v="1"/>
    <x v="3"/>
    <x v="3"/>
  </r>
  <r>
    <x v="605"/>
    <x v="108"/>
    <x v="0"/>
    <x v="0"/>
    <x v="1"/>
    <x v="2"/>
    <x v="3"/>
    <x v="19"/>
    <x v="7"/>
    <x v="566"/>
    <x v="1"/>
    <x v="541"/>
    <x v="599"/>
    <x v="572"/>
    <x v="600"/>
    <x v="604"/>
    <x v="0"/>
    <x v="1"/>
    <x v="3"/>
    <x v="3"/>
  </r>
  <r>
    <x v="606"/>
    <x v="108"/>
    <x v="0"/>
    <x v="15"/>
    <x v="3"/>
    <x v="0"/>
    <x v="3"/>
    <x v="5"/>
    <x v="1"/>
    <x v="567"/>
    <x v="3"/>
    <x v="542"/>
    <x v="600"/>
    <x v="573"/>
    <x v="601"/>
    <x v="605"/>
    <x v="0"/>
    <x v="1"/>
    <x v="3"/>
    <x v="3"/>
  </r>
  <r>
    <x v="607"/>
    <x v="108"/>
    <x v="3"/>
    <x v="13"/>
    <x v="2"/>
    <x v="0"/>
    <x v="1"/>
    <x v="11"/>
    <x v="2"/>
    <x v="568"/>
    <x v="2"/>
    <x v="543"/>
    <x v="601"/>
    <x v="574"/>
    <x v="602"/>
    <x v="606"/>
    <x v="0"/>
    <x v="1"/>
    <x v="3"/>
    <x v="3"/>
  </r>
  <r>
    <x v="608"/>
    <x v="108"/>
    <x v="0"/>
    <x v="15"/>
    <x v="0"/>
    <x v="0"/>
    <x v="2"/>
    <x v="15"/>
    <x v="0"/>
    <x v="569"/>
    <x v="2"/>
    <x v="544"/>
    <x v="602"/>
    <x v="575"/>
    <x v="603"/>
    <x v="607"/>
    <x v="0"/>
    <x v="1"/>
    <x v="3"/>
    <x v="3"/>
  </r>
  <r>
    <x v="609"/>
    <x v="108"/>
    <x v="2"/>
    <x v="3"/>
    <x v="0"/>
    <x v="0"/>
    <x v="2"/>
    <x v="9"/>
    <x v="2"/>
    <x v="570"/>
    <x v="0"/>
    <x v="545"/>
    <x v="603"/>
    <x v="576"/>
    <x v="604"/>
    <x v="608"/>
    <x v="0"/>
    <x v="1"/>
    <x v="3"/>
    <x v="3"/>
  </r>
  <r>
    <x v="610"/>
    <x v="108"/>
    <x v="0"/>
    <x v="15"/>
    <x v="0"/>
    <x v="1"/>
    <x v="2"/>
    <x v="15"/>
    <x v="0"/>
    <x v="571"/>
    <x v="1"/>
    <x v="16"/>
    <x v="604"/>
    <x v="16"/>
    <x v="605"/>
    <x v="609"/>
    <x v="0"/>
    <x v="1"/>
    <x v="3"/>
    <x v="3"/>
  </r>
  <r>
    <x v="611"/>
    <x v="108"/>
    <x v="0"/>
    <x v="15"/>
    <x v="0"/>
    <x v="1"/>
    <x v="4"/>
    <x v="14"/>
    <x v="3"/>
    <x v="572"/>
    <x v="3"/>
    <x v="546"/>
    <x v="605"/>
    <x v="577"/>
    <x v="606"/>
    <x v="610"/>
    <x v="0"/>
    <x v="1"/>
    <x v="3"/>
    <x v="3"/>
  </r>
  <r>
    <x v="612"/>
    <x v="108"/>
    <x v="3"/>
    <x v="8"/>
    <x v="2"/>
    <x v="1"/>
    <x v="3"/>
    <x v="5"/>
    <x v="2"/>
    <x v="573"/>
    <x v="1"/>
    <x v="547"/>
    <x v="606"/>
    <x v="578"/>
    <x v="607"/>
    <x v="611"/>
    <x v="0"/>
    <x v="1"/>
    <x v="3"/>
    <x v="3"/>
  </r>
  <r>
    <x v="613"/>
    <x v="109"/>
    <x v="3"/>
    <x v="7"/>
    <x v="0"/>
    <x v="1"/>
    <x v="2"/>
    <x v="15"/>
    <x v="3"/>
    <x v="574"/>
    <x v="0"/>
    <x v="548"/>
    <x v="607"/>
    <x v="579"/>
    <x v="608"/>
    <x v="612"/>
    <x v="0"/>
    <x v="1"/>
    <x v="3"/>
    <x v="3"/>
  </r>
  <r>
    <x v="614"/>
    <x v="109"/>
    <x v="2"/>
    <x v="3"/>
    <x v="2"/>
    <x v="0"/>
    <x v="1"/>
    <x v="17"/>
    <x v="2"/>
    <x v="575"/>
    <x v="0"/>
    <x v="549"/>
    <x v="608"/>
    <x v="580"/>
    <x v="609"/>
    <x v="613"/>
    <x v="0"/>
    <x v="1"/>
    <x v="3"/>
    <x v="3"/>
  </r>
  <r>
    <x v="615"/>
    <x v="109"/>
    <x v="2"/>
    <x v="2"/>
    <x v="3"/>
    <x v="1"/>
    <x v="0"/>
    <x v="0"/>
    <x v="3"/>
    <x v="99"/>
    <x v="0"/>
    <x v="550"/>
    <x v="609"/>
    <x v="581"/>
    <x v="610"/>
    <x v="614"/>
    <x v="0"/>
    <x v="1"/>
    <x v="3"/>
    <x v="3"/>
  </r>
  <r>
    <x v="616"/>
    <x v="109"/>
    <x v="3"/>
    <x v="13"/>
    <x v="3"/>
    <x v="0"/>
    <x v="2"/>
    <x v="9"/>
    <x v="3"/>
    <x v="576"/>
    <x v="0"/>
    <x v="111"/>
    <x v="610"/>
    <x v="582"/>
    <x v="611"/>
    <x v="615"/>
    <x v="0"/>
    <x v="1"/>
    <x v="3"/>
    <x v="3"/>
  </r>
  <r>
    <x v="617"/>
    <x v="109"/>
    <x v="2"/>
    <x v="5"/>
    <x v="3"/>
    <x v="1"/>
    <x v="4"/>
    <x v="10"/>
    <x v="3"/>
    <x v="218"/>
    <x v="0"/>
    <x v="301"/>
    <x v="611"/>
    <x v="310"/>
    <x v="612"/>
    <x v="616"/>
    <x v="0"/>
    <x v="1"/>
    <x v="3"/>
    <x v="3"/>
  </r>
  <r>
    <x v="618"/>
    <x v="109"/>
    <x v="1"/>
    <x v="12"/>
    <x v="0"/>
    <x v="0"/>
    <x v="1"/>
    <x v="17"/>
    <x v="3"/>
    <x v="577"/>
    <x v="2"/>
    <x v="551"/>
    <x v="612"/>
    <x v="583"/>
    <x v="613"/>
    <x v="617"/>
    <x v="0"/>
    <x v="1"/>
    <x v="3"/>
    <x v="3"/>
  </r>
  <r>
    <x v="619"/>
    <x v="109"/>
    <x v="3"/>
    <x v="13"/>
    <x v="2"/>
    <x v="2"/>
    <x v="0"/>
    <x v="4"/>
    <x v="0"/>
    <x v="578"/>
    <x v="2"/>
    <x v="552"/>
    <x v="613"/>
    <x v="584"/>
    <x v="614"/>
    <x v="618"/>
    <x v="0"/>
    <x v="1"/>
    <x v="3"/>
    <x v="3"/>
  </r>
  <r>
    <x v="620"/>
    <x v="109"/>
    <x v="0"/>
    <x v="15"/>
    <x v="2"/>
    <x v="0"/>
    <x v="3"/>
    <x v="19"/>
    <x v="0"/>
    <x v="579"/>
    <x v="0"/>
    <x v="553"/>
    <x v="614"/>
    <x v="585"/>
    <x v="615"/>
    <x v="619"/>
    <x v="0"/>
    <x v="1"/>
    <x v="3"/>
    <x v="3"/>
  </r>
  <r>
    <x v="621"/>
    <x v="109"/>
    <x v="3"/>
    <x v="4"/>
    <x v="0"/>
    <x v="1"/>
    <x v="2"/>
    <x v="15"/>
    <x v="2"/>
    <x v="580"/>
    <x v="2"/>
    <x v="554"/>
    <x v="615"/>
    <x v="586"/>
    <x v="616"/>
    <x v="620"/>
    <x v="0"/>
    <x v="1"/>
    <x v="3"/>
    <x v="3"/>
  </r>
  <r>
    <x v="622"/>
    <x v="109"/>
    <x v="3"/>
    <x v="7"/>
    <x v="3"/>
    <x v="0"/>
    <x v="0"/>
    <x v="6"/>
    <x v="3"/>
    <x v="439"/>
    <x v="3"/>
    <x v="555"/>
    <x v="616"/>
    <x v="587"/>
    <x v="617"/>
    <x v="621"/>
    <x v="0"/>
    <x v="1"/>
    <x v="3"/>
    <x v="3"/>
  </r>
  <r>
    <x v="623"/>
    <x v="109"/>
    <x v="1"/>
    <x v="1"/>
    <x v="2"/>
    <x v="1"/>
    <x v="4"/>
    <x v="10"/>
    <x v="0"/>
    <x v="581"/>
    <x v="0"/>
    <x v="159"/>
    <x v="617"/>
    <x v="588"/>
    <x v="618"/>
    <x v="622"/>
    <x v="0"/>
    <x v="1"/>
    <x v="3"/>
    <x v="3"/>
  </r>
  <r>
    <x v="624"/>
    <x v="109"/>
    <x v="2"/>
    <x v="16"/>
    <x v="0"/>
    <x v="2"/>
    <x v="4"/>
    <x v="16"/>
    <x v="2"/>
    <x v="490"/>
    <x v="0"/>
    <x v="556"/>
    <x v="618"/>
    <x v="589"/>
    <x v="619"/>
    <x v="623"/>
    <x v="0"/>
    <x v="1"/>
    <x v="3"/>
    <x v="3"/>
  </r>
  <r>
    <x v="625"/>
    <x v="110"/>
    <x v="3"/>
    <x v="7"/>
    <x v="0"/>
    <x v="0"/>
    <x v="1"/>
    <x v="1"/>
    <x v="8"/>
    <x v="582"/>
    <x v="0"/>
    <x v="557"/>
    <x v="619"/>
    <x v="590"/>
    <x v="620"/>
    <x v="624"/>
    <x v="0"/>
    <x v="1"/>
    <x v="3"/>
    <x v="3"/>
  </r>
  <r>
    <x v="626"/>
    <x v="110"/>
    <x v="3"/>
    <x v="7"/>
    <x v="0"/>
    <x v="2"/>
    <x v="0"/>
    <x v="0"/>
    <x v="6"/>
    <x v="583"/>
    <x v="3"/>
    <x v="558"/>
    <x v="620"/>
    <x v="591"/>
    <x v="621"/>
    <x v="625"/>
    <x v="0"/>
    <x v="1"/>
    <x v="3"/>
    <x v="3"/>
  </r>
  <r>
    <x v="627"/>
    <x v="110"/>
    <x v="1"/>
    <x v="12"/>
    <x v="0"/>
    <x v="1"/>
    <x v="1"/>
    <x v="3"/>
    <x v="3"/>
    <x v="584"/>
    <x v="2"/>
    <x v="559"/>
    <x v="621"/>
    <x v="592"/>
    <x v="622"/>
    <x v="626"/>
    <x v="0"/>
    <x v="1"/>
    <x v="3"/>
    <x v="3"/>
  </r>
  <r>
    <x v="628"/>
    <x v="110"/>
    <x v="1"/>
    <x v="14"/>
    <x v="0"/>
    <x v="0"/>
    <x v="1"/>
    <x v="17"/>
    <x v="0"/>
    <x v="585"/>
    <x v="0"/>
    <x v="560"/>
    <x v="622"/>
    <x v="593"/>
    <x v="623"/>
    <x v="627"/>
    <x v="0"/>
    <x v="1"/>
    <x v="3"/>
    <x v="3"/>
  </r>
  <r>
    <x v="629"/>
    <x v="110"/>
    <x v="0"/>
    <x v="0"/>
    <x v="3"/>
    <x v="0"/>
    <x v="1"/>
    <x v="17"/>
    <x v="3"/>
    <x v="586"/>
    <x v="2"/>
    <x v="561"/>
    <x v="623"/>
    <x v="202"/>
    <x v="624"/>
    <x v="628"/>
    <x v="0"/>
    <x v="1"/>
    <x v="3"/>
    <x v="3"/>
  </r>
  <r>
    <x v="630"/>
    <x v="110"/>
    <x v="0"/>
    <x v="0"/>
    <x v="2"/>
    <x v="0"/>
    <x v="1"/>
    <x v="17"/>
    <x v="3"/>
    <x v="587"/>
    <x v="3"/>
    <x v="562"/>
    <x v="624"/>
    <x v="594"/>
    <x v="625"/>
    <x v="629"/>
    <x v="0"/>
    <x v="1"/>
    <x v="3"/>
    <x v="3"/>
  </r>
  <r>
    <x v="631"/>
    <x v="110"/>
    <x v="1"/>
    <x v="6"/>
    <x v="0"/>
    <x v="1"/>
    <x v="0"/>
    <x v="4"/>
    <x v="3"/>
    <x v="578"/>
    <x v="0"/>
    <x v="563"/>
    <x v="625"/>
    <x v="595"/>
    <x v="626"/>
    <x v="630"/>
    <x v="0"/>
    <x v="1"/>
    <x v="3"/>
    <x v="3"/>
  </r>
  <r>
    <x v="632"/>
    <x v="110"/>
    <x v="1"/>
    <x v="12"/>
    <x v="0"/>
    <x v="0"/>
    <x v="0"/>
    <x v="8"/>
    <x v="3"/>
    <x v="588"/>
    <x v="0"/>
    <x v="564"/>
    <x v="626"/>
    <x v="596"/>
    <x v="627"/>
    <x v="631"/>
    <x v="0"/>
    <x v="1"/>
    <x v="3"/>
    <x v="3"/>
  </r>
  <r>
    <x v="633"/>
    <x v="110"/>
    <x v="2"/>
    <x v="2"/>
    <x v="0"/>
    <x v="1"/>
    <x v="4"/>
    <x v="14"/>
    <x v="0"/>
    <x v="589"/>
    <x v="3"/>
    <x v="423"/>
    <x v="627"/>
    <x v="597"/>
    <x v="628"/>
    <x v="632"/>
    <x v="0"/>
    <x v="1"/>
    <x v="3"/>
    <x v="3"/>
  </r>
  <r>
    <x v="634"/>
    <x v="110"/>
    <x v="1"/>
    <x v="11"/>
    <x v="0"/>
    <x v="0"/>
    <x v="0"/>
    <x v="8"/>
    <x v="0"/>
    <x v="590"/>
    <x v="0"/>
    <x v="565"/>
    <x v="628"/>
    <x v="598"/>
    <x v="629"/>
    <x v="633"/>
    <x v="0"/>
    <x v="1"/>
    <x v="3"/>
    <x v="3"/>
  </r>
  <r>
    <x v="635"/>
    <x v="110"/>
    <x v="0"/>
    <x v="15"/>
    <x v="2"/>
    <x v="0"/>
    <x v="3"/>
    <x v="7"/>
    <x v="0"/>
    <x v="591"/>
    <x v="3"/>
    <x v="566"/>
    <x v="629"/>
    <x v="599"/>
    <x v="630"/>
    <x v="634"/>
    <x v="0"/>
    <x v="1"/>
    <x v="3"/>
    <x v="3"/>
  </r>
  <r>
    <x v="636"/>
    <x v="110"/>
    <x v="1"/>
    <x v="12"/>
    <x v="2"/>
    <x v="1"/>
    <x v="1"/>
    <x v="3"/>
    <x v="0"/>
    <x v="592"/>
    <x v="0"/>
    <x v="567"/>
    <x v="630"/>
    <x v="600"/>
    <x v="631"/>
    <x v="635"/>
    <x v="0"/>
    <x v="1"/>
    <x v="3"/>
    <x v="3"/>
  </r>
  <r>
    <x v="637"/>
    <x v="110"/>
    <x v="1"/>
    <x v="11"/>
    <x v="2"/>
    <x v="0"/>
    <x v="0"/>
    <x v="0"/>
    <x v="3"/>
    <x v="593"/>
    <x v="3"/>
    <x v="568"/>
    <x v="631"/>
    <x v="601"/>
    <x v="632"/>
    <x v="636"/>
    <x v="0"/>
    <x v="1"/>
    <x v="3"/>
    <x v="3"/>
  </r>
  <r>
    <x v="638"/>
    <x v="111"/>
    <x v="1"/>
    <x v="1"/>
    <x v="0"/>
    <x v="0"/>
    <x v="3"/>
    <x v="5"/>
    <x v="0"/>
    <x v="594"/>
    <x v="3"/>
    <x v="569"/>
    <x v="632"/>
    <x v="602"/>
    <x v="633"/>
    <x v="637"/>
    <x v="0"/>
    <x v="1"/>
    <x v="3"/>
    <x v="3"/>
  </r>
  <r>
    <x v="639"/>
    <x v="111"/>
    <x v="2"/>
    <x v="5"/>
    <x v="0"/>
    <x v="0"/>
    <x v="1"/>
    <x v="11"/>
    <x v="3"/>
    <x v="595"/>
    <x v="0"/>
    <x v="570"/>
    <x v="633"/>
    <x v="603"/>
    <x v="634"/>
    <x v="638"/>
    <x v="0"/>
    <x v="1"/>
    <x v="3"/>
    <x v="3"/>
  </r>
  <r>
    <x v="640"/>
    <x v="111"/>
    <x v="1"/>
    <x v="6"/>
    <x v="2"/>
    <x v="1"/>
    <x v="3"/>
    <x v="13"/>
    <x v="3"/>
    <x v="596"/>
    <x v="2"/>
    <x v="571"/>
    <x v="634"/>
    <x v="604"/>
    <x v="635"/>
    <x v="639"/>
    <x v="0"/>
    <x v="1"/>
    <x v="3"/>
    <x v="3"/>
  </r>
  <r>
    <x v="641"/>
    <x v="111"/>
    <x v="3"/>
    <x v="4"/>
    <x v="2"/>
    <x v="1"/>
    <x v="1"/>
    <x v="3"/>
    <x v="3"/>
    <x v="597"/>
    <x v="2"/>
    <x v="572"/>
    <x v="635"/>
    <x v="605"/>
    <x v="636"/>
    <x v="640"/>
    <x v="0"/>
    <x v="1"/>
    <x v="3"/>
    <x v="3"/>
  </r>
  <r>
    <x v="642"/>
    <x v="111"/>
    <x v="1"/>
    <x v="1"/>
    <x v="0"/>
    <x v="1"/>
    <x v="3"/>
    <x v="13"/>
    <x v="0"/>
    <x v="598"/>
    <x v="0"/>
    <x v="573"/>
    <x v="636"/>
    <x v="606"/>
    <x v="637"/>
    <x v="641"/>
    <x v="0"/>
    <x v="1"/>
    <x v="3"/>
    <x v="3"/>
  </r>
  <r>
    <x v="643"/>
    <x v="111"/>
    <x v="0"/>
    <x v="0"/>
    <x v="3"/>
    <x v="1"/>
    <x v="1"/>
    <x v="3"/>
    <x v="3"/>
    <x v="599"/>
    <x v="2"/>
    <x v="574"/>
    <x v="637"/>
    <x v="607"/>
    <x v="638"/>
    <x v="642"/>
    <x v="0"/>
    <x v="1"/>
    <x v="3"/>
    <x v="3"/>
  </r>
  <r>
    <x v="644"/>
    <x v="111"/>
    <x v="1"/>
    <x v="12"/>
    <x v="0"/>
    <x v="1"/>
    <x v="4"/>
    <x v="14"/>
    <x v="0"/>
    <x v="600"/>
    <x v="2"/>
    <x v="481"/>
    <x v="638"/>
    <x v="506"/>
    <x v="639"/>
    <x v="643"/>
    <x v="0"/>
    <x v="1"/>
    <x v="3"/>
    <x v="3"/>
  </r>
  <r>
    <x v="645"/>
    <x v="112"/>
    <x v="1"/>
    <x v="1"/>
    <x v="0"/>
    <x v="1"/>
    <x v="4"/>
    <x v="16"/>
    <x v="2"/>
    <x v="601"/>
    <x v="0"/>
    <x v="125"/>
    <x v="639"/>
    <x v="126"/>
    <x v="640"/>
    <x v="644"/>
    <x v="0"/>
    <x v="1"/>
    <x v="3"/>
    <x v="3"/>
  </r>
  <r>
    <x v="646"/>
    <x v="112"/>
    <x v="3"/>
    <x v="8"/>
    <x v="3"/>
    <x v="0"/>
    <x v="4"/>
    <x v="10"/>
    <x v="3"/>
    <x v="602"/>
    <x v="2"/>
    <x v="575"/>
    <x v="640"/>
    <x v="608"/>
    <x v="641"/>
    <x v="645"/>
    <x v="0"/>
    <x v="1"/>
    <x v="3"/>
    <x v="3"/>
  </r>
  <r>
    <x v="647"/>
    <x v="112"/>
    <x v="3"/>
    <x v="7"/>
    <x v="3"/>
    <x v="1"/>
    <x v="4"/>
    <x v="10"/>
    <x v="3"/>
    <x v="603"/>
    <x v="3"/>
    <x v="576"/>
    <x v="641"/>
    <x v="609"/>
    <x v="642"/>
    <x v="646"/>
    <x v="0"/>
    <x v="1"/>
    <x v="3"/>
    <x v="3"/>
  </r>
  <r>
    <x v="648"/>
    <x v="112"/>
    <x v="3"/>
    <x v="8"/>
    <x v="3"/>
    <x v="0"/>
    <x v="0"/>
    <x v="6"/>
    <x v="1"/>
    <x v="604"/>
    <x v="2"/>
    <x v="577"/>
    <x v="642"/>
    <x v="610"/>
    <x v="643"/>
    <x v="647"/>
    <x v="0"/>
    <x v="1"/>
    <x v="3"/>
    <x v="3"/>
  </r>
  <r>
    <x v="649"/>
    <x v="112"/>
    <x v="3"/>
    <x v="4"/>
    <x v="3"/>
    <x v="2"/>
    <x v="1"/>
    <x v="1"/>
    <x v="3"/>
    <x v="605"/>
    <x v="0"/>
    <x v="578"/>
    <x v="643"/>
    <x v="611"/>
    <x v="644"/>
    <x v="648"/>
    <x v="0"/>
    <x v="1"/>
    <x v="3"/>
    <x v="3"/>
  </r>
  <r>
    <x v="650"/>
    <x v="112"/>
    <x v="1"/>
    <x v="6"/>
    <x v="2"/>
    <x v="0"/>
    <x v="3"/>
    <x v="19"/>
    <x v="0"/>
    <x v="606"/>
    <x v="3"/>
    <x v="579"/>
    <x v="644"/>
    <x v="612"/>
    <x v="645"/>
    <x v="649"/>
    <x v="0"/>
    <x v="1"/>
    <x v="3"/>
    <x v="3"/>
  </r>
  <r>
    <x v="651"/>
    <x v="113"/>
    <x v="1"/>
    <x v="6"/>
    <x v="0"/>
    <x v="2"/>
    <x v="1"/>
    <x v="17"/>
    <x v="0"/>
    <x v="607"/>
    <x v="0"/>
    <x v="580"/>
    <x v="645"/>
    <x v="613"/>
    <x v="646"/>
    <x v="650"/>
    <x v="0"/>
    <x v="1"/>
    <x v="3"/>
    <x v="3"/>
  </r>
  <r>
    <x v="652"/>
    <x v="113"/>
    <x v="1"/>
    <x v="14"/>
    <x v="0"/>
    <x v="1"/>
    <x v="1"/>
    <x v="1"/>
    <x v="3"/>
    <x v="608"/>
    <x v="3"/>
    <x v="581"/>
    <x v="646"/>
    <x v="614"/>
    <x v="647"/>
    <x v="651"/>
    <x v="0"/>
    <x v="1"/>
    <x v="3"/>
    <x v="3"/>
  </r>
  <r>
    <x v="653"/>
    <x v="113"/>
    <x v="1"/>
    <x v="14"/>
    <x v="1"/>
    <x v="0"/>
    <x v="4"/>
    <x v="12"/>
    <x v="2"/>
    <x v="293"/>
    <x v="4"/>
    <x v="582"/>
    <x v="647"/>
    <x v="615"/>
    <x v="648"/>
    <x v="652"/>
    <x v="0"/>
    <x v="1"/>
    <x v="3"/>
    <x v="3"/>
  </r>
  <r>
    <x v="654"/>
    <x v="113"/>
    <x v="1"/>
    <x v="1"/>
    <x v="1"/>
    <x v="0"/>
    <x v="0"/>
    <x v="6"/>
    <x v="7"/>
    <x v="198"/>
    <x v="1"/>
    <x v="583"/>
    <x v="648"/>
    <x v="616"/>
    <x v="649"/>
    <x v="653"/>
    <x v="0"/>
    <x v="1"/>
    <x v="3"/>
    <x v="3"/>
  </r>
  <r>
    <x v="655"/>
    <x v="113"/>
    <x v="0"/>
    <x v="0"/>
    <x v="0"/>
    <x v="1"/>
    <x v="1"/>
    <x v="3"/>
    <x v="0"/>
    <x v="609"/>
    <x v="3"/>
    <x v="511"/>
    <x v="649"/>
    <x v="538"/>
    <x v="650"/>
    <x v="654"/>
    <x v="0"/>
    <x v="1"/>
    <x v="3"/>
    <x v="3"/>
  </r>
  <r>
    <x v="656"/>
    <x v="113"/>
    <x v="2"/>
    <x v="3"/>
    <x v="0"/>
    <x v="1"/>
    <x v="2"/>
    <x v="15"/>
    <x v="3"/>
    <x v="610"/>
    <x v="0"/>
    <x v="584"/>
    <x v="650"/>
    <x v="617"/>
    <x v="651"/>
    <x v="655"/>
    <x v="0"/>
    <x v="1"/>
    <x v="3"/>
    <x v="3"/>
  </r>
  <r>
    <x v="657"/>
    <x v="113"/>
    <x v="3"/>
    <x v="13"/>
    <x v="2"/>
    <x v="1"/>
    <x v="2"/>
    <x v="15"/>
    <x v="3"/>
    <x v="611"/>
    <x v="0"/>
    <x v="585"/>
    <x v="651"/>
    <x v="618"/>
    <x v="652"/>
    <x v="656"/>
    <x v="0"/>
    <x v="1"/>
    <x v="3"/>
    <x v="3"/>
  </r>
  <r>
    <x v="658"/>
    <x v="113"/>
    <x v="0"/>
    <x v="15"/>
    <x v="2"/>
    <x v="2"/>
    <x v="2"/>
    <x v="9"/>
    <x v="3"/>
    <x v="526"/>
    <x v="3"/>
    <x v="586"/>
    <x v="652"/>
    <x v="619"/>
    <x v="653"/>
    <x v="657"/>
    <x v="0"/>
    <x v="1"/>
    <x v="3"/>
    <x v="3"/>
  </r>
  <r>
    <x v="659"/>
    <x v="113"/>
    <x v="0"/>
    <x v="0"/>
    <x v="0"/>
    <x v="2"/>
    <x v="0"/>
    <x v="6"/>
    <x v="0"/>
    <x v="413"/>
    <x v="3"/>
    <x v="587"/>
    <x v="653"/>
    <x v="620"/>
    <x v="654"/>
    <x v="658"/>
    <x v="0"/>
    <x v="1"/>
    <x v="3"/>
    <x v="3"/>
  </r>
  <r>
    <x v="660"/>
    <x v="113"/>
    <x v="0"/>
    <x v="15"/>
    <x v="3"/>
    <x v="1"/>
    <x v="0"/>
    <x v="0"/>
    <x v="0"/>
    <x v="612"/>
    <x v="0"/>
    <x v="588"/>
    <x v="654"/>
    <x v="621"/>
    <x v="655"/>
    <x v="659"/>
    <x v="0"/>
    <x v="1"/>
    <x v="3"/>
    <x v="3"/>
  </r>
  <r>
    <x v="661"/>
    <x v="114"/>
    <x v="1"/>
    <x v="12"/>
    <x v="0"/>
    <x v="0"/>
    <x v="2"/>
    <x v="2"/>
    <x v="3"/>
    <x v="143"/>
    <x v="2"/>
    <x v="258"/>
    <x v="655"/>
    <x v="622"/>
    <x v="656"/>
    <x v="660"/>
    <x v="0"/>
    <x v="1"/>
    <x v="3"/>
    <x v="3"/>
  </r>
  <r>
    <x v="662"/>
    <x v="114"/>
    <x v="2"/>
    <x v="5"/>
    <x v="0"/>
    <x v="2"/>
    <x v="2"/>
    <x v="2"/>
    <x v="3"/>
    <x v="542"/>
    <x v="0"/>
    <x v="42"/>
    <x v="656"/>
    <x v="623"/>
    <x v="657"/>
    <x v="661"/>
    <x v="0"/>
    <x v="1"/>
    <x v="3"/>
    <x v="3"/>
  </r>
  <r>
    <x v="663"/>
    <x v="114"/>
    <x v="3"/>
    <x v="8"/>
    <x v="1"/>
    <x v="2"/>
    <x v="3"/>
    <x v="5"/>
    <x v="8"/>
    <x v="613"/>
    <x v="3"/>
    <x v="589"/>
    <x v="657"/>
    <x v="624"/>
    <x v="658"/>
    <x v="662"/>
    <x v="0"/>
    <x v="1"/>
    <x v="3"/>
    <x v="3"/>
  </r>
  <r>
    <x v="664"/>
    <x v="114"/>
    <x v="2"/>
    <x v="16"/>
    <x v="0"/>
    <x v="0"/>
    <x v="0"/>
    <x v="6"/>
    <x v="0"/>
    <x v="614"/>
    <x v="2"/>
    <x v="590"/>
    <x v="658"/>
    <x v="625"/>
    <x v="659"/>
    <x v="663"/>
    <x v="0"/>
    <x v="1"/>
    <x v="3"/>
    <x v="3"/>
  </r>
  <r>
    <x v="665"/>
    <x v="114"/>
    <x v="0"/>
    <x v="15"/>
    <x v="0"/>
    <x v="0"/>
    <x v="0"/>
    <x v="6"/>
    <x v="6"/>
    <x v="133"/>
    <x v="2"/>
    <x v="583"/>
    <x v="659"/>
    <x v="626"/>
    <x v="660"/>
    <x v="664"/>
    <x v="0"/>
    <x v="1"/>
    <x v="3"/>
    <x v="3"/>
  </r>
  <r>
    <x v="666"/>
    <x v="114"/>
    <x v="1"/>
    <x v="12"/>
    <x v="3"/>
    <x v="0"/>
    <x v="4"/>
    <x v="10"/>
    <x v="0"/>
    <x v="615"/>
    <x v="0"/>
    <x v="591"/>
    <x v="660"/>
    <x v="627"/>
    <x v="661"/>
    <x v="665"/>
    <x v="0"/>
    <x v="1"/>
    <x v="3"/>
    <x v="3"/>
  </r>
  <r>
    <x v="667"/>
    <x v="114"/>
    <x v="3"/>
    <x v="8"/>
    <x v="3"/>
    <x v="0"/>
    <x v="1"/>
    <x v="1"/>
    <x v="3"/>
    <x v="616"/>
    <x v="2"/>
    <x v="592"/>
    <x v="661"/>
    <x v="628"/>
    <x v="662"/>
    <x v="666"/>
    <x v="0"/>
    <x v="1"/>
    <x v="3"/>
    <x v="3"/>
  </r>
  <r>
    <x v="668"/>
    <x v="114"/>
    <x v="3"/>
    <x v="13"/>
    <x v="0"/>
    <x v="1"/>
    <x v="1"/>
    <x v="11"/>
    <x v="3"/>
    <x v="617"/>
    <x v="0"/>
    <x v="593"/>
    <x v="662"/>
    <x v="629"/>
    <x v="663"/>
    <x v="667"/>
    <x v="0"/>
    <x v="1"/>
    <x v="3"/>
    <x v="3"/>
  </r>
  <r>
    <x v="669"/>
    <x v="114"/>
    <x v="1"/>
    <x v="6"/>
    <x v="3"/>
    <x v="1"/>
    <x v="2"/>
    <x v="2"/>
    <x v="3"/>
    <x v="618"/>
    <x v="0"/>
    <x v="404"/>
    <x v="663"/>
    <x v="630"/>
    <x v="664"/>
    <x v="668"/>
    <x v="0"/>
    <x v="1"/>
    <x v="3"/>
    <x v="3"/>
  </r>
  <r>
    <x v="670"/>
    <x v="115"/>
    <x v="3"/>
    <x v="8"/>
    <x v="0"/>
    <x v="0"/>
    <x v="3"/>
    <x v="13"/>
    <x v="6"/>
    <x v="619"/>
    <x v="0"/>
    <x v="594"/>
    <x v="664"/>
    <x v="631"/>
    <x v="665"/>
    <x v="669"/>
    <x v="0"/>
    <x v="1"/>
    <x v="3"/>
    <x v="3"/>
  </r>
  <r>
    <x v="671"/>
    <x v="115"/>
    <x v="3"/>
    <x v="4"/>
    <x v="0"/>
    <x v="1"/>
    <x v="1"/>
    <x v="3"/>
    <x v="1"/>
    <x v="620"/>
    <x v="0"/>
    <x v="411"/>
    <x v="665"/>
    <x v="632"/>
    <x v="666"/>
    <x v="670"/>
    <x v="0"/>
    <x v="1"/>
    <x v="3"/>
    <x v="3"/>
  </r>
  <r>
    <x v="672"/>
    <x v="115"/>
    <x v="1"/>
    <x v="6"/>
    <x v="2"/>
    <x v="1"/>
    <x v="4"/>
    <x v="14"/>
    <x v="0"/>
    <x v="621"/>
    <x v="3"/>
    <x v="354"/>
    <x v="666"/>
    <x v="633"/>
    <x v="667"/>
    <x v="671"/>
    <x v="0"/>
    <x v="1"/>
    <x v="3"/>
    <x v="3"/>
  </r>
  <r>
    <x v="673"/>
    <x v="115"/>
    <x v="3"/>
    <x v="7"/>
    <x v="3"/>
    <x v="1"/>
    <x v="2"/>
    <x v="2"/>
    <x v="2"/>
    <x v="196"/>
    <x v="2"/>
    <x v="595"/>
    <x v="667"/>
    <x v="634"/>
    <x v="668"/>
    <x v="672"/>
    <x v="0"/>
    <x v="1"/>
    <x v="3"/>
    <x v="3"/>
  </r>
  <r>
    <x v="674"/>
    <x v="115"/>
    <x v="3"/>
    <x v="7"/>
    <x v="2"/>
    <x v="2"/>
    <x v="3"/>
    <x v="7"/>
    <x v="0"/>
    <x v="622"/>
    <x v="0"/>
    <x v="179"/>
    <x v="668"/>
    <x v="635"/>
    <x v="669"/>
    <x v="673"/>
    <x v="0"/>
    <x v="1"/>
    <x v="3"/>
    <x v="3"/>
  </r>
  <r>
    <x v="675"/>
    <x v="115"/>
    <x v="3"/>
    <x v="8"/>
    <x v="1"/>
    <x v="2"/>
    <x v="3"/>
    <x v="5"/>
    <x v="8"/>
    <x v="623"/>
    <x v="2"/>
    <x v="596"/>
    <x v="669"/>
    <x v="636"/>
    <x v="670"/>
    <x v="674"/>
    <x v="0"/>
    <x v="1"/>
    <x v="3"/>
    <x v="3"/>
  </r>
  <r>
    <x v="676"/>
    <x v="115"/>
    <x v="3"/>
    <x v="7"/>
    <x v="1"/>
    <x v="2"/>
    <x v="2"/>
    <x v="9"/>
    <x v="2"/>
    <x v="624"/>
    <x v="3"/>
    <x v="597"/>
    <x v="670"/>
    <x v="637"/>
    <x v="671"/>
    <x v="675"/>
    <x v="0"/>
    <x v="1"/>
    <x v="3"/>
    <x v="3"/>
  </r>
  <r>
    <x v="677"/>
    <x v="115"/>
    <x v="1"/>
    <x v="1"/>
    <x v="3"/>
    <x v="2"/>
    <x v="4"/>
    <x v="16"/>
    <x v="1"/>
    <x v="625"/>
    <x v="2"/>
    <x v="598"/>
    <x v="671"/>
    <x v="638"/>
    <x v="672"/>
    <x v="676"/>
    <x v="0"/>
    <x v="1"/>
    <x v="3"/>
    <x v="3"/>
  </r>
  <r>
    <x v="678"/>
    <x v="116"/>
    <x v="3"/>
    <x v="13"/>
    <x v="0"/>
    <x v="0"/>
    <x v="2"/>
    <x v="18"/>
    <x v="3"/>
    <x v="626"/>
    <x v="0"/>
    <x v="599"/>
    <x v="672"/>
    <x v="639"/>
    <x v="673"/>
    <x v="677"/>
    <x v="0"/>
    <x v="1"/>
    <x v="3"/>
    <x v="3"/>
  </r>
  <r>
    <x v="679"/>
    <x v="116"/>
    <x v="3"/>
    <x v="4"/>
    <x v="3"/>
    <x v="1"/>
    <x v="1"/>
    <x v="17"/>
    <x v="3"/>
    <x v="627"/>
    <x v="0"/>
    <x v="600"/>
    <x v="673"/>
    <x v="640"/>
    <x v="674"/>
    <x v="678"/>
    <x v="0"/>
    <x v="1"/>
    <x v="3"/>
    <x v="3"/>
  </r>
  <r>
    <x v="680"/>
    <x v="116"/>
    <x v="1"/>
    <x v="12"/>
    <x v="0"/>
    <x v="1"/>
    <x v="4"/>
    <x v="16"/>
    <x v="1"/>
    <x v="628"/>
    <x v="0"/>
    <x v="244"/>
    <x v="674"/>
    <x v="641"/>
    <x v="675"/>
    <x v="679"/>
    <x v="0"/>
    <x v="1"/>
    <x v="3"/>
    <x v="3"/>
  </r>
  <r>
    <x v="681"/>
    <x v="116"/>
    <x v="1"/>
    <x v="11"/>
    <x v="2"/>
    <x v="1"/>
    <x v="2"/>
    <x v="18"/>
    <x v="2"/>
    <x v="629"/>
    <x v="2"/>
    <x v="601"/>
    <x v="675"/>
    <x v="642"/>
    <x v="676"/>
    <x v="680"/>
    <x v="0"/>
    <x v="1"/>
    <x v="3"/>
    <x v="3"/>
  </r>
  <r>
    <x v="682"/>
    <x v="116"/>
    <x v="1"/>
    <x v="6"/>
    <x v="1"/>
    <x v="1"/>
    <x v="4"/>
    <x v="12"/>
    <x v="9"/>
    <x v="630"/>
    <x v="1"/>
    <x v="602"/>
    <x v="676"/>
    <x v="643"/>
    <x v="677"/>
    <x v="681"/>
    <x v="0"/>
    <x v="1"/>
    <x v="3"/>
    <x v="3"/>
  </r>
  <r>
    <x v="683"/>
    <x v="116"/>
    <x v="2"/>
    <x v="16"/>
    <x v="0"/>
    <x v="2"/>
    <x v="4"/>
    <x v="16"/>
    <x v="3"/>
    <x v="631"/>
    <x v="0"/>
    <x v="556"/>
    <x v="677"/>
    <x v="644"/>
    <x v="678"/>
    <x v="682"/>
    <x v="0"/>
    <x v="1"/>
    <x v="3"/>
    <x v="3"/>
  </r>
  <r>
    <x v="684"/>
    <x v="117"/>
    <x v="1"/>
    <x v="11"/>
    <x v="0"/>
    <x v="1"/>
    <x v="3"/>
    <x v="13"/>
    <x v="3"/>
    <x v="632"/>
    <x v="0"/>
    <x v="603"/>
    <x v="678"/>
    <x v="645"/>
    <x v="679"/>
    <x v="683"/>
    <x v="0"/>
    <x v="1"/>
    <x v="3"/>
    <x v="3"/>
  </r>
  <r>
    <x v="685"/>
    <x v="117"/>
    <x v="3"/>
    <x v="7"/>
    <x v="0"/>
    <x v="0"/>
    <x v="2"/>
    <x v="2"/>
    <x v="3"/>
    <x v="633"/>
    <x v="2"/>
    <x v="296"/>
    <x v="679"/>
    <x v="646"/>
    <x v="680"/>
    <x v="684"/>
    <x v="0"/>
    <x v="1"/>
    <x v="3"/>
    <x v="3"/>
  </r>
  <r>
    <x v="686"/>
    <x v="117"/>
    <x v="3"/>
    <x v="8"/>
    <x v="2"/>
    <x v="1"/>
    <x v="1"/>
    <x v="11"/>
    <x v="3"/>
    <x v="634"/>
    <x v="0"/>
    <x v="604"/>
    <x v="680"/>
    <x v="647"/>
    <x v="646"/>
    <x v="685"/>
    <x v="0"/>
    <x v="1"/>
    <x v="3"/>
    <x v="3"/>
  </r>
  <r>
    <x v="687"/>
    <x v="117"/>
    <x v="0"/>
    <x v="9"/>
    <x v="3"/>
    <x v="1"/>
    <x v="1"/>
    <x v="11"/>
    <x v="3"/>
    <x v="635"/>
    <x v="0"/>
    <x v="605"/>
    <x v="681"/>
    <x v="648"/>
    <x v="681"/>
    <x v="686"/>
    <x v="0"/>
    <x v="1"/>
    <x v="3"/>
    <x v="3"/>
  </r>
  <r>
    <x v="688"/>
    <x v="117"/>
    <x v="0"/>
    <x v="0"/>
    <x v="0"/>
    <x v="0"/>
    <x v="4"/>
    <x v="10"/>
    <x v="3"/>
    <x v="636"/>
    <x v="1"/>
    <x v="282"/>
    <x v="682"/>
    <x v="290"/>
    <x v="682"/>
    <x v="687"/>
    <x v="0"/>
    <x v="1"/>
    <x v="3"/>
    <x v="3"/>
  </r>
  <r>
    <x v="689"/>
    <x v="117"/>
    <x v="3"/>
    <x v="13"/>
    <x v="3"/>
    <x v="0"/>
    <x v="2"/>
    <x v="9"/>
    <x v="2"/>
    <x v="637"/>
    <x v="2"/>
    <x v="606"/>
    <x v="683"/>
    <x v="293"/>
    <x v="683"/>
    <x v="688"/>
    <x v="0"/>
    <x v="1"/>
    <x v="3"/>
    <x v="3"/>
  </r>
  <r>
    <x v="690"/>
    <x v="117"/>
    <x v="3"/>
    <x v="7"/>
    <x v="0"/>
    <x v="0"/>
    <x v="4"/>
    <x v="16"/>
    <x v="1"/>
    <x v="638"/>
    <x v="3"/>
    <x v="607"/>
    <x v="684"/>
    <x v="649"/>
    <x v="684"/>
    <x v="689"/>
    <x v="0"/>
    <x v="1"/>
    <x v="3"/>
    <x v="3"/>
  </r>
  <r>
    <x v="691"/>
    <x v="117"/>
    <x v="3"/>
    <x v="8"/>
    <x v="0"/>
    <x v="2"/>
    <x v="0"/>
    <x v="4"/>
    <x v="3"/>
    <x v="639"/>
    <x v="0"/>
    <x v="608"/>
    <x v="685"/>
    <x v="650"/>
    <x v="685"/>
    <x v="690"/>
    <x v="0"/>
    <x v="1"/>
    <x v="3"/>
    <x v="3"/>
  </r>
  <r>
    <x v="692"/>
    <x v="117"/>
    <x v="0"/>
    <x v="15"/>
    <x v="2"/>
    <x v="0"/>
    <x v="4"/>
    <x v="16"/>
    <x v="3"/>
    <x v="640"/>
    <x v="2"/>
    <x v="130"/>
    <x v="686"/>
    <x v="651"/>
    <x v="686"/>
    <x v="691"/>
    <x v="0"/>
    <x v="1"/>
    <x v="3"/>
    <x v="3"/>
  </r>
  <r>
    <x v="693"/>
    <x v="117"/>
    <x v="2"/>
    <x v="5"/>
    <x v="3"/>
    <x v="2"/>
    <x v="2"/>
    <x v="18"/>
    <x v="0"/>
    <x v="641"/>
    <x v="0"/>
    <x v="609"/>
    <x v="687"/>
    <x v="652"/>
    <x v="687"/>
    <x v="692"/>
    <x v="0"/>
    <x v="1"/>
    <x v="3"/>
    <x v="3"/>
  </r>
  <r>
    <x v="694"/>
    <x v="117"/>
    <x v="2"/>
    <x v="2"/>
    <x v="0"/>
    <x v="2"/>
    <x v="4"/>
    <x v="14"/>
    <x v="2"/>
    <x v="642"/>
    <x v="0"/>
    <x v="610"/>
    <x v="688"/>
    <x v="653"/>
    <x v="599"/>
    <x v="693"/>
    <x v="0"/>
    <x v="1"/>
    <x v="3"/>
    <x v="3"/>
  </r>
  <r>
    <x v="695"/>
    <x v="117"/>
    <x v="3"/>
    <x v="7"/>
    <x v="0"/>
    <x v="2"/>
    <x v="3"/>
    <x v="7"/>
    <x v="0"/>
    <x v="643"/>
    <x v="0"/>
    <x v="611"/>
    <x v="689"/>
    <x v="654"/>
    <x v="688"/>
    <x v="694"/>
    <x v="0"/>
    <x v="1"/>
    <x v="3"/>
    <x v="3"/>
  </r>
  <r>
    <x v="696"/>
    <x v="118"/>
    <x v="0"/>
    <x v="0"/>
    <x v="3"/>
    <x v="0"/>
    <x v="2"/>
    <x v="2"/>
    <x v="0"/>
    <x v="644"/>
    <x v="0"/>
    <x v="612"/>
    <x v="690"/>
    <x v="655"/>
    <x v="689"/>
    <x v="695"/>
    <x v="0"/>
    <x v="1"/>
    <x v="3"/>
    <x v="3"/>
  </r>
  <r>
    <x v="697"/>
    <x v="118"/>
    <x v="2"/>
    <x v="2"/>
    <x v="1"/>
    <x v="2"/>
    <x v="2"/>
    <x v="9"/>
    <x v="1"/>
    <x v="645"/>
    <x v="3"/>
    <x v="613"/>
    <x v="691"/>
    <x v="656"/>
    <x v="690"/>
    <x v="696"/>
    <x v="0"/>
    <x v="1"/>
    <x v="3"/>
    <x v="3"/>
  </r>
  <r>
    <x v="698"/>
    <x v="118"/>
    <x v="3"/>
    <x v="7"/>
    <x v="3"/>
    <x v="1"/>
    <x v="4"/>
    <x v="12"/>
    <x v="3"/>
    <x v="646"/>
    <x v="0"/>
    <x v="614"/>
    <x v="692"/>
    <x v="657"/>
    <x v="691"/>
    <x v="697"/>
    <x v="0"/>
    <x v="1"/>
    <x v="3"/>
    <x v="3"/>
  </r>
  <r>
    <x v="699"/>
    <x v="118"/>
    <x v="1"/>
    <x v="14"/>
    <x v="0"/>
    <x v="0"/>
    <x v="3"/>
    <x v="5"/>
    <x v="3"/>
    <x v="647"/>
    <x v="0"/>
    <x v="615"/>
    <x v="693"/>
    <x v="658"/>
    <x v="692"/>
    <x v="698"/>
    <x v="0"/>
    <x v="1"/>
    <x v="3"/>
    <x v="3"/>
  </r>
  <r>
    <x v="700"/>
    <x v="118"/>
    <x v="1"/>
    <x v="6"/>
    <x v="3"/>
    <x v="2"/>
    <x v="4"/>
    <x v="10"/>
    <x v="3"/>
    <x v="648"/>
    <x v="0"/>
    <x v="616"/>
    <x v="694"/>
    <x v="659"/>
    <x v="693"/>
    <x v="699"/>
    <x v="0"/>
    <x v="1"/>
    <x v="3"/>
    <x v="3"/>
  </r>
  <r>
    <x v="701"/>
    <x v="118"/>
    <x v="3"/>
    <x v="13"/>
    <x v="0"/>
    <x v="0"/>
    <x v="0"/>
    <x v="6"/>
    <x v="2"/>
    <x v="649"/>
    <x v="2"/>
    <x v="617"/>
    <x v="695"/>
    <x v="660"/>
    <x v="694"/>
    <x v="700"/>
    <x v="0"/>
    <x v="1"/>
    <x v="3"/>
    <x v="3"/>
  </r>
  <r>
    <x v="702"/>
    <x v="119"/>
    <x v="3"/>
    <x v="8"/>
    <x v="1"/>
    <x v="0"/>
    <x v="3"/>
    <x v="13"/>
    <x v="8"/>
    <x v="650"/>
    <x v="4"/>
    <x v="618"/>
    <x v="696"/>
    <x v="661"/>
    <x v="695"/>
    <x v="701"/>
    <x v="0"/>
    <x v="1"/>
    <x v="3"/>
    <x v="3"/>
  </r>
  <r>
    <x v="703"/>
    <x v="119"/>
    <x v="0"/>
    <x v="15"/>
    <x v="0"/>
    <x v="0"/>
    <x v="3"/>
    <x v="13"/>
    <x v="1"/>
    <x v="651"/>
    <x v="0"/>
    <x v="571"/>
    <x v="697"/>
    <x v="662"/>
    <x v="696"/>
    <x v="702"/>
    <x v="0"/>
    <x v="1"/>
    <x v="3"/>
    <x v="3"/>
  </r>
  <r>
    <x v="704"/>
    <x v="119"/>
    <x v="2"/>
    <x v="16"/>
    <x v="1"/>
    <x v="2"/>
    <x v="3"/>
    <x v="19"/>
    <x v="2"/>
    <x v="652"/>
    <x v="3"/>
    <x v="619"/>
    <x v="698"/>
    <x v="663"/>
    <x v="697"/>
    <x v="703"/>
    <x v="0"/>
    <x v="1"/>
    <x v="3"/>
    <x v="3"/>
  </r>
  <r>
    <x v="705"/>
    <x v="119"/>
    <x v="1"/>
    <x v="14"/>
    <x v="0"/>
    <x v="1"/>
    <x v="3"/>
    <x v="19"/>
    <x v="3"/>
    <x v="85"/>
    <x v="2"/>
    <x v="620"/>
    <x v="87"/>
    <x v="664"/>
    <x v="698"/>
    <x v="704"/>
    <x v="0"/>
    <x v="1"/>
    <x v="3"/>
    <x v="3"/>
  </r>
  <r>
    <x v="706"/>
    <x v="119"/>
    <x v="2"/>
    <x v="2"/>
    <x v="0"/>
    <x v="1"/>
    <x v="0"/>
    <x v="6"/>
    <x v="3"/>
    <x v="653"/>
    <x v="3"/>
    <x v="238"/>
    <x v="699"/>
    <x v="665"/>
    <x v="699"/>
    <x v="705"/>
    <x v="0"/>
    <x v="1"/>
    <x v="3"/>
    <x v="3"/>
  </r>
  <r>
    <x v="707"/>
    <x v="119"/>
    <x v="2"/>
    <x v="10"/>
    <x v="0"/>
    <x v="0"/>
    <x v="2"/>
    <x v="15"/>
    <x v="3"/>
    <x v="654"/>
    <x v="3"/>
    <x v="621"/>
    <x v="700"/>
    <x v="666"/>
    <x v="700"/>
    <x v="706"/>
    <x v="0"/>
    <x v="1"/>
    <x v="3"/>
    <x v="3"/>
  </r>
  <r>
    <x v="708"/>
    <x v="120"/>
    <x v="1"/>
    <x v="12"/>
    <x v="0"/>
    <x v="2"/>
    <x v="1"/>
    <x v="11"/>
    <x v="3"/>
    <x v="655"/>
    <x v="0"/>
    <x v="622"/>
    <x v="701"/>
    <x v="667"/>
    <x v="701"/>
    <x v="707"/>
    <x v="0"/>
    <x v="1"/>
    <x v="4"/>
    <x v="4"/>
  </r>
  <r>
    <x v="709"/>
    <x v="120"/>
    <x v="3"/>
    <x v="8"/>
    <x v="2"/>
    <x v="0"/>
    <x v="0"/>
    <x v="8"/>
    <x v="1"/>
    <x v="45"/>
    <x v="0"/>
    <x v="418"/>
    <x v="702"/>
    <x v="668"/>
    <x v="702"/>
    <x v="708"/>
    <x v="0"/>
    <x v="1"/>
    <x v="4"/>
    <x v="4"/>
  </r>
  <r>
    <x v="710"/>
    <x v="120"/>
    <x v="0"/>
    <x v="15"/>
    <x v="0"/>
    <x v="0"/>
    <x v="2"/>
    <x v="18"/>
    <x v="3"/>
    <x v="656"/>
    <x v="2"/>
    <x v="623"/>
    <x v="703"/>
    <x v="669"/>
    <x v="703"/>
    <x v="709"/>
    <x v="0"/>
    <x v="1"/>
    <x v="4"/>
    <x v="4"/>
  </r>
  <r>
    <x v="711"/>
    <x v="120"/>
    <x v="3"/>
    <x v="8"/>
    <x v="1"/>
    <x v="0"/>
    <x v="2"/>
    <x v="18"/>
    <x v="2"/>
    <x v="299"/>
    <x v="2"/>
    <x v="624"/>
    <x v="704"/>
    <x v="670"/>
    <x v="704"/>
    <x v="710"/>
    <x v="0"/>
    <x v="1"/>
    <x v="4"/>
    <x v="4"/>
  </r>
  <r>
    <x v="712"/>
    <x v="120"/>
    <x v="3"/>
    <x v="4"/>
    <x v="0"/>
    <x v="0"/>
    <x v="1"/>
    <x v="17"/>
    <x v="3"/>
    <x v="657"/>
    <x v="2"/>
    <x v="625"/>
    <x v="705"/>
    <x v="671"/>
    <x v="705"/>
    <x v="711"/>
    <x v="0"/>
    <x v="1"/>
    <x v="4"/>
    <x v="4"/>
  </r>
  <r>
    <x v="713"/>
    <x v="120"/>
    <x v="1"/>
    <x v="14"/>
    <x v="3"/>
    <x v="0"/>
    <x v="3"/>
    <x v="7"/>
    <x v="0"/>
    <x v="658"/>
    <x v="0"/>
    <x v="626"/>
    <x v="706"/>
    <x v="672"/>
    <x v="706"/>
    <x v="712"/>
    <x v="0"/>
    <x v="1"/>
    <x v="4"/>
    <x v="4"/>
  </r>
  <r>
    <x v="714"/>
    <x v="120"/>
    <x v="3"/>
    <x v="8"/>
    <x v="3"/>
    <x v="0"/>
    <x v="0"/>
    <x v="4"/>
    <x v="0"/>
    <x v="659"/>
    <x v="0"/>
    <x v="627"/>
    <x v="707"/>
    <x v="673"/>
    <x v="707"/>
    <x v="713"/>
    <x v="0"/>
    <x v="1"/>
    <x v="4"/>
    <x v="4"/>
  </r>
  <r>
    <x v="715"/>
    <x v="120"/>
    <x v="3"/>
    <x v="8"/>
    <x v="1"/>
    <x v="2"/>
    <x v="4"/>
    <x v="14"/>
    <x v="1"/>
    <x v="660"/>
    <x v="1"/>
    <x v="2"/>
    <x v="708"/>
    <x v="674"/>
    <x v="708"/>
    <x v="714"/>
    <x v="0"/>
    <x v="1"/>
    <x v="4"/>
    <x v="4"/>
  </r>
  <r>
    <x v="716"/>
    <x v="121"/>
    <x v="3"/>
    <x v="7"/>
    <x v="2"/>
    <x v="0"/>
    <x v="2"/>
    <x v="9"/>
    <x v="0"/>
    <x v="661"/>
    <x v="0"/>
    <x v="361"/>
    <x v="709"/>
    <x v="375"/>
    <x v="709"/>
    <x v="715"/>
    <x v="0"/>
    <x v="1"/>
    <x v="4"/>
    <x v="4"/>
  </r>
  <r>
    <x v="717"/>
    <x v="121"/>
    <x v="0"/>
    <x v="0"/>
    <x v="2"/>
    <x v="1"/>
    <x v="1"/>
    <x v="3"/>
    <x v="3"/>
    <x v="662"/>
    <x v="0"/>
    <x v="628"/>
    <x v="710"/>
    <x v="675"/>
    <x v="710"/>
    <x v="716"/>
    <x v="0"/>
    <x v="1"/>
    <x v="4"/>
    <x v="4"/>
  </r>
  <r>
    <x v="718"/>
    <x v="121"/>
    <x v="3"/>
    <x v="8"/>
    <x v="3"/>
    <x v="0"/>
    <x v="3"/>
    <x v="13"/>
    <x v="0"/>
    <x v="663"/>
    <x v="2"/>
    <x v="629"/>
    <x v="711"/>
    <x v="676"/>
    <x v="711"/>
    <x v="717"/>
    <x v="0"/>
    <x v="1"/>
    <x v="4"/>
    <x v="4"/>
  </r>
  <r>
    <x v="719"/>
    <x v="121"/>
    <x v="1"/>
    <x v="6"/>
    <x v="0"/>
    <x v="2"/>
    <x v="2"/>
    <x v="2"/>
    <x v="3"/>
    <x v="664"/>
    <x v="0"/>
    <x v="288"/>
    <x v="712"/>
    <x v="297"/>
    <x v="712"/>
    <x v="718"/>
    <x v="0"/>
    <x v="1"/>
    <x v="4"/>
    <x v="4"/>
  </r>
  <r>
    <x v="720"/>
    <x v="121"/>
    <x v="2"/>
    <x v="16"/>
    <x v="2"/>
    <x v="1"/>
    <x v="3"/>
    <x v="13"/>
    <x v="3"/>
    <x v="619"/>
    <x v="0"/>
    <x v="91"/>
    <x v="713"/>
    <x v="91"/>
    <x v="713"/>
    <x v="719"/>
    <x v="0"/>
    <x v="1"/>
    <x v="4"/>
    <x v="4"/>
  </r>
  <r>
    <x v="721"/>
    <x v="121"/>
    <x v="1"/>
    <x v="1"/>
    <x v="2"/>
    <x v="1"/>
    <x v="1"/>
    <x v="11"/>
    <x v="0"/>
    <x v="665"/>
    <x v="3"/>
    <x v="630"/>
    <x v="714"/>
    <x v="677"/>
    <x v="714"/>
    <x v="720"/>
    <x v="0"/>
    <x v="1"/>
    <x v="4"/>
    <x v="4"/>
  </r>
  <r>
    <x v="722"/>
    <x v="122"/>
    <x v="1"/>
    <x v="14"/>
    <x v="3"/>
    <x v="0"/>
    <x v="4"/>
    <x v="14"/>
    <x v="1"/>
    <x v="666"/>
    <x v="3"/>
    <x v="423"/>
    <x v="715"/>
    <x v="678"/>
    <x v="715"/>
    <x v="721"/>
    <x v="0"/>
    <x v="1"/>
    <x v="4"/>
    <x v="4"/>
  </r>
  <r>
    <x v="723"/>
    <x v="122"/>
    <x v="1"/>
    <x v="14"/>
    <x v="1"/>
    <x v="2"/>
    <x v="3"/>
    <x v="7"/>
    <x v="2"/>
    <x v="236"/>
    <x v="3"/>
    <x v="631"/>
    <x v="716"/>
    <x v="679"/>
    <x v="716"/>
    <x v="722"/>
    <x v="0"/>
    <x v="1"/>
    <x v="4"/>
    <x v="4"/>
  </r>
  <r>
    <x v="724"/>
    <x v="122"/>
    <x v="0"/>
    <x v="15"/>
    <x v="0"/>
    <x v="2"/>
    <x v="1"/>
    <x v="11"/>
    <x v="3"/>
    <x v="667"/>
    <x v="2"/>
    <x v="632"/>
    <x v="717"/>
    <x v="680"/>
    <x v="717"/>
    <x v="723"/>
    <x v="0"/>
    <x v="1"/>
    <x v="4"/>
    <x v="4"/>
  </r>
  <r>
    <x v="725"/>
    <x v="122"/>
    <x v="1"/>
    <x v="12"/>
    <x v="3"/>
    <x v="1"/>
    <x v="4"/>
    <x v="16"/>
    <x v="0"/>
    <x v="668"/>
    <x v="0"/>
    <x v="598"/>
    <x v="718"/>
    <x v="681"/>
    <x v="718"/>
    <x v="724"/>
    <x v="0"/>
    <x v="1"/>
    <x v="4"/>
    <x v="4"/>
  </r>
  <r>
    <x v="726"/>
    <x v="122"/>
    <x v="0"/>
    <x v="15"/>
    <x v="1"/>
    <x v="2"/>
    <x v="1"/>
    <x v="11"/>
    <x v="6"/>
    <x v="669"/>
    <x v="3"/>
    <x v="633"/>
    <x v="719"/>
    <x v="682"/>
    <x v="719"/>
    <x v="725"/>
    <x v="0"/>
    <x v="1"/>
    <x v="4"/>
    <x v="4"/>
  </r>
  <r>
    <x v="727"/>
    <x v="122"/>
    <x v="3"/>
    <x v="8"/>
    <x v="2"/>
    <x v="1"/>
    <x v="2"/>
    <x v="15"/>
    <x v="3"/>
    <x v="670"/>
    <x v="2"/>
    <x v="634"/>
    <x v="720"/>
    <x v="683"/>
    <x v="720"/>
    <x v="726"/>
    <x v="0"/>
    <x v="1"/>
    <x v="4"/>
    <x v="4"/>
  </r>
  <r>
    <x v="728"/>
    <x v="122"/>
    <x v="2"/>
    <x v="5"/>
    <x v="0"/>
    <x v="1"/>
    <x v="2"/>
    <x v="2"/>
    <x v="3"/>
    <x v="671"/>
    <x v="3"/>
    <x v="635"/>
    <x v="721"/>
    <x v="684"/>
    <x v="721"/>
    <x v="727"/>
    <x v="0"/>
    <x v="1"/>
    <x v="4"/>
    <x v="4"/>
  </r>
  <r>
    <x v="729"/>
    <x v="122"/>
    <x v="2"/>
    <x v="10"/>
    <x v="2"/>
    <x v="1"/>
    <x v="4"/>
    <x v="12"/>
    <x v="3"/>
    <x v="672"/>
    <x v="0"/>
    <x v="636"/>
    <x v="722"/>
    <x v="685"/>
    <x v="722"/>
    <x v="728"/>
    <x v="0"/>
    <x v="1"/>
    <x v="4"/>
    <x v="4"/>
  </r>
  <r>
    <x v="730"/>
    <x v="123"/>
    <x v="2"/>
    <x v="10"/>
    <x v="2"/>
    <x v="2"/>
    <x v="1"/>
    <x v="1"/>
    <x v="3"/>
    <x v="673"/>
    <x v="1"/>
    <x v="637"/>
    <x v="723"/>
    <x v="686"/>
    <x v="723"/>
    <x v="729"/>
    <x v="0"/>
    <x v="1"/>
    <x v="4"/>
    <x v="4"/>
  </r>
  <r>
    <x v="731"/>
    <x v="123"/>
    <x v="1"/>
    <x v="12"/>
    <x v="0"/>
    <x v="1"/>
    <x v="4"/>
    <x v="16"/>
    <x v="3"/>
    <x v="421"/>
    <x v="0"/>
    <x v="222"/>
    <x v="724"/>
    <x v="231"/>
    <x v="724"/>
    <x v="730"/>
    <x v="0"/>
    <x v="1"/>
    <x v="4"/>
    <x v="4"/>
  </r>
  <r>
    <x v="732"/>
    <x v="123"/>
    <x v="2"/>
    <x v="2"/>
    <x v="0"/>
    <x v="2"/>
    <x v="2"/>
    <x v="2"/>
    <x v="0"/>
    <x v="415"/>
    <x v="2"/>
    <x v="638"/>
    <x v="725"/>
    <x v="687"/>
    <x v="725"/>
    <x v="731"/>
    <x v="0"/>
    <x v="1"/>
    <x v="4"/>
    <x v="4"/>
  </r>
  <r>
    <x v="733"/>
    <x v="123"/>
    <x v="2"/>
    <x v="10"/>
    <x v="1"/>
    <x v="2"/>
    <x v="3"/>
    <x v="7"/>
    <x v="4"/>
    <x v="674"/>
    <x v="1"/>
    <x v="334"/>
    <x v="726"/>
    <x v="688"/>
    <x v="726"/>
    <x v="732"/>
    <x v="0"/>
    <x v="1"/>
    <x v="4"/>
    <x v="4"/>
  </r>
  <r>
    <x v="734"/>
    <x v="123"/>
    <x v="1"/>
    <x v="6"/>
    <x v="0"/>
    <x v="1"/>
    <x v="1"/>
    <x v="3"/>
    <x v="3"/>
    <x v="114"/>
    <x v="3"/>
    <x v="182"/>
    <x v="727"/>
    <x v="689"/>
    <x v="727"/>
    <x v="733"/>
    <x v="0"/>
    <x v="1"/>
    <x v="4"/>
    <x v="4"/>
  </r>
  <r>
    <x v="735"/>
    <x v="123"/>
    <x v="0"/>
    <x v="0"/>
    <x v="1"/>
    <x v="2"/>
    <x v="4"/>
    <x v="12"/>
    <x v="2"/>
    <x v="675"/>
    <x v="4"/>
    <x v="639"/>
    <x v="728"/>
    <x v="690"/>
    <x v="728"/>
    <x v="734"/>
    <x v="0"/>
    <x v="1"/>
    <x v="4"/>
    <x v="4"/>
  </r>
  <r>
    <x v="736"/>
    <x v="123"/>
    <x v="3"/>
    <x v="7"/>
    <x v="3"/>
    <x v="0"/>
    <x v="2"/>
    <x v="2"/>
    <x v="8"/>
    <x v="676"/>
    <x v="0"/>
    <x v="177"/>
    <x v="729"/>
    <x v="691"/>
    <x v="729"/>
    <x v="735"/>
    <x v="0"/>
    <x v="1"/>
    <x v="4"/>
    <x v="4"/>
  </r>
  <r>
    <x v="737"/>
    <x v="123"/>
    <x v="2"/>
    <x v="2"/>
    <x v="3"/>
    <x v="0"/>
    <x v="1"/>
    <x v="1"/>
    <x v="0"/>
    <x v="677"/>
    <x v="0"/>
    <x v="640"/>
    <x v="730"/>
    <x v="692"/>
    <x v="730"/>
    <x v="736"/>
    <x v="0"/>
    <x v="1"/>
    <x v="4"/>
    <x v="4"/>
  </r>
  <r>
    <x v="738"/>
    <x v="124"/>
    <x v="3"/>
    <x v="8"/>
    <x v="0"/>
    <x v="2"/>
    <x v="0"/>
    <x v="4"/>
    <x v="0"/>
    <x v="175"/>
    <x v="0"/>
    <x v="474"/>
    <x v="181"/>
    <x v="693"/>
    <x v="731"/>
    <x v="737"/>
    <x v="0"/>
    <x v="1"/>
    <x v="4"/>
    <x v="4"/>
  </r>
  <r>
    <x v="739"/>
    <x v="124"/>
    <x v="1"/>
    <x v="6"/>
    <x v="0"/>
    <x v="0"/>
    <x v="2"/>
    <x v="18"/>
    <x v="0"/>
    <x v="678"/>
    <x v="0"/>
    <x v="641"/>
    <x v="731"/>
    <x v="694"/>
    <x v="442"/>
    <x v="738"/>
    <x v="0"/>
    <x v="1"/>
    <x v="4"/>
    <x v="4"/>
  </r>
  <r>
    <x v="740"/>
    <x v="124"/>
    <x v="0"/>
    <x v="15"/>
    <x v="0"/>
    <x v="0"/>
    <x v="1"/>
    <x v="17"/>
    <x v="3"/>
    <x v="679"/>
    <x v="2"/>
    <x v="335"/>
    <x v="732"/>
    <x v="695"/>
    <x v="732"/>
    <x v="739"/>
    <x v="0"/>
    <x v="1"/>
    <x v="4"/>
    <x v="4"/>
  </r>
  <r>
    <x v="741"/>
    <x v="124"/>
    <x v="1"/>
    <x v="12"/>
    <x v="3"/>
    <x v="1"/>
    <x v="2"/>
    <x v="15"/>
    <x v="0"/>
    <x v="680"/>
    <x v="3"/>
    <x v="642"/>
    <x v="733"/>
    <x v="696"/>
    <x v="733"/>
    <x v="740"/>
    <x v="0"/>
    <x v="1"/>
    <x v="4"/>
    <x v="4"/>
  </r>
  <r>
    <x v="742"/>
    <x v="124"/>
    <x v="3"/>
    <x v="8"/>
    <x v="1"/>
    <x v="0"/>
    <x v="1"/>
    <x v="1"/>
    <x v="7"/>
    <x v="525"/>
    <x v="3"/>
    <x v="643"/>
    <x v="734"/>
    <x v="697"/>
    <x v="734"/>
    <x v="741"/>
    <x v="0"/>
    <x v="1"/>
    <x v="4"/>
    <x v="4"/>
  </r>
  <r>
    <x v="743"/>
    <x v="125"/>
    <x v="1"/>
    <x v="12"/>
    <x v="3"/>
    <x v="1"/>
    <x v="3"/>
    <x v="7"/>
    <x v="2"/>
    <x v="681"/>
    <x v="0"/>
    <x v="644"/>
    <x v="735"/>
    <x v="698"/>
    <x v="735"/>
    <x v="742"/>
    <x v="0"/>
    <x v="1"/>
    <x v="4"/>
    <x v="4"/>
  </r>
  <r>
    <x v="744"/>
    <x v="125"/>
    <x v="0"/>
    <x v="0"/>
    <x v="0"/>
    <x v="1"/>
    <x v="1"/>
    <x v="17"/>
    <x v="6"/>
    <x v="682"/>
    <x v="0"/>
    <x v="645"/>
    <x v="736"/>
    <x v="699"/>
    <x v="736"/>
    <x v="743"/>
    <x v="0"/>
    <x v="1"/>
    <x v="4"/>
    <x v="4"/>
  </r>
  <r>
    <x v="745"/>
    <x v="125"/>
    <x v="2"/>
    <x v="2"/>
    <x v="2"/>
    <x v="1"/>
    <x v="4"/>
    <x v="14"/>
    <x v="0"/>
    <x v="683"/>
    <x v="0"/>
    <x v="638"/>
    <x v="737"/>
    <x v="687"/>
    <x v="737"/>
    <x v="744"/>
    <x v="0"/>
    <x v="1"/>
    <x v="4"/>
    <x v="4"/>
  </r>
  <r>
    <x v="746"/>
    <x v="125"/>
    <x v="1"/>
    <x v="6"/>
    <x v="0"/>
    <x v="0"/>
    <x v="1"/>
    <x v="1"/>
    <x v="3"/>
    <x v="684"/>
    <x v="0"/>
    <x v="516"/>
    <x v="738"/>
    <x v="543"/>
    <x v="738"/>
    <x v="745"/>
    <x v="0"/>
    <x v="1"/>
    <x v="4"/>
    <x v="4"/>
  </r>
  <r>
    <x v="747"/>
    <x v="125"/>
    <x v="1"/>
    <x v="6"/>
    <x v="1"/>
    <x v="2"/>
    <x v="1"/>
    <x v="11"/>
    <x v="8"/>
    <x v="685"/>
    <x v="1"/>
    <x v="646"/>
    <x v="739"/>
    <x v="700"/>
    <x v="739"/>
    <x v="746"/>
    <x v="0"/>
    <x v="1"/>
    <x v="4"/>
    <x v="4"/>
  </r>
  <r>
    <x v="748"/>
    <x v="125"/>
    <x v="1"/>
    <x v="11"/>
    <x v="0"/>
    <x v="1"/>
    <x v="2"/>
    <x v="9"/>
    <x v="0"/>
    <x v="686"/>
    <x v="2"/>
    <x v="647"/>
    <x v="740"/>
    <x v="701"/>
    <x v="740"/>
    <x v="747"/>
    <x v="0"/>
    <x v="1"/>
    <x v="4"/>
    <x v="4"/>
  </r>
  <r>
    <x v="749"/>
    <x v="125"/>
    <x v="2"/>
    <x v="10"/>
    <x v="0"/>
    <x v="2"/>
    <x v="0"/>
    <x v="4"/>
    <x v="3"/>
    <x v="687"/>
    <x v="3"/>
    <x v="648"/>
    <x v="741"/>
    <x v="702"/>
    <x v="741"/>
    <x v="748"/>
    <x v="0"/>
    <x v="1"/>
    <x v="4"/>
    <x v="4"/>
  </r>
  <r>
    <x v="750"/>
    <x v="125"/>
    <x v="1"/>
    <x v="1"/>
    <x v="0"/>
    <x v="1"/>
    <x v="4"/>
    <x v="16"/>
    <x v="0"/>
    <x v="688"/>
    <x v="2"/>
    <x v="649"/>
    <x v="742"/>
    <x v="703"/>
    <x v="742"/>
    <x v="749"/>
    <x v="0"/>
    <x v="1"/>
    <x v="4"/>
    <x v="4"/>
  </r>
  <r>
    <x v="751"/>
    <x v="125"/>
    <x v="1"/>
    <x v="1"/>
    <x v="0"/>
    <x v="1"/>
    <x v="0"/>
    <x v="6"/>
    <x v="0"/>
    <x v="689"/>
    <x v="0"/>
    <x v="650"/>
    <x v="743"/>
    <x v="704"/>
    <x v="743"/>
    <x v="750"/>
    <x v="0"/>
    <x v="1"/>
    <x v="4"/>
    <x v="4"/>
  </r>
  <r>
    <x v="752"/>
    <x v="125"/>
    <x v="2"/>
    <x v="16"/>
    <x v="0"/>
    <x v="1"/>
    <x v="0"/>
    <x v="4"/>
    <x v="0"/>
    <x v="690"/>
    <x v="0"/>
    <x v="421"/>
    <x v="744"/>
    <x v="705"/>
    <x v="744"/>
    <x v="751"/>
    <x v="0"/>
    <x v="1"/>
    <x v="4"/>
    <x v="4"/>
  </r>
  <r>
    <x v="753"/>
    <x v="125"/>
    <x v="3"/>
    <x v="8"/>
    <x v="0"/>
    <x v="1"/>
    <x v="3"/>
    <x v="13"/>
    <x v="2"/>
    <x v="691"/>
    <x v="0"/>
    <x v="651"/>
    <x v="745"/>
    <x v="706"/>
    <x v="745"/>
    <x v="752"/>
    <x v="0"/>
    <x v="1"/>
    <x v="4"/>
    <x v="4"/>
  </r>
  <r>
    <x v="754"/>
    <x v="126"/>
    <x v="1"/>
    <x v="12"/>
    <x v="1"/>
    <x v="2"/>
    <x v="1"/>
    <x v="1"/>
    <x v="8"/>
    <x v="692"/>
    <x v="1"/>
    <x v="652"/>
    <x v="746"/>
    <x v="707"/>
    <x v="746"/>
    <x v="753"/>
    <x v="0"/>
    <x v="1"/>
    <x v="4"/>
    <x v="4"/>
  </r>
  <r>
    <x v="755"/>
    <x v="126"/>
    <x v="2"/>
    <x v="16"/>
    <x v="3"/>
    <x v="1"/>
    <x v="4"/>
    <x v="10"/>
    <x v="3"/>
    <x v="693"/>
    <x v="0"/>
    <x v="653"/>
    <x v="747"/>
    <x v="708"/>
    <x v="747"/>
    <x v="754"/>
    <x v="0"/>
    <x v="1"/>
    <x v="4"/>
    <x v="4"/>
  </r>
  <r>
    <x v="756"/>
    <x v="126"/>
    <x v="0"/>
    <x v="9"/>
    <x v="2"/>
    <x v="0"/>
    <x v="4"/>
    <x v="12"/>
    <x v="0"/>
    <x v="694"/>
    <x v="0"/>
    <x v="137"/>
    <x v="748"/>
    <x v="709"/>
    <x v="748"/>
    <x v="755"/>
    <x v="0"/>
    <x v="1"/>
    <x v="4"/>
    <x v="4"/>
  </r>
  <r>
    <x v="757"/>
    <x v="126"/>
    <x v="1"/>
    <x v="14"/>
    <x v="0"/>
    <x v="1"/>
    <x v="1"/>
    <x v="11"/>
    <x v="0"/>
    <x v="695"/>
    <x v="0"/>
    <x v="654"/>
    <x v="749"/>
    <x v="710"/>
    <x v="749"/>
    <x v="756"/>
    <x v="0"/>
    <x v="1"/>
    <x v="4"/>
    <x v="4"/>
  </r>
  <r>
    <x v="758"/>
    <x v="126"/>
    <x v="1"/>
    <x v="14"/>
    <x v="2"/>
    <x v="1"/>
    <x v="3"/>
    <x v="13"/>
    <x v="3"/>
    <x v="696"/>
    <x v="0"/>
    <x v="655"/>
    <x v="750"/>
    <x v="711"/>
    <x v="750"/>
    <x v="757"/>
    <x v="0"/>
    <x v="1"/>
    <x v="4"/>
    <x v="4"/>
  </r>
  <r>
    <x v="759"/>
    <x v="126"/>
    <x v="3"/>
    <x v="13"/>
    <x v="2"/>
    <x v="1"/>
    <x v="3"/>
    <x v="13"/>
    <x v="3"/>
    <x v="697"/>
    <x v="0"/>
    <x v="136"/>
    <x v="751"/>
    <x v="712"/>
    <x v="751"/>
    <x v="758"/>
    <x v="0"/>
    <x v="1"/>
    <x v="4"/>
    <x v="4"/>
  </r>
  <r>
    <x v="760"/>
    <x v="127"/>
    <x v="3"/>
    <x v="7"/>
    <x v="2"/>
    <x v="1"/>
    <x v="4"/>
    <x v="10"/>
    <x v="3"/>
    <x v="698"/>
    <x v="0"/>
    <x v="656"/>
    <x v="752"/>
    <x v="713"/>
    <x v="752"/>
    <x v="759"/>
    <x v="0"/>
    <x v="1"/>
    <x v="4"/>
    <x v="4"/>
  </r>
  <r>
    <x v="761"/>
    <x v="127"/>
    <x v="3"/>
    <x v="7"/>
    <x v="0"/>
    <x v="0"/>
    <x v="0"/>
    <x v="0"/>
    <x v="3"/>
    <x v="699"/>
    <x v="0"/>
    <x v="657"/>
    <x v="753"/>
    <x v="714"/>
    <x v="753"/>
    <x v="760"/>
    <x v="0"/>
    <x v="1"/>
    <x v="4"/>
    <x v="4"/>
  </r>
  <r>
    <x v="762"/>
    <x v="127"/>
    <x v="1"/>
    <x v="14"/>
    <x v="0"/>
    <x v="1"/>
    <x v="3"/>
    <x v="13"/>
    <x v="3"/>
    <x v="700"/>
    <x v="0"/>
    <x v="658"/>
    <x v="754"/>
    <x v="715"/>
    <x v="754"/>
    <x v="761"/>
    <x v="0"/>
    <x v="1"/>
    <x v="4"/>
    <x v="4"/>
  </r>
  <r>
    <x v="763"/>
    <x v="127"/>
    <x v="1"/>
    <x v="14"/>
    <x v="3"/>
    <x v="1"/>
    <x v="3"/>
    <x v="5"/>
    <x v="0"/>
    <x v="701"/>
    <x v="3"/>
    <x v="659"/>
    <x v="755"/>
    <x v="716"/>
    <x v="755"/>
    <x v="762"/>
    <x v="0"/>
    <x v="1"/>
    <x v="4"/>
    <x v="4"/>
  </r>
  <r>
    <x v="764"/>
    <x v="127"/>
    <x v="2"/>
    <x v="2"/>
    <x v="0"/>
    <x v="0"/>
    <x v="3"/>
    <x v="19"/>
    <x v="1"/>
    <x v="702"/>
    <x v="0"/>
    <x v="660"/>
    <x v="756"/>
    <x v="717"/>
    <x v="756"/>
    <x v="763"/>
    <x v="0"/>
    <x v="1"/>
    <x v="4"/>
    <x v="4"/>
  </r>
  <r>
    <x v="765"/>
    <x v="127"/>
    <x v="3"/>
    <x v="7"/>
    <x v="1"/>
    <x v="2"/>
    <x v="2"/>
    <x v="18"/>
    <x v="9"/>
    <x v="703"/>
    <x v="3"/>
    <x v="661"/>
    <x v="757"/>
    <x v="718"/>
    <x v="757"/>
    <x v="764"/>
    <x v="0"/>
    <x v="1"/>
    <x v="4"/>
    <x v="4"/>
  </r>
  <r>
    <x v="766"/>
    <x v="127"/>
    <x v="1"/>
    <x v="12"/>
    <x v="0"/>
    <x v="0"/>
    <x v="0"/>
    <x v="6"/>
    <x v="3"/>
    <x v="693"/>
    <x v="2"/>
    <x v="446"/>
    <x v="758"/>
    <x v="470"/>
    <x v="758"/>
    <x v="765"/>
    <x v="0"/>
    <x v="1"/>
    <x v="4"/>
    <x v="4"/>
  </r>
  <r>
    <x v="767"/>
    <x v="127"/>
    <x v="3"/>
    <x v="13"/>
    <x v="2"/>
    <x v="1"/>
    <x v="2"/>
    <x v="18"/>
    <x v="3"/>
    <x v="704"/>
    <x v="0"/>
    <x v="662"/>
    <x v="759"/>
    <x v="719"/>
    <x v="759"/>
    <x v="766"/>
    <x v="0"/>
    <x v="1"/>
    <x v="4"/>
    <x v="4"/>
  </r>
  <r>
    <x v="768"/>
    <x v="127"/>
    <x v="1"/>
    <x v="11"/>
    <x v="0"/>
    <x v="2"/>
    <x v="3"/>
    <x v="19"/>
    <x v="3"/>
    <x v="705"/>
    <x v="0"/>
    <x v="663"/>
    <x v="760"/>
    <x v="720"/>
    <x v="760"/>
    <x v="767"/>
    <x v="0"/>
    <x v="1"/>
    <x v="4"/>
    <x v="4"/>
  </r>
  <r>
    <x v="769"/>
    <x v="127"/>
    <x v="3"/>
    <x v="8"/>
    <x v="3"/>
    <x v="0"/>
    <x v="1"/>
    <x v="3"/>
    <x v="3"/>
    <x v="706"/>
    <x v="0"/>
    <x v="664"/>
    <x v="761"/>
    <x v="721"/>
    <x v="761"/>
    <x v="768"/>
    <x v="0"/>
    <x v="1"/>
    <x v="4"/>
    <x v="4"/>
  </r>
  <r>
    <x v="770"/>
    <x v="128"/>
    <x v="0"/>
    <x v="0"/>
    <x v="0"/>
    <x v="1"/>
    <x v="2"/>
    <x v="18"/>
    <x v="0"/>
    <x v="707"/>
    <x v="3"/>
    <x v="665"/>
    <x v="762"/>
    <x v="722"/>
    <x v="762"/>
    <x v="769"/>
    <x v="0"/>
    <x v="1"/>
    <x v="4"/>
    <x v="4"/>
  </r>
  <r>
    <x v="771"/>
    <x v="128"/>
    <x v="0"/>
    <x v="15"/>
    <x v="2"/>
    <x v="2"/>
    <x v="1"/>
    <x v="1"/>
    <x v="0"/>
    <x v="708"/>
    <x v="0"/>
    <x v="666"/>
    <x v="763"/>
    <x v="723"/>
    <x v="763"/>
    <x v="770"/>
    <x v="0"/>
    <x v="1"/>
    <x v="4"/>
    <x v="4"/>
  </r>
  <r>
    <x v="772"/>
    <x v="128"/>
    <x v="3"/>
    <x v="13"/>
    <x v="0"/>
    <x v="0"/>
    <x v="4"/>
    <x v="16"/>
    <x v="3"/>
    <x v="72"/>
    <x v="3"/>
    <x v="667"/>
    <x v="764"/>
    <x v="724"/>
    <x v="764"/>
    <x v="771"/>
    <x v="0"/>
    <x v="1"/>
    <x v="4"/>
    <x v="4"/>
  </r>
  <r>
    <x v="773"/>
    <x v="128"/>
    <x v="3"/>
    <x v="8"/>
    <x v="2"/>
    <x v="0"/>
    <x v="2"/>
    <x v="9"/>
    <x v="0"/>
    <x v="709"/>
    <x v="0"/>
    <x v="668"/>
    <x v="765"/>
    <x v="725"/>
    <x v="765"/>
    <x v="772"/>
    <x v="0"/>
    <x v="1"/>
    <x v="4"/>
    <x v="4"/>
  </r>
  <r>
    <x v="774"/>
    <x v="128"/>
    <x v="0"/>
    <x v="0"/>
    <x v="0"/>
    <x v="0"/>
    <x v="3"/>
    <x v="7"/>
    <x v="2"/>
    <x v="710"/>
    <x v="0"/>
    <x v="669"/>
    <x v="766"/>
    <x v="726"/>
    <x v="766"/>
    <x v="773"/>
    <x v="0"/>
    <x v="1"/>
    <x v="4"/>
    <x v="4"/>
  </r>
  <r>
    <x v="775"/>
    <x v="128"/>
    <x v="3"/>
    <x v="8"/>
    <x v="0"/>
    <x v="1"/>
    <x v="1"/>
    <x v="11"/>
    <x v="3"/>
    <x v="711"/>
    <x v="3"/>
    <x v="670"/>
    <x v="767"/>
    <x v="727"/>
    <x v="767"/>
    <x v="774"/>
    <x v="0"/>
    <x v="1"/>
    <x v="4"/>
    <x v="4"/>
  </r>
  <r>
    <x v="776"/>
    <x v="128"/>
    <x v="1"/>
    <x v="14"/>
    <x v="0"/>
    <x v="2"/>
    <x v="2"/>
    <x v="18"/>
    <x v="0"/>
    <x v="712"/>
    <x v="0"/>
    <x v="671"/>
    <x v="768"/>
    <x v="728"/>
    <x v="768"/>
    <x v="775"/>
    <x v="0"/>
    <x v="1"/>
    <x v="4"/>
    <x v="4"/>
  </r>
  <r>
    <x v="777"/>
    <x v="128"/>
    <x v="1"/>
    <x v="6"/>
    <x v="2"/>
    <x v="0"/>
    <x v="0"/>
    <x v="0"/>
    <x v="3"/>
    <x v="227"/>
    <x v="0"/>
    <x v="672"/>
    <x v="769"/>
    <x v="729"/>
    <x v="769"/>
    <x v="776"/>
    <x v="0"/>
    <x v="1"/>
    <x v="4"/>
    <x v="4"/>
  </r>
  <r>
    <x v="778"/>
    <x v="129"/>
    <x v="3"/>
    <x v="4"/>
    <x v="0"/>
    <x v="1"/>
    <x v="4"/>
    <x v="16"/>
    <x v="3"/>
    <x v="713"/>
    <x v="0"/>
    <x v="673"/>
    <x v="770"/>
    <x v="730"/>
    <x v="770"/>
    <x v="777"/>
    <x v="0"/>
    <x v="1"/>
    <x v="4"/>
    <x v="4"/>
  </r>
  <r>
    <x v="779"/>
    <x v="129"/>
    <x v="2"/>
    <x v="2"/>
    <x v="1"/>
    <x v="2"/>
    <x v="4"/>
    <x v="16"/>
    <x v="5"/>
    <x v="714"/>
    <x v="3"/>
    <x v="674"/>
    <x v="771"/>
    <x v="731"/>
    <x v="771"/>
    <x v="778"/>
    <x v="0"/>
    <x v="1"/>
    <x v="4"/>
    <x v="4"/>
  </r>
  <r>
    <x v="780"/>
    <x v="129"/>
    <x v="1"/>
    <x v="1"/>
    <x v="3"/>
    <x v="0"/>
    <x v="0"/>
    <x v="4"/>
    <x v="0"/>
    <x v="715"/>
    <x v="0"/>
    <x v="627"/>
    <x v="772"/>
    <x v="673"/>
    <x v="772"/>
    <x v="779"/>
    <x v="0"/>
    <x v="1"/>
    <x v="4"/>
    <x v="4"/>
  </r>
  <r>
    <x v="781"/>
    <x v="129"/>
    <x v="2"/>
    <x v="5"/>
    <x v="0"/>
    <x v="0"/>
    <x v="4"/>
    <x v="16"/>
    <x v="0"/>
    <x v="716"/>
    <x v="2"/>
    <x v="222"/>
    <x v="773"/>
    <x v="732"/>
    <x v="773"/>
    <x v="780"/>
    <x v="0"/>
    <x v="1"/>
    <x v="4"/>
    <x v="4"/>
  </r>
  <r>
    <x v="782"/>
    <x v="129"/>
    <x v="3"/>
    <x v="8"/>
    <x v="0"/>
    <x v="2"/>
    <x v="2"/>
    <x v="18"/>
    <x v="6"/>
    <x v="717"/>
    <x v="3"/>
    <x v="675"/>
    <x v="774"/>
    <x v="733"/>
    <x v="774"/>
    <x v="781"/>
    <x v="0"/>
    <x v="1"/>
    <x v="4"/>
    <x v="4"/>
  </r>
  <r>
    <x v="783"/>
    <x v="129"/>
    <x v="1"/>
    <x v="1"/>
    <x v="0"/>
    <x v="0"/>
    <x v="4"/>
    <x v="14"/>
    <x v="0"/>
    <x v="718"/>
    <x v="0"/>
    <x v="521"/>
    <x v="775"/>
    <x v="549"/>
    <x v="775"/>
    <x v="782"/>
    <x v="0"/>
    <x v="1"/>
    <x v="4"/>
    <x v="4"/>
  </r>
  <r>
    <x v="784"/>
    <x v="129"/>
    <x v="3"/>
    <x v="4"/>
    <x v="3"/>
    <x v="0"/>
    <x v="1"/>
    <x v="17"/>
    <x v="0"/>
    <x v="719"/>
    <x v="0"/>
    <x v="676"/>
    <x v="776"/>
    <x v="734"/>
    <x v="776"/>
    <x v="783"/>
    <x v="0"/>
    <x v="1"/>
    <x v="4"/>
    <x v="4"/>
  </r>
  <r>
    <x v="785"/>
    <x v="129"/>
    <x v="3"/>
    <x v="8"/>
    <x v="2"/>
    <x v="1"/>
    <x v="0"/>
    <x v="8"/>
    <x v="1"/>
    <x v="720"/>
    <x v="0"/>
    <x v="677"/>
    <x v="777"/>
    <x v="735"/>
    <x v="777"/>
    <x v="784"/>
    <x v="0"/>
    <x v="1"/>
    <x v="4"/>
    <x v="4"/>
  </r>
  <r>
    <x v="786"/>
    <x v="129"/>
    <x v="2"/>
    <x v="2"/>
    <x v="1"/>
    <x v="2"/>
    <x v="1"/>
    <x v="3"/>
    <x v="1"/>
    <x v="721"/>
    <x v="1"/>
    <x v="678"/>
    <x v="778"/>
    <x v="736"/>
    <x v="778"/>
    <x v="785"/>
    <x v="0"/>
    <x v="1"/>
    <x v="4"/>
    <x v="4"/>
  </r>
  <r>
    <x v="787"/>
    <x v="130"/>
    <x v="1"/>
    <x v="12"/>
    <x v="0"/>
    <x v="0"/>
    <x v="0"/>
    <x v="8"/>
    <x v="0"/>
    <x v="722"/>
    <x v="3"/>
    <x v="679"/>
    <x v="779"/>
    <x v="737"/>
    <x v="779"/>
    <x v="786"/>
    <x v="0"/>
    <x v="1"/>
    <x v="4"/>
    <x v="4"/>
  </r>
  <r>
    <x v="788"/>
    <x v="130"/>
    <x v="2"/>
    <x v="16"/>
    <x v="1"/>
    <x v="0"/>
    <x v="3"/>
    <x v="5"/>
    <x v="1"/>
    <x v="723"/>
    <x v="3"/>
    <x v="680"/>
    <x v="780"/>
    <x v="738"/>
    <x v="780"/>
    <x v="787"/>
    <x v="0"/>
    <x v="1"/>
    <x v="4"/>
    <x v="4"/>
  </r>
  <r>
    <x v="789"/>
    <x v="130"/>
    <x v="1"/>
    <x v="12"/>
    <x v="0"/>
    <x v="1"/>
    <x v="1"/>
    <x v="11"/>
    <x v="3"/>
    <x v="724"/>
    <x v="0"/>
    <x v="681"/>
    <x v="781"/>
    <x v="739"/>
    <x v="781"/>
    <x v="788"/>
    <x v="0"/>
    <x v="1"/>
    <x v="4"/>
    <x v="4"/>
  </r>
  <r>
    <x v="790"/>
    <x v="130"/>
    <x v="3"/>
    <x v="4"/>
    <x v="3"/>
    <x v="0"/>
    <x v="0"/>
    <x v="0"/>
    <x v="3"/>
    <x v="725"/>
    <x v="2"/>
    <x v="682"/>
    <x v="782"/>
    <x v="740"/>
    <x v="782"/>
    <x v="789"/>
    <x v="0"/>
    <x v="1"/>
    <x v="4"/>
    <x v="4"/>
  </r>
  <r>
    <x v="791"/>
    <x v="130"/>
    <x v="1"/>
    <x v="12"/>
    <x v="3"/>
    <x v="0"/>
    <x v="2"/>
    <x v="9"/>
    <x v="2"/>
    <x v="726"/>
    <x v="0"/>
    <x v="327"/>
    <x v="783"/>
    <x v="338"/>
    <x v="783"/>
    <x v="790"/>
    <x v="0"/>
    <x v="1"/>
    <x v="4"/>
    <x v="4"/>
  </r>
  <r>
    <x v="792"/>
    <x v="130"/>
    <x v="3"/>
    <x v="7"/>
    <x v="3"/>
    <x v="0"/>
    <x v="3"/>
    <x v="19"/>
    <x v="3"/>
    <x v="727"/>
    <x v="2"/>
    <x v="683"/>
    <x v="784"/>
    <x v="741"/>
    <x v="784"/>
    <x v="791"/>
    <x v="0"/>
    <x v="1"/>
    <x v="4"/>
    <x v="4"/>
  </r>
  <r>
    <x v="793"/>
    <x v="130"/>
    <x v="1"/>
    <x v="12"/>
    <x v="0"/>
    <x v="2"/>
    <x v="2"/>
    <x v="2"/>
    <x v="3"/>
    <x v="728"/>
    <x v="3"/>
    <x v="177"/>
    <x v="785"/>
    <x v="183"/>
    <x v="785"/>
    <x v="792"/>
    <x v="0"/>
    <x v="1"/>
    <x v="4"/>
    <x v="4"/>
  </r>
  <r>
    <x v="794"/>
    <x v="130"/>
    <x v="3"/>
    <x v="13"/>
    <x v="0"/>
    <x v="0"/>
    <x v="3"/>
    <x v="19"/>
    <x v="3"/>
    <x v="729"/>
    <x v="2"/>
    <x v="684"/>
    <x v="695"/>
    <x v="742"/>
    <x v="786"/>
    <x v="793"/>
    <x v="0"/>
    <x v="1"/>
    <x v="4"/>
    <x v="4"/>
  </r>
  <r>
    <x v="795"/>
    <x v="130"/>
    <x v="0"/>
    <x v="0"/>
    <x v="2"/>
    <x v="1"/>
    <x v="2"/>
    <x v="15"/>
    <x v="2"/>
    <x v="730"/>
    <x v="3"/>
    <x v="685"/>
    <x v="786"/>
    <x v="743"/>
    <x v="787"/>
    <x v="794"/>
    <x v="0"/>
    <x v="1"/>
    <x v="4"/>
    <x v="4"/>
  </r>
  <r>
    <x v="796"/>
    <x v="131"/>
    <x v="1"/>
    <x v="1"/>
    <x v="2"/>
    <x v="0"/>
    <x v="3"/>
    <x v="13"/>
    <x v="0"/>
    <x v="731"/>
    <x v="2"/>
    <x v="686"/>
    <x v="787"/>
    <x v="744"/>
    <x v="788"/>
    <x v="795"/>
    <x v="0"/>
    <x v="1"/>
    <x v="4"/>
    <x v="4"/>
  </r>
  <r>
    <x v="797"/>
    <x v="131"/>
    <x v="1"/>
    <x v="14"/>
    <x v="3"/>
    <x v="2"/>
    <x v="0"/>
    <x v="8"/>
    <x v="2"/>
    <x v="732"/>
    <x v="0"/>
    <x v="687"/>
    <x v="788"/>
    <x v="745"/>
    <x v="789"/>
    <x v="796"/>
    <x v="0"/>
    <x v="1"/>
    <x v="4"/>
    <x v="4"/>
  </r>
  <r>
    <x v="798"/>
    <x v="131"/>
    <x v="2"/>
    <x v="16"/>
    <x v="2"/>
    <x v="1"/>
    <x v="1"/>
    <x v="3"/>
    <x v="2"/>
    <x v="733"/>
    <x v="0"/>
    <x v="688"/>
    <x v="789"/>
    <x v="746"/>
    <x v="790"/>
    <x v="797"/>
    <x v="0"/>
    <x v="1"/>
    <x v="4"/>
    <x v="4"/>
  </r>
  <r>
    <x v="799"/>
    <x v="131"/>
    <x v="3"/>
    <x v="13"/>
    <x v="0"/>
    <x v="0"/>
    <x v="2"/>
    <x v="2"/>
    <x v="3"/>
    <x v="734"/>
    <x v="3"/>
    <x v="255"/>
    <x v="790"/>
    <x v="747"/>
    <x v="791"/>
    <x v="798"/>
    <x v="0"/>
    <x v="1"/>
    <x v="4"/>
    <x v="4"/>
  </r>
  <r>
    <x v="800"/>
    <x v="131"/>
    <x v="2"/>
    <x v="5"/>
    <x v="0"/>
    <x v="1"/>
    <x v="3"/>
    <x v="19"/>
    <x v="3"/>
    <x v="735"/>
    <x v="0"/>
    <x v="689"/>
    <x v="791"/>
    <x v="748"/>
    <x v="792"/>
    <x v="799"/>
    <x v="0"/>
    <x v="1"/>
    <x v="4"/>
    <x v="4"/>
  </r>
  <r>
    <x v="801"/>
    <x v="131"/>
    <x v="3"/>
    <x v="8"/>
    <x v="0"/>
    <x v="0"/>
    <x v="4"/>
    <x v="10"/>
    <x v="0"/>
    <x v="736"/>
    <x v="3"/>
    <x v="49"/>
    <x v="792"/>
    <x v="749"/>
    <x v="793"/>
    <x v="800"/>
    <x v="0"/>
    <x v="1"/>
    <x v="4"/>
    <x v="4"/>
  </r>
  <r>
    <x v="802"/>
    <x v="131"/>
    <x v="0"/>
    <x v="15"/>
    <x v="2"/>
    <x v="0"/>
    <x v="0"/>
    <x v="4"/>
    <x v="1"/>
    <x v="737"/>
    <x v="0"/>
    <x v="690"/>
    <x v="793"/>
    <x v="750"/>
    <x v="794"/>
    <x v="801"/>
    <x v="0"/>
    <x v="1"/>
    <x v="4"/>
    <x v="4"/>
  </r>
  <r>
    <x v="803"/>
    <x v="131"/>
    <x v="3"/>
    <x v="7"/>
    <x v="0"/>
    <x v="0"/>
    <x v="4"/>
    <x v="16"/>
    <x v="0"/>
    <x v="713"/>
    <x v="0"/>
    <x v="691"/>
    <x v="794"/>
    <x v="751"/>
    <x v="795"/>
    <x v="802"/>
    <x v="0"/>
    <x v="1"/>
    <x v="4"/>
    <x v="4"/>
  </r>
  <r>
    <x v="804"/>
    <x v="132"/>
    <x v="1"/>
    <x v="12"/>
    <x v="2"/>
    <x v="2"/>
    <x v="4"/>
    <x v="16"/>
    <x v="3"/>
    <x v="738"/>
    <x v="3"/>
    <x v="692"/>
    <x v="795"/>
    <x v="752"/>
    <x v="796"/>
    <x v="803"/>
    <x v="0"/>
    <x v="1"/>
    <x v="4"/>
    <x v="4"/>
  </r>
  <r>
    <x v="805"/>
    <x v="132"/>
    <x v="2"/>
    <x v="2"/>
    <x v="1"/>
    <x v="2"/>
    <x v="1"/>
    <x v="3"/>
    <x v="8"/>
    <x v="739"/>
    <x v="3"/>
    <x v="62"/>
    <x v="796"/>
    <x v="753"/>
    <x v="797"/>
    <x v="804"/>
    <x v="0"/>
    <x v="1"/>
    <x v="4"/>
    <x v="4"/>
  </r>
  <r>
    <x v="806"/>
    <x v="132"/>
    <x v="3"/>
    <x v="8"/>
    <x v="0"/>
    <x v="0"/>
    <x v="3"/>
    <x v="19"/>
    <x v="3"/>
    <x v="740"/>
    <x v="0"/>
    <x v="220"/>
    <x v="797"/>
    <x v="754"/>
    <x v="798"/>
    <x v="805"/>
    <x v="0"/>
    <x v="1"/>
    <x v="4"/>
    <x v="4"/>
  </r>
  <r>
    <x v="807"/>
    <x v="132"/>
    <x v="1"/>
    <x v="11"/>
    <x v="0"/>
    <x v="0"/>
    <x v="0"/>
    <x v="8"/>
    <x v="3"/>
    <x v="741"/>
    <x v="0"/>
    <x v="693"/>
    <x v="798"/>
    <x v="755"/>
    <x v="799"/>
    <x v="806"/>
    <x v="0"/>
    <x v="1"/>
    <x v="4"/>
    <x v="4"/>
  </r>
  <r>
    <x v="808"/>
    <x v="132"/>
    <x v="2"/>
    <x v="16"/>
    <x v="2"/>
    <x v="0"/>
    <x v="4"/>
    <x v="14"/>
    <x v="6"/>
    <x v="352"/>
    <x v="3"/>
    <x v="379"/>
    <x v="799"/>
    <x v="756"/>
    <x v="800"/>
    <x v="807"/>
    <x v="0"/>
    <x v="1"/>
    <x v="4"/>
    <x v="4"/>
  </r>
  <r>
    <x v="809"/>
    <x v="132"/>
    <x v="1"/>
    <x v="12"/>
    <x v="0"/>
    <x v="1"/>
    <x v="1"/>
    <x v="1"/>
    <x v="0"/>
    <x v="742"/>
    <x v="2"/>
    <x v="694"/>
    <x v="800"/>
    <x v="757"/>
    <x v="801"/>
    <x v="808"/>
    <x v="0"/>
    <x v="1"/>
    <x v="4"/>
    <x v="4"/>
  </r>
  <r>
    <x v="810"/>
    <x v="132"/>
    <x v="3"/>
    <x v="4"/>
    <x v="0"/>
    <x v="0"/>
    <x v="1"/>
    <x v="3"/>
    <x v="3"/>
    <x v="743"/>
    <x v="0"/>
    <x v="695"/>
    <x v="801"/>
    <x v="758"/>
    <x v="802"/>
    <x v="809"/>
    <x v="0"/>
    <x v="1"/>
    <x v="4"/>
    <x v="4"/>
  </r>
  <r>
    <x v="811"/>
    <x v="133"/>
    <x v="1"/>
    <x v="6"/>
    <x v="1"/>
    <x v="2"/>
    <x v="4"/>
    <x v="16"/>
    <x v="2"/>
    <x v="318"/>
    <x v="3"/>
    <x v="50"/>
    <x v="802"/>
    <x v="759"/>
    <x v="803"/>
    <x v="810"/>
    <x v="0"/>
    <x v="1"/>
    <x v="4"/>
    <x v="4"/>
  </r>
  <r>
    <x v="812"/>
    <x v="133"/>
    <x v="0"/>
    <x v="0"/>
    <x v="0"/>
    <x v="0"/>
    <x v="3"/>
    <x v="19"/>
    <x v="3"/>
    <x v="744"/>
    <x v="0"/>
    <x v="696"/>
    <x v="803"/>
    <x v="760"/>
    <x v="804"/>
    <x v="811"/>
    <x v="0"/>
    <x v="1"/>
    <x v="4"/>
    <x v="4"/>
  </r>
  <r>
    <x v="813"/>
    <x v="133"/>
    <x v="2"/>
    <x v="10"/>
    <x v="0"/>
    <x v="0"/>
    <x v="3"/>
    <x v="7"/>
    <x v="3"/>
    <x v="745"/>
    <x v="2"/>
    <x v="697"/>
    <x v="804"/>
    <x v="761"/>
    <x v="805"/>
    <x v="812"/>
    <x v="0"/>
    <x v="1"/>
    <x v="4"/>
    <x v="4"/>
  </r>
  <r>
    <x v="814"/>
    <x v="133"/>
    <x v="0"/>
    <x v="0"/>
    <x v="1"/>
    <x v="0"/>
    <x v="0"/>
    <x v="6"/>
    <x v="4"/>
    <x v="746"/>
    <x v="1"/>
    <x v="698"/>
    <x v="805"/>
    <x v="762"/>
    <x v="806"/>
    <x v="813"/>
    <x v="0"/>
    <x v="1"/>
    <x v="4"/>
    <x v="4"/>
  </r>
  <r>
    <x v="815"/>
    <x v="133"/>
    <x v="1"/>
    <x v="14"/>
    <x v="2"/>
    <x v="2"/>
    <x v="2"/>
    <x v="15"/>
    <x v="1"/>
    <x v="747"/>
    <x v="0"/>
    <x v="699"/>
    <x v="806"/>
    <x v="763"/>
    <x v="807"/>
    <x v="814"/>
    <x v="0"/>
    <x v="1"/>
    <x v="4"/>
    <x v="4"/>
  </r>
  <r>
    <x v="816"/>
    <x v="133"/>
    <x v="1"/>
    <x v="12"/>
    <x v="0"/>
    <x v="1"/>
    <x v="0"/>
    <x v="4"/>
    <x v="3"/>
    <x v="748"/>
    <x v="2"/>
    <x v="700"/>
    <x v="807"/>
    <x v="764"/>
    <x v="808"/>
    <x v="815"/>
    <x v="0"/>
    <x v="1"/>
    <x v="4"/>
    <x v="4"/>
  </r>
  <r>
    <x v="817"/>
    <x v="133"/>
    <x v="2"/>
    <x v="10"/>
    <x v="0"/>
    <x v="0"/>
    <x v="0"/>
    <x v="8"/>
    <x v="0"/>
    <x v="749"/>
    <x v="0"/>
    <x v="701"/>
    <x v="808"/>
    <x v="765"/>
    <x v="809"/>
    <x v="816"/>
    <x v="0"/>
    <x v="1"/>
    <x v="4"/>
    <x v="4"/>
  </r>
  <r>
    <x v="818"/>
    <x v="133"/>
    <x v="1"/>
    <x v="14"/>
    <x v="2"/>
    <x v="2"/>
    <x v="4"/>
    <x v="12"/>
    <x v="2"/>
    <x v="750"/>
    <x v="2"/>
    <x v="702"/>
    <x v="809"/>
    <x v="766"/>
    <x v="810"/>
    <x v="817"/>
    <x v="0"/>
    <x v="1"/>
    <x v="4"/>
    <x v="4"/>
  </r>
  <r>
    <x v="819"/>
    <x v="134"/>
    <x v="0"/>
    <x v="9"/>
    <x v="0"/>
    <x v="2"/>
    <x v="2"/>
    <x v="18"/>
    <x v="3"/>
    <x v="751"/>
    <x v="0"/>
    <x v="703"/>
    <x v="636"/>
    <x v="767"/>
    <x v="811"/>
    <x v="818"/>
    <x v="0"/>
    <x v="1"/>
    <x v="4"/>
    <x v="4"/>
  </r>
  <r>
    <x v="820"/>
    <x v="134"/>
    <x v="0"/>
    <x v="15"/>
    <x v="2"/>
    <x v="1"/>
    <x v="3"/>
    <x v="7"/>
    <x v="2"/>
    <x v="752"/>
    <x v="0"/>
    <x v="704"/>
    <x v="810"/>
    <x v="768"/>
    <x v="812"/>
    <x v="819"/>
    <x v="0"/>
    <x v="1"/>
    <x v="4"/>
    <x v="4"/>
  </r>
  <r>
    <x v="821"/>
    <x v="134"/>
    <x v="0"/>
    <x v="9"/>
    <x v="1"/>
    <x v="2"/>
    <x v="3"/>
    <x v="13"/>
    <x v="8"/>
    <x v="753"/>
    <x v="2"/>
    <x v="705"/>
    <x v="811"/>
    <x v="769"/>
    <x v="813"/>
    <x v="820"/>
    <x v="0"/>
    <x v="1"/>
    <x v="4"/>
    <x v="4"/>
  </r>
  <r>
    <x v="822"/>
    <x v="134"/>
    <x v="2"/>
    <x v="10"/>
    <x v="1"/>
    <x v="2"/>
    <x v="2"/>
    <x v="2"/>
    <x v="8"/>
    <x v="496"/>
    <x v="3"/>
    <x v="610"/>
    <x v="812"/>
    <x v="770"/>
    <x v="814"/>
    <x v="821"/>
    <x v="0"/>
    <x v="1"/>
    <x v="4"/>
    <x v="4"/>
  </r>
  <r>
    <x v="823"/>
    <x v="134"/>
    <x v="1"/>
    <x v="14"/>
    <x v="1"/>
    <x v="2"/>
    <x v="2"/>
    <x v="2"/>
    <x v="8"/>
    <x v="754"/>
    <x v="1"/>
    <x v="706"/>
    <x v="813"/>
    <x v="287"/>
    <x v="815"/>
    <x v="822"/>
    <x v="0"/>
    <x v="1"/>
    <x v="4"/>
    <x v="4"/>
  </r>
  <r>
    <x v="824"/>
    <x v="134"/>
    <x v="3"/>
    <x v="13"/>
    <x v="2"/>
    <x v="2"/>
    <x v="4"/>
    <x v="14"/>
    <x v="1"/>
    <x v="755"/>
    <x v="0"/>
    <x v="707"/>
    <x v="814"/>
    <x v="771"/>
    <x v="816"/>
    <x v="823"/>
    <x v="0"/>
    <x v="1"/>
    <x v="4"/>
    <x v="4"/>
  </r>
  <r>
    <x v="825"/>
    <x v="134"/>
    <x v="2"/>
    <x v="10"/>
    <x v="0"/>
    <x v="2"/>
    <x v="1"/>
    <x v="17"/>
    <x v="2"/>
    <x v="756"/>
    <x v="2"/>
    <x v="708"/>
    <x v="815"/>
    <x v="772"/>
    <x v="817"/>
    <x v="824"/>
    <x v="0"/>
    <x v="1"/>
    <x v="4"/>
    <x v="4"/>
  </r>
  <r>
    <x v="826"/>
    <x v="134"/>
    <x v="2"/>
    <x v="5"/>
    <x v="2"/>
    <x v="0"/>
    <x v="0"/>
    <x v="0"/>
    <x v="0"/>
    <x v="757"/>
    <x v="0"/>
    <x v="709"/>
    <x v="816"/>
    <x v="773"/>
    <x v="818"/>
    <x v="825"/>
    <x v="0"/>
    <x v="1"/>
    <x v="4"/>
    <x v="4"/>
  </r>
  <r>
    <x v="827"/>
    <x v="134"/>
    <x v="1"/>
    <x v="11"/>
    <x v="0"/>
    <x v="1"/>
    <x v="0"/>
    <x v="4"/>
    <x v="3"/>
    <x v="758"/>
    <x v="3"/>
    <x v="710"/>
    <x v="817"/>
    <x v="774"/>
    <x v="819"/>
    <x v="826"/>
    <x v="0"/>
    <x v="1"/>
    <x v="4"/>
    <x v="4"/>
  </r>
  <r>
    <x v="828"/>
    <x v="135"/>
    <x v="3"/>
    <x v="13"/>
    <x v="1"/>
    <x v="2"/>
    <x v="3"/>
    <x v="13"/>
    <x v="6"/>
    <x v="612"/>
    <x v="2"/>
    <x v="711"/>
    <x v="818"/>
    <x v="775"/>
    <x v="820"/>
    <x v="827"/>
    <x v="0"/>
    <x v="1"/>
    <x v="4"/>
    <x v="4"/>
  </r>
  <r>
    <x v="829"/>
    <x v="135"/>
    <x v="2"/>
    <x v="10"/>
    <x v="0"/>
    <x v="1"/>
    <x v="2"/>
    <x v="18"/>
    <x v="3"/>
    <x v="759"/>
    <x v="3"/>
    <x v="273"/>
    <x v="819"/>
    <x v="776"/>
    <x v="821"/>
    <x v="828"/>
    <x v="0"/>
    <x v="1"/>
    <x v="4"/>
    <x v="4"/>
  </r>
  <r>
    <x v="830"/>
    <x v="135"/>
    <x v="0"/>
    <x v="15"/>
    <x v="2"/>
    <x v="1"/>
    <x v="3"/>
    <x v="19"/>
    <x v="0"/>
    <x v="760"/>
    <x v="0"/>
    <x v="162"/>
    <x v="820"/>
    <x v="777"/>
    <x v="822"/>
    <x v="829"/>
    <x v="0"/>
    <x v="1"/>
    <x v="4"/>
    <x v="4"/>
  </r>
  <r>
    <x v="831"/>
    <x v="135"/>
    <x v="1"/>
    <x v="12"/>
    <x v="2"/>
    <x v="2"/>
    <x v="2"/>
    <x v="15"/>
    <x v="0"/>
    <x v="761"/>
    <x v="0"/>
    <x v="712"/>
    <x v="821"/>
    <x v="778"/>
    <x v="823"/>
    <x v="830"/>
    <x v="0"/>
    <x v="1"/>
    <x v="4"/>
    <x v="4"/>
  </r>
  <r>
    <x v="832"/>
    <x v="135"/>
    <x v="1"/>
    <x v="6"/>
    <x v="0"/>
    <x v="0"/>
    <x v="2"/>
    <x v="9"/>
    <x v="0"/>
    <x v="762"/>
    <x v="0"/>
    <x v="713"/>
    <x v="822"/>
    <x v="779"/>
    <x v="824"/>
    <x v="831"/>
    <x v="0"/>
    <x v="1"/>
    <x v="4"/>
    <x v="4"/>
  </r>
  <r>
    <x v="833"/>
    <x v="135"/>
    <x v="3"/>
    <x v="7"/>
    <x v="0"/>
    <x v="1"/>
    <x v="2"/>
    <x v="2"/>
    <x v="3"/>
    <x v="763"/>
    <x v="0"/>
    <x v="714"/>
    <x v="823"/>
    <x v="780"/>
    <x v="825"/>
    <x v="832"/>
    <x v="0"/>
    <x v="1"/>
    <x v="4"/>
    <x v="4"/>
  </r>
  <r>
    <x v="834"/>
    <x v="135"/>
    <x v="3"/>
    <x v="8"/>
    <x v="0"/>
    <x v="1"/>
    <x v="1"/>
    <x v="11"/>
    <x v="6"/>
    <x v="764"/>
    <x v="3"/>
    <x v="715"/>
    <x v="824"/>
    <x v="781"/>
    <x v="826"/>
    <x v="833"/>
    <x v="0"/>
    <x v="1"/>
    <x v="4"/>
    <x v="4"/>
  </r>
  <r>
    <x v="835"/>
    <x v="135"/>
    <x v="1"/>
    <x v="12"/>
    <x v="2"/>
    <x v="1"/>
    <x v="2"/>
    <x v="2"/>
    <x v="3"/>
    <x v="89"/>
    <x v="3"/>
    <x v="716"/>
    <x v="825"/>
    <x v="782"/>
    <x v="827"/>
    <x v="834"/>
    <x v="0"/>
    <x v="1"/>
    <x v="4"/>
    <x v="4"/>
  </r>
  <r>
    <x v="836"/>
    <x v="135"/>
    <x v="1"/>
    <x v="11"/>
    <x v="1"/>
    <x v="2"/>
    <x v="4"/>
    <x v="12"/>
    <x v="1"/>
    <x v="765"/>
    <x v="1"/>
    <x v="717"/>
    <x v="826"/>
    <x v="783"/>
    <x v="828"/>
    <x v="835"/>
    <x v="0"/>
    <x v="1"/>
    <x v="4"/>
    <x v="4"/>
  </r>
  <r>
    <x v="837"/>
    <x v="135"/>
    <x v="3"/>
    <x v="8"/>
    <x v="0"/>
    <x v="1"/>
    <x v="4"/>
    <x v="14"/>
    <x v="1"/>
    <x v="766"/>
    <x v="3"/>
    <x v="718"/>
    <x v="827"/>
    <x v="784"/>
    <x v="829"/>
    <x v="836"/>
    <x v="0"/>
    <x v="1"/>
    <x v="4"/>
    <x v="4"/>
  </r>
  <r>
    <x v="838"/>
    <x v="135"/>
    <x v="1"/>
    <x v="6"/>
    <x v="0"/>
    <x v="1"/>
    <x v="1"/>
    <x v="3"/>
    <x v="1"/>
    <x v="767"/>
    <x v="0"/>
    <x v="719"/>
    <x v="828"/>
    <x v="785"/>
    <x v="830"/>
    <x v="837"/>
    <x v="0"/>
    <x v="1"/>
    <x v="4"/>
    <x v="4"/>
  </r>
  <r>
    <x v="839"/>
    <x v="136"/>
    <x v="1"/>
    <x v="12"/>
    <x v="3"/>
    <x v="1"/>
    <x v="0"/>
    <x v="4"/>
    <x v="2"/>
    <x v="458"/>
    <x v="0"/>
    <x v="720"/>
    <x v="829"/>
    <x v="786"/>
    <x v="831"/>
    <x v="838"/>
    <x v="0"/>
    <x v="1"/>
    <x v="4"/>
    <x v="4"/>
  </r>
  <r>
    <x v="840"/>
    <x v="136"/>
    <x v="3"/>
    <x v="7"/>
    <x v="0"/>
    <x v="0"/>
    <x v="2"/>
    <x v="9"/>
    <x v="3"/>
    <x v="768"/>
    <x v="0"/>
    <x v="507"/>
    <x v="830"/>
    <x v="787"/>
    <x v="832"/>
    <x v="839"/>
    <x v="0"/>
    <x v="1"/>
    <x v="4"/>
    <x v="4"/>
  </r>
  <r>
    <x v="841"/>
    <x v="136"/>
    <x v="2"/>
    <x v="2"/>
    <x v="3"/>
    <x v="1"/>
    <x v="1"/>
    <x v="17"/>
    <x v="6"/>
    <x v="454"/>
    <x v="2"/>
    <x v="721"/>
    <x v="831"/>
    <x v="788"/>
    <x v="833"/>
    <x v="840"/>
    <x v="0"/>
    <x v="1"/>
    <x v="4"/>
    <x v="4"/>
  </r>
  <r>
    <x v="842"/>
    <x v="136"/>
    <x v="3"/>
    <x v="7"/>
    <x v="0"/>
    <x v="1"/>
    <x v="1"/>
    <x v="1"/>
    <x v="3"/>
    <x v="769"/>
    <x v="0"/>
    <x v="722"/>
    <x v="832"/>
    <x v="789"/>
    <x v="738"/>
    <x v="841"/>
    <x v="0"/>
    <x v="1"/>
    <x v="4"/>
    <x v="4"/>
  </r>
  <r>
    <x v="843"/>
    <x v="136"/>
    <x v="2"/>
    <x v="10"/>
    <x v="2"/>
    <x v="1"/>
    <x v="0"/>
    <x v="0"/>
    <x v="3"/>
    <x v="770"/>
    <x v="0"/>
    <x v="723"/>
    <x v="833"/>
    <x v="790"/>
    <x v="834"/>
    <x v="842"/>
    <x v="0"/>
    <x v="1"/>
    <x v="4"/>
    <x v="4"/>
  </r>
  <r>
    <x v="844"/>
    <x v="136"/>
    <x v="3"/>
    <x v="8"/>
    <x v="0"/>
    <x v="0"/>
    <x v="2"/>
    <x v="9"/>
    <x v="3"/>
    <x v="62"/>
    <x v="0"/>
    <x v="507"/>
    <x v="834"/>
    <x v="787"/>
    <x v="835"/>
    <x v="843"/>
    <x v="0"/>
    <x v="1"/>
    <x v="4"/>
    <x v="4"/>
  </r>
  <r>
    <x v="845"/>
    <x v="136"/>
    <x v="2"/>
    <x v="10"/>
    <x v="2"/>
    <x v="2"/>
    <x v="1"/>
    <x v="17"/>
    <x v="3"/>
    <x v="771"/>
    <x v="0"/>
    <x v="724"/>
    <x v="835"/>
    <x v="791"/>
    <x v="836"/>
    <x v="844"/>
    <x v="0"/>
    <x v="1"/>
    <x v="4"/>
    <x v="4"/>
  </r>
  <r>
    <x v="846"/>
    <x v="136"/>
    <x v="3"/>
    <x v="8"/>
    <x v="0"/>
    <x v="1"/>
    <x v="4"/>
    <x v="16"/>
    <x v="0"/>
    <x v="28"/>
    <x v="0"/>
    <x v="380"/>
    <x v="836"/>
    <x v="792"/>
    <x v="837"/>
    <x v="845"/>
    <x v="0"/>
    <x v="1"/>
    <x v="4"/>
    <x v="4"/>
  </r>
  <r>
    <x v="847"/>
    <x v="136"/>
    <x v="3"/>
    <x v="8"/>
    <x v="0"/>
    <x v="1"/>
    <x v="1"/>
    <x v="3"/>
    <x v="0"/>
    <x v="772"/>
    <x v="0"/>
    <x v="725"/>
    <x v="837"/>
    <x v="793"/>
    <x v="838"/>
    <x v="846"/>
    <x v="0"/>
    <x v="1"/>
    <x v="4"/>
    <x v="4"/>
  </r>
  <r>
    <x v="848"/>
    <x v="136"/>
    <x v="3"/>
    <x v="13"/>
    <x v="2"/>
    <x v="0"/>
    <x v="4"/>
    <x v="16"/>
    <x v="0"/>
    <x v="773"/>
    <x v="0"/>
    <x v="726"/>
    <x v="838"/>
    <x v="794"/>
    <x v="839"/>
    <x v="847"/>
    <x v="0"/>
    <x v="1"/>
    <x v="4"/>
    <x v="4"/>
  </r>
  <r>
    <x v="849"/>
    <x v="137"/>
    <x v="3"/>
    <x v="8"/>
    <x v="0"/>
    <x v="1"/>
    <x v="1"/>
    <x v="11"/>
    <x v="3"/>
    <x v="774"/>
    <x v="2"/>
    <x v="727"/>
    <x v="839"/>
    <x v="795"/>
    <x v="840"/>
    <x v="848"/>
    <x v="0"/>
    <x v="1"/>
    <x v="4"/>
    <x v="4"/>
  </r>
  <r>
    <x v="850"/>
    <x v="137"/>
    <x v="1"/>
    <x v="6"/>
    <x v="0"/>
    <x v="0"/>
    <x v="3"/>
    <x v="13"/>
    <x v="3"/>
    <x v="290"/>
    <x v="1"/>
    <x v="728"/>
    <x v="840"/>
    <x v="796"/>
    <x v="841"/>
    <x v="849"/>
    <x v="0"/>
    <x v="1"/>
    <x v="4"/>
    <x v="4"/>
  </r>
  <r>
    <x v="851"/>
    <x v="137"/>
    <x v="0"/>
    <x v="0"/>
    <x v="1"/>
    <x v="2"/>
    <x v="1"/>
    <x v="1"/>
    <x v="9"/>
    <x v="775"/>
    <x v="1"/>
    <x v="729"/>
    <x v="841"/>
    <x v="797"/>
    <x v="842"/>
    <x v="850"/>
    <x v="0"/>
    <x v="1"/>
    <x v="4"/>
    <x v="4"/>
  </r>
  <r>
    <x v="852"/>
    <x v="137"/>
    <x v="3"/>
    <x v="8"/>
    <x v="3"/>
    <x v="1"/>
    <x v="2"/>
    <x v="2"/>
    <x v="3"/>
    <x v="2"/>
    <x v="0"/>
    <x v="4"/>
    <x v="842"/>
    <x v="798"/>
    <x v="825"/>
    <x v="851"/>
    <x v="0"/>
    <x v="1"/>
    <x v="4"/>
    <x v="4"/>
  </r>
  <r>
    <x v="853"/>
    <x v="138"/>
    <x v="1"/>
    <x v="1"/>
    <x v="1"/>
    <x v="2"/>
    <x v="2"/>
    <x v="15"/>
    <x v="2"/>
    <x v="776"/>
    <x v="2"/>
    <x v="730"/>
    <x v="843"/>
    <x v="799"/>
    <x v="843"/>
    <x v="852"/>
    <x v="0"/>
    <x v="1"/>
    <x v="4"/>
    <x v="4"/>
  </r>
  <r>
    <x v="854"/>
    <x v="138"/>
    <x v="3"/>
    <x v="13"/>
    <x v="2"/>
    <x v="0"/>
    <x v="3"/>
    <x v="7"/>
    <x v="0"/>
    <x v="777"/>
    <x v="2"/>
    <x v="731"/>
    <x v="844"/>
    <x v="800"/>
    <x v="844"/>
    <x v="853"/>
    <x v="0"/>
    <x v="1"/>
    <x v="4"/>
    <x v="4"/>
  </r>
  <r>
    <x v="855"/>
    <x v="138"/>
    <x v="2"/>
    <x v="16"/>
    <x v="2"/>
    <x v="1"/>
    <x v="2"/>
    <x v="2"/>
    <x v="1"/>
    <x v="778"/>
    <x v="0"/>
    <x v="610"/>
    <x v="845"/>
    <x v="801"/>
    <x v="763"/>
    <x v="854"/>
    <x v="0"/>
    <x v="1"/>
    <x v="4"/>
    <x v="4"/>
  </r>
  <r>
    <x v="856"/>
    <x v="138"/>
    <x v="0"/>
    <x v="15"/>
    <x v="0"/>
    <x v="2"/>
    <x v="1"/>
    <x v="11"/>
    <x v="3"/>
    <x v="779"/>
    <x v="0"/>
    <x v="732"/>
    <x v="846"/>
    <x v="802"/>
    <x v="845"/>
    <x v="855"/>
    <x v="0"/>
    <x v="1"/>
    <x v="4"/>
    <x v="4"/>
  </r>
  <r>
    <x v="857"/>
    <x v="138"/>
    <x v="0"/>
    <x v="0"/>
    <x v="0"/>
    <x v="2"/>
    <x v="0"/>
    <x v="0"/>
    <x v="0"/>
    <x v="780"/>
    <x v="0"/>
    <x v="709"/>
    <x v="847"/>
    <x v="773"/>
    <x v="846"/>
    <x v="856"/>
    <x v="0"/>
    <x v="1"/>
    <x v="4"/>
    <x v="4"/>
  </r>
  <r>
    <x v="858"/>
    <x v="138"/>
    <x v="2"/>
    <x v="5"/>
    <x v="3"/>
    <x v="1"/>
    <x v="1"/>
    <x v="3"/>
    <x v="3"/>
    <x v="781"/>
    <x v="0"/>
    <x v="733"/>
    <x v="848"/>
    <x v="803"/>
    <x v="847"/>
    <x v="857"/>
    <x v="0"/>
    <x v="1"/>
    <x v="4"/>
    <x v="4"/>
  </r>
  <r>
    <x v="859"/>
    <x v="138"/>
    <x v="2"/>
    <x v="16"/>
    <x v="2"/>
    <x v="1"/>
    <x v="3"/>
    <x v="7"/>
    <x v="3"/>
    <x v="782"/>
    <x v="0"/>
    <x v="734"/>
    <x v="849"/>
    <x v="804"/>
    <x v="848"/>
    <x v="858"/>
    <x v="0"/>
    <x v="1"/>
    <x v="4"/>
    <x v="4"/>
  </r>
  <r>
    <x v="860"/>
    <x v="139"/>
    <x v="3"/>
    <x v="8"/>
    <x v="2"/>
    <x v="2"/>
    <x v="2"/>
    <x v="18"/>
    <x v="3"/>
    <x v="783"/>
    <x v="0"/>
    <x v="735"/>
    <x v="850"/>
    <x v="805"/>
    <x v="849"/>
    <x v="859"/>
    <x v="0"/>
    <x v="1"/>
    <x v="4"/>
    <x v="4"/>
  </r>
  <r>
    <x v="861"/>
    <x v="139"/>
    <x v="0"/>
    <x v="0"/>
    <x v="0"/>
    <x v="1"/>
    <x v="3"/>
    <x v="19"/>
    <x v="0"/>
    <x v="784"/>
    <x v="0"/>
    <x v="660"/>
    <x v="851"/>
    <x v="806"/>
    <x v="850"/>
    <x v="860"/>
    <x v="0"/>
    <x v="1"/>
    <x v="4"/>
    <x v="4"/>
  </r>
  <r>
    <x v="862"/>
    <x v="139"/>
    <x v="0"/>
    <x v="9"/>
    <x v="0"/>
    <x v="1"/>
    <x v="1"/>
    <x v="3"/>
    <x v="0"/>
    <x v="785"/>
    <x v="0"/>
    <x v="733"/>
    <x v="852"/>
    <x v="807"/>
    <x v="851"/>
    <x v="861"/>
    <x v="0"/>
    <x v="1"/>
    <x v="4"/>
    <x v="4"/>
  </r>
  <r>
    <x v="863"/>
    <x v="139"/>
    <x v="2"/>
    <x v="5"/>
    <x v="2"/>
    <x v="0"/>
    <x v="1"/>
    <x v="17"/>
    <x v="3"/>
    <x v="786"/>
    <x v="0"/>
    <x v="736"/>
    <x v="853"/>
    <x v="808"/>
    <x v="852"/>
    <x v="862"/>
    <x v="0"/>
    <x v="1"/>
    <x v="4"/>
    <x v="4"/>
  </r>
  <r>
    <x v="864"/>
    <x v="139"/>
    <x v="3"/>
    <x v="8"/>
    <x v="2"/>
    <x v="2"/>
    <x v="3"/>
    <x v="7"/>
    <x v="0"/>
    <x v="787"/>
    <x v="2"/>
    <x v="737"/>
    <x v="854"/>
    <x v="809"/>
    <x v="853"/>
    <x v="863"/>
    <x v="0"/>
    <x v="1"/>
    <x v="4"/>
    <x v="4"/>
  </r>
  <r>
    <x v="865"/>
    <x v="139"/>
    <x v="3"/>
    <x v="4"/>
    <x v="0"/>
    <x v="2"/>
    <x v="2"/>
    <x v="2"/>
    <x v="2"/>
    <x v="158"/>
    <x v="2"/>
    <x v="264"/>
    <x v="855"/>
    <x v="810"/>
    <x v="854"/>
    <x v="864"/>
    <x v="0"/>
    <x v="1"/>
    <x v="4"/>
    <x v="4"/>
  </r>
  <r>
    <x v="866"/>
    <x v="139"/>
    <x v="1"/>
    <x v="11"/>
    <x v="0"/>
    <x v="0"/>
    <x v="1"/>
    <x v="11"/>
    <x v="0"/>
    <x v="788"/>
    <x v="2"/>
    <x v="738"/>
    <x v="856"/>
    <x v="811"/>
    <x v="855"/>
    <x v="865"/>
    <x v="0"/>
    <x v="1"/>
    <x v="4"/>
    <x v="4"/>
  </r>
  <r>
    <x v="867"/>
    <x v="139"/>
    <x v="0"/>
    <x v="15"/>
    <x v="2"/>
    <x v="1"/>
    <x v="0"/>
    <x v="4"/>
    <x v="0"/>
    <x v="789"/>
    <x v="2"/>
    <x v="395"/>
    <x v="857"/>
    <x v="412"/>
    <x v="856"/>
    <x v="866"/>
    <x v="0"/>
    <x v="1"/>
    <x v="4"/>
    <x v="4"/>
  </r>
  <r>
    <x v="868"/>
    <x v="139"/>
    <x v="0"/>
    <x v="9"/>
    <x v="0"/>
    <x v="1"/>
    <x v="4"/>
    <x v="12"/>
    <x v="0"/>
    <x v="790"/>
    <x v="2"/>
    <x v="739"/>
    <x v="858"/>
    <x v="812"/>
    <x v="857"/>
    <x v="867"/>
    <x v="0"/>
    <x v="1"/>
    <x v="4"/>
    <x v="4"/>
  </r>
  <r>
    <x v="869"/>
    <x v="140"/>
    <x v="3"/>
    <x v="13"/>
    <x v="0"/>
    <x v="2"/>
    <x v="2"/>
    <x v="15"/>
    <x v="3"/>
    <x v="791"/>
    <x v="2"/>
    <x v="740"/>
    <x v="859"/>
    <x v="813"/>
    <x v="858"/>
    <x v="868"/>
    <x v="0"/>
    <x v="1"/>
    <x v="4"/>
    <x v="4"/>
  </r>
  <r>
    <x v="870"/>
    <x v="140"/>
    <x v="3"/>
    <x v="7"/>
    <x v="0"/>
    <x v="2"/>
    <x v="0"/>
    <x v="8"/>
    <x v="2"/>
    <x v="792"/>
    <x v="2"/>
    <x v="741"/>
    <x v="860"/>
    <x v="814"/>
    <x v="859"/>
    <x v="869"/>
    <x v="0"/>
    <x v="1"/>
    <x v="4"/>
    <x v="4"/>
  </r>
  <r>
    <x v="871"/>
    <x v="140"/>
    <x v="3"/>
    <x v="8"/>
    <x v="0"/>
    <x v="1"/>
    <x v="4"/>
    <x v="14"/>
    <x v="2"/>
    <x v="793"/>
    <x v="0"/>
    <x v="92"/>
    <x v="861"/>
    <x v="815"/>
    <x v="860"/>
    <x v="870"/>
    <x v="0"/>
    <x v="1"/>
    <x v="4"/>
    <x v="4"/>
  </r>
  <r>
    <x v="872"/>
    <x v="140"/>
    <x v="2"/>
    <x v="2"/>
    <x v="3"/>
    <x v="0"/>
    <x v="3"/>
    <x v="19"/>
    <x v="2"/>
    <x v="794"/>
    <x v="0"/>
    <x v="742"/>
    <x v="862"/>
    <x v="816"/>
    <x v="861"/>
    <x v="871"/>
    <x v="0"/>
    <x v="1"/>
    <x v="4"/>
    <x v="4"/>
  </r>
  <r>
    <x v="873"/>
    <x v="140"/>
    <x v="2"/>
    <x v="5"/>
    <x v="3"/>
    <x v="0"/>
    <x v="2"/>
    <x v="9"/>
    <x v="2"/>
    <x v="281"/>
    <x v="0"/>
    <x v="743"/>
    <x v="863"/>
    <x v="817"/>
    <x v="862"/>
    <x v="872"/>
    <x v="0"/>
    <x v="1"/>
    <x v="4"/>
    <x v="4"/>
  </r>
  <r>
    <x v="874"/>
    <x v="140"/>
    <x v="1"/>
    <x v="12"/>
    <x v="0"/>
    <x v="2"/>
    <x v="4"/>
    <x v="14"/>
    <x v="3"/>
    <x v="795"/>
    <x v="2"/>
    <x v="284"/>
    <x v="864"/>
    <x v="818"/>
    <x v="863"/>
    <x v="873"/>
    <x v="0"/>
    <x v="1"/>
    <x v="4"/>
    <x v="4"/>
  </r>
  <r>
    <x v="875"/>
    <x v="140"/>
    <x v="2"/>
    <x v="3"/>
    <x v="0"/>
    <x v="1"/>
    <x v="4"/>
    <x v="10"/>
    <x v="8"/>
    <x v="796"/>
    <x v="2"/>
    <x v="58"/>
    <x v="865"/>
    <x v="819"/>
    <x v="864"/>
    <x v="874"/>
    <x v="0"/>
    <x v="1"/>
    <x v="4"/>
    <x v="4"/>
  </r>
  <r>
    <x v="876"/>
    <x v="141"/>
    <x v="3"/>
    <x v="13"/>
    <x v="0"/>
    <x v="2"/>
    <x v="2"/>
    <x v="2"/>
    <x v="0"/>
    <x v="797"/>
    <x v="2"/>
    <x v="423"/>
    <x v="866"/>
    <x v="597"/>
    <x v="865"/>
    <x v="875"/>
    <x v="0"/>
    <x v="1"/>
    <x v="4"/>
    <x v="4"/>
  </r>
  <r>
    <x v="877"/>
    <x v="141"/>
    <x v="1"/>
    <x v="6"/>
    <x v="0"/>
    <x v="1"/>
    <x v="1"/>
    <x v="11"/>
    <x v="2"/>
    <x v="798"/>
    <x v="0"/>
    <x v="744"/>
    <x v="867"/>
    <x v="820"/>
    <x v="866"/>
    <x v="876"/>
    <x v="0"/>
    <x v="1"/>
    <x v="4"/>
    <x v="4"/>
  </r>
  <r>
    <x v="878"/>
    <x v="141"/>
    <x v="0"/>
    <x v="9"/>
    <x v="1"/>
    <x v="0"/>
    <x v="0"/>
    <x v="4"/>
    <x v="2"/>
    <x v="799"/>
    <x v="4"/>
    <x v="745"/>
    <x v="868"/>
    <x v="821"/>
    <x v="867"/>
    <x v="877"/>
    <x v="0"/>
    <x v="1"/>
    <x v="4"/>
    <x v="4"/>
  </r>
  <r>
    <x v="879"/>
    <x v="141"/>
    <x v="3"/>
    <x v="13"/>
    <x v="2"/>
    <x v="1"/>
    <x v="1"/>
    <x v="1"/>
    <x v="0"/>
    <x v="800"/>
    <x v="0"/>
    <x v="746"/>
    <x v="869"/>
    <x v="822"/>
    <x v="868"/>
    <x v="878"/>
    <x v="0"/>
    <x v="1"/>
    <x v="4"/>
    <x v="4"/>
  </r>
  <r>
    <x v="880"/>
    <x v="141"/>
    <x v="2"/>
    <x v="2"/>
    <x v="0"/>
    <x v="2"/>
    <x v="2"/>
    <x v="15"/>
    <x v="3"/>
    <x v="801"/>
    <x v="0"/>
    <x v="747"/>
    <x v="870"/>
    <x v="823"/>
    <x v="869"/>
    <x v="879"/>
    <x v="0"/>
    <x v="1"/>
    <x v="4"/>
    <x v="4"/>
  </r>
  <r>
    <x v="881"/>
    <x v="141"/>
    <x v="3"/>
    <x v="8"/>
    <x v="0"/>
    <x v="1"/>
    <x v="1"/>
    <x v="1"/>
    <x v="6"/>
    <x v="802"/>
    <x v="2"/>
    <x v="748"/>
    <x v="871"/>
    <x v="824"/>
    <x v="870"/>
    <x v="880"/>
    <x v="0"/>
    <x v="1"/>
    <x v="4"/>
    <x v="4"/>
  </r>
  <r>
    <x v="882"/>
    <x v="141"/>
    <x v="3"/>
    <x v="13"/>
    <x v="0"/>
    <x v="2"/>
    <x v="1"/>
    <x v="11"/>
    <x v="1"/>
    <x v="803"/>
    <x v="2"/>
    <x v="749"/>
    <x v="872"/>
    <x v="825"/>
    <x v="871"/>
    <x v="881"/>
    <x v="0"/>
    <x v="1"/>
    <x v="4"/>
    <x v="4"/>
  </r>
  <r>
    <x v="883"/>
    <x v="142"/>
    <x v="1"/>
    <x v="1"/>
    <x v="0"/>
    <x v="1"/>
    <x v="2"/>
    <x v="2"/>
    <x v="3"/>
    <x v="804"/>
    <x v="2"/>
    <x v="68"/>
    <x v="873"/>
    <x v="68"/>
    <x v="872"/>
    <x v="882"/>
    <x v="0"/>
    <x v="1"/>
    <x v="4"/>
    <x v="4"/>
  </r>
  <r>
    <x v="884"/>
    <x v="142"/>
    <x v="2"/>
    <x v="16"/>
    <x v="0"/>
    <x v="1"/>
    <x v="0"/>
    <x v="6"/>
    <x v="0"/>
    <x v="805"/>
    <x v="0"/>
    <x v="750"/>
    <x v="874"/>
    <x v="826"/>
    <x v="873"/>
    <x v="883"/>
    <x v="0"/>
    <x v="1"/>
    <x v="4"/>
    <x v="4"/>
  </r>
  <r>
    <x v="885"/>
    <x v="142"/>
    <x v="3"/>
    <x v="8"/>
    <x v="0"/>
    <x v="0"/>
    <x v="2"/>
    <x v="15"/>
    <x v="3"/>
    <x v="806"/>
    <x v="2"/>
    <x v="751"/>
    <x v="875"/>
    <x v="827"/>
    <x v="874"/>
    <x v="884"/>
    <x v="0"/>
    <x v="1"/>
    <x v="4"/>
    <x v="4"/>
  </r>
  <r>
    <x v="886"/>
    <x v="142"/>
    <x v="2"/>
    <x v="2"/>
    <x v="2"/>
    <x v="1"/>
    <x v="4"/>
    <x v="14"/>
    <x v="0"/>
    <x v="410"/>
    <x v="0"/>
    <x v="752"/>
    <x v="876"/>
    <x v="828"/>
    <x v="875"/>
    <x v="885"/>
    <x v="0"/>
    <x v="1"/>
    <x v="4"/>
    <x v="4"/>
  </r>
  <r>
    <x v="887"/>
    <x v="142"/>
    <x v="0"/>
    <x v="0"/>
    <x v="0"/>
    <x v="0"/>
    <x v="0"/>
    <x v="8"/>
    <x v="3"/>
    <x v="807"/>
    <x v="0"/>
    <x v="753"/>
    <x v="877"/>
    <x v="829"/>
    <x v="876"/>
    <x v="886"/>
    <x v="0"/>
    <x v="1"/>
    <x v="4"/>
    <x v="4"/>
  </r>
  <r>
    <x v="888"/>
    <x v="142"/>
    <x v="2"/>
    <x v="16"/>
    <x v="2"/>
    <x v="0"/>
    <x v="2"/>
    <x v="15"/>
    <x v="3"/>
    <x v="808"/>
    <x v="0"/>
    <x v="754"/>
    <x v="878"/>
    <x v="830"/>
    <x v="877"/>
    <x v="887"/>
    <x v="0"/>
    <x v="1"/>
    <x v="4"/>
    <x v="4"/>
  </r>
  <r>
    <x v="889"/>
    <x v="142"/>
    <x v="0"/>
    <x v="9"/>
    <x v="3"/>
    <x v="0"/>
    <x v="1"/>
    <x v="11"/>
    <x v="3"/>
    <x v="809"/>
    <x v="0"/>
    <x v="62"/>
    <x v="879"/>
    <x v="831"/>
    <x v="878"/>
    <x v="888"/>
    <x v="0"/>
    <x v="1"/>
    <x v="4"/>
    <x v="4"/>
  </r>
  <r>
    <x v="890"/>
    <x v="143"/>
    <x v="3"/>
    <x v="7"/>
    <x v="0"/>
    <x v="1"/>
    <x v="3"/>
    <x v="19"/>
    <x v="3"/>
    <x v="810"/>
    <x v="1"/>
    <x v="755"/>
    <x v="880"/>
    <x v="832"/>
    <x v="879"/>
    <x v="889"/>
    <x v="0"/>
    <x v="1"/>
    <x v="4"/>
    <x v="4"/>
  </r>
  <r>
    <x v="891"/>
    <x v="143"/>
    <x v="3"/>
    <x v="4"/>
    <x v="1"/>
    <x v="0"/>
    <x v="0"/>
    <x v="0"/>
    <x v="4"/>
    <x v="811"/>
    <x v="1"/>
    <x v="756"/>
    <x v="881"/>
    <x v="833"/>
    <x v="880"/>
    <x v="890"/>
    <x v="0"/>
    <x v="1"/>
    <x v="4"/>
    <x v="4"/>
  </r>
  <r>
    <x v="892"/>
    <x v="143"/>
    <x v="3"/>
    <x v="7"/>
    <x v="0"/>
    <x v="1"/>
    <x v="0"/>
    <x v="4"/>
    <x v="0"/>
    <x v="812"/>
    <x v="2"/>
    <x v="757"/>
    <x v="882"/>
    <x v="834"/>
    <x v="881"/>
    <x v="891"/>
    <x v="0"/>
    <x v="1"/>
    <x v="4"/>
    <x v="4"/>
  </r>
  <r>
    <x v="893"/>
    <x v="143"/>
    <x v="0"/>
    <x v="15"/>
    <x v="3"/>
    <x v="2"/>
    <x v="0"/>
    <x v="0"/>
    <x v="0"/>
    <x v="813"/>
    <x v="2"/>
    <x v="95"/>
    <x v="883"/>
    <x v="835"/>
    <x v="882"/>
    <x v="892"/>
    <x v="0"/>
    <x v="1"/>
    <x v="4"/>
    <x v="4"/>
  </r>
  <r>
    <x v="894"/>
    <x v="143"/>
    <x v="0"/>
    <x v="15"/>
    <x v="3"/>
    <x v="1"/>
    <x v="4"/>
    <x v="14"/>
    <x v="2"/>
    <x v="97"/>
    <x v="1"/>
    <x v="716"/>
    <x v="884"/>
    <x v="836"/>
    <x v="883"/>
    <x v="893"/>
    <x v="0"/>
    <x v="1"/>
    <x v="4"/>
    <x v="4"/>
  </r>
  <r>
    <x v="895"/>
    <x v="143"/>
    <x v="1"/>
    <x v="12"/>
    <x v="0"/>
    <x v="1"/>
    <x v="3"/>
    <x v="7"/>
    <x v="6"/>
    <x v="814"/>
    <x v="3"/>
    <x v="758"/>
    <x v="885"/>
    <x v="837"/>
    <x v="884"/>
    <x v="894"/>
    <x v="0"/>
    <x v="1"/>
    <x v="4"/>
    <x v="4"/>
  </r>
  <r>
    <x v="896"/>
    <x v="143"/>
    <x v="3"/>
    <x v="13"/>
    <x v="0"/>
    <x v="0"/>
    <x v="3"/>
    <x v="19"/>
    <x v="0"/>
    <x v="815"/>
    <x v="2"/>
    <x v="759"/>
    <x v="886"/>
    <x v="838"/>
    <x v="885"/>
    <x v="895"/>
    <x v="0"/>
    <x v="1"/>
    <x v="4"/>
    <x v="4"/>
  </r>
  <r>
    <x v="897"/>
    <x v="143"/>
    <x v="3"/>
    <x v="7"/>
    <x v="0"/>
    <x v="1"/>
    <x v="4"/>
    <x v="10"/>
    <x v="0"/>
    <x v="413"/>
    <x v="0"/>
    <x v="400"/>
    <x v="887"/>
    <x v="419"/>
    <x v="886"/>
    <x v="896"/>
    <x v="0"/>
    <x v="1"/>
    <x v="4"/>
    <x v="4"/>
  </r>
  <r>
    <x v="898"/>
    <x v="143"/>
    <x v="3"/>
    <x v="8"/>
    <x v="3"/>
    <x v="1"/>
    <x v="1"/>
    <x v="3"/>
    <x v="0"/>
    <x v="60"/>
    <x v="0"/>
    <x v="390"/>
    <x v="888"/>
    <x v="839"/>
    <x v="887"/>
    <x v="897"/>
    <x v="0"/>
    <x v="1"/>
    <x v="4"/>
    <x v="4"/>
  </r>
  <r>
    <x v="899"/>
    <x v="143"/>
    <x v="0"/>
    <x v="15"/>
    <x v="0"/>
    <x v="2"/>
    <x v="0"/>
    <x v="4"/>
    <x v="0"/>
    <x v="816"/>
    <x v="2"/>
    <x v="760"/>
    <x v="889"/>
    <x v="840"/>
    <x v="888"/>
    <x v="898"/>
    <x v="0"/>
    <x v="1"/>
    <x v="4"/>
    <x v="4"/>
  </r>
  <r>
    <x v="900"/>
    <x v="143"/>
    <x v="0"/>
    <x v="0"/>
    <x v="1"/>
    <x v="2"/>
    <x v="3"/>
    <x v="13"/>
    <x v="8"/>
    <x v="817"/>
    <x v="4"/>
    <x v="761"/>
    <x v="890"/>
    <x v="841"/>
    <x v="889"/>
    <x v="899"/>
    <x v="0"/>
    <x v="1"/>
    <x v="4"/>
    <x v="4"/>
  </r>
  <r>
    <x v="901"/>
    <x v="143"/>
    <x v="2"/>
    <x v="16"/>
    <x v="3"/>
    <x v="0"/>
    <x v="3"/>
    <x v="13"/>
    <x v="0"/>
    <x v="818"/>
    <x v="0"/>
    <x v="762"/>
    <x v="891"/>
    <x v="842"/>
    <x v="890"/>
    <x v="900"/>
    <x v="0"/>
    <x v="1"/>
    <x v="4"/>
    <x v="4"/>
  </r>
  <r>
    <x v="902"/>
    <x v="144"/>
    <x v="3"/>
    <x v="7"/>
    <x v="0"/>
    <x v="1"/>
    <x v="1"/>
    <x v="1"/>
    <x v="0"/>
    <x v="819"/>
    <x v="0"/>
    <x v="763"/>
    <x v="892"/>
    <x v="843"/>
    <x v="891"/>
    <x v="901"/>
    <x v="0"/>
    <x v="1"/>
    <x v="4"/>
    <x v="4"/>
  </r>
  <r>
    <x v="903"/>
    <x v="144"/>
    <x v="2"/>
    <x v="2"/>
    <x v="2"/>
    <x v="2"/>
    <x v="1"/>
    <x v="11"/>
    <x v="8"/>
    <x v="820"/>
    <x v="0"/>
    <x v="764"/>
    <x v="893"/>
    <x v="844"/>
    <x v="892"/>
    <x v="902"/>
    <x v="0"/>
    <x v="1"/>
    <x v="4"/>
    <x v="4"/>
  </r>
  <r>
    <x v="904"/>
    <x v="144"/>
    <x v="2"/>
    <x v="3"/>
    <x v="0"/>
    <x v="1"/>
    <x v="3"/>
    <x v="19"/>
    <x v="3"/>
    <x v="821"/>
    <x v="0"/>
    <x v="765"/>
    <x v="894"/>
    <x v="845"/>
    <x v="893"/>
    <x v="903"/>
    <x v="0"/>
    <x v="1"/>
    <x v="4"/>
    <x v="4"/>
  </r>
  <r>
    <x v="905"/>
    <x v="144"/>
    <x v="1"/>
    <x v="12"/>
    <x v="3"/>
    <x v="0"/>
    <x v="4"/>
    <x v="14"/>
    <x v="0"/>
    <x v="822"/>
    <x v="0"/>
    <x v="595"/>
    <x v="895"/>
    <x v="846"/>
    <x v="434"/>
    <x v="904"/>
    <x v="0"/>
    <x v="1"/>
    <x v="4"/>
    <x v="4"/>
  </r>
  <r>
    <x v="906"/>
    <x v="144"/>
    <x v="0"/>
    <x v="15"/>
    <x v="2"/>
    <x v="0"/>
    <x v="4"/>
    <x v="10"/>
    <x v="3"/>
    <x v="823"/>
    <x v="2"/>
    <x v="766"/>
    <x v="896"/>
    <x v="847"/>
    <x v="894"/>
    <x v="905"/>
    <x v="0"/>
    <x v="1"/>
    <x v="4"/>
    <x v="4"/>
  </r>
  <r>
    <x v="907"/>
    <x v="144"/>
    <x v="2"/>
    <x v="5"/>
    <x v="0"/>
    <x v="0"/>
    <x v="1"/>
    <x v="17"/>
    <x v="3"/>
    <x v="824"/>
    <x v="3"/>
    <x v="767"/>
    <x v="897"/>
    <x v="848"/>
    <x v="895"/>
    <x v="906"/>
    <x v="0"/>
    <x v="1"/>
    <x v="4"/>
    <x v="4"/>
  </r>
  <r>
    <x v="908"/>
    <x v="144"/>
    <x v="3"/>
    <x v="4"/>
    <x v="0"/>
    <x v="2"/>
    <x v="3"/>
    <x v="19"/>
    <x v="0"/>
    <x v="825"/>
    <x v="0"/>
    <x v="768"/>
    <x v="898"/>
    <x v="849"/>
    <x v="896"/>
    <x v="907"/>
    <x v="0"/>
    <x v="1"/>
    <x v="4"/>
    <x v="4"/>
  </r>
  <r>
    <x v="909"/>
    <x v="145"/>
    <x v="0"/>
    <x v="15"/>
    <x v="0"/>
    <x v="2"/>
    <x v="0"/>
    <x v="6"/>
    <x v="0"/>
    <x v="826"/>
    <x v="1"/>
    <x v="769"/>
    <x v="899"/>
    <x v="850"/>
    <x v="897"/>
    <x v="908"/>
    <x v="0"/>
    <x v="1"/>
    <x v="4"/>
    <x v="4"/>
  </r>
  <r>
    <x v="910"/>
    <x v="145"/>
    <x v="3"/>
    <x v="8"/>
    <x v="1"/>
    <x v="2"/>
    <x v="2"/>
    <x v="15"/>
    <x v="4"/>
    <x v="827"/>
    <x v="2"/>
    <x v="770"/>
    <x v="900"/>
    <x v="851"/>
    <x v="898"/>
    <x v="909"/>
    <x v="0"/>
    <x v="1"/>
    <x v="4"/>
    <x v="4"/>
  </r>
  <r>
    <x v="911"/>
    <x v="145"/>
    <x v="2"/>
    <x v="16"/>
    <x v="0"/>
    <x v="1"/>
    <x v="1"/>
    <x v="3"/>
    <x v="1"/>
    <x v="828"/>
    <x v="0"/>
    <x v="771"/>
    <x v="901"/>
    <x v="852"/>
    <x v="899"/>
    <x v="910"/>
    <x v="0"/>
    <x v="1"/>
    <x v="4"/>
    <x v="4"/>
  </r>
  <r>
    <x v="912"/>
    <x v="145"/>
    <x v="3"/>
    <x v="8"/>
    <x v="0"/>
    <x v="0"/>
    <x v="4"/>
    <x v="14"/>
    <x v="3"/>
    <x v="763"/>
    <x v="2"/>
    <x v="772"/>
    <x v="902"/>
    <x v="853"/>
    <x v="900"/>
    <x v="911"/>
    <x v="0"/>
    <x v="1"/>
    <x v="4"/>
    <x v="4"/>
  </r>
  <r>
    <x v="913"/>
    <x v="146"/>
    <x v="3"/>
    <x v="4"/>
    <x v="0"/>
    <x v="0"/>
    <x v="2"/>
    <x v="9"/>
    <x v="3"/>
    <x v="829"/>
    <x v="2"/>
    <x v="773"/>
    <x v="903"/>
    <x v="854"/>
    <x v="901"/>
    <x v="912"/>
    <x v="0"/>
    <x v="1"/>
    <x v="4"/>
    <x v="4"/>
  </r>
  <r>
    <x v="914"/>
    <x v="146"/>
    <x v="3"/>
    <x v="13"/>
    <x v="3"/>
    <x v="0"/>
    <x v="1"/>
    <x v="1"/>
    <x v="0"/>
    <x v="830"/>
    <x v="0"/>
    <x v="774"/>
    <x v="904"/>
    <x v="855"/>
    <x v="902"/>
    <x v="913"/>
    <x v="0"/>
    <x v="1"/>
    <x v="4"/>
    <x v="4"/>
  </r>
  <r>
    <x v="915"/>
    <x v="146"/>
    <x v="3"/>
    <x v="13"/>
    <x v="0"/>
    <x v="0"/>
    <x v="4"/>
    <x v="10"/>
    <x v="2"/>
    <x v="130"/>
    <x v="0"/>
    <x v="775"/>
    <x v="905"/>
    <x v="856"/>
    <x v="903"/>
    <x v="914"/>
    <x v="0"/>
    <x v="1"/>
    <x v="4"/>
    <x v="4"/>
  </r>
  <r>
    <x v="916"/>
    <x v="146"/>
    <x v="0"/>
    <x v="0"/>
    <x v="2"/>
    <x v="1"/>
    <x v="0"/>
    <x v="0"/>
    <x v="3"/>
    <x v="831"/>
    <x v="0"/>
    <x v="776"/>
    <x v="906"/>
    <x v="857"/>
    <x v="904"/>
    <x v="915"/>
    <x v="0"/>
    <x v="1"/>
    <x v="4"/>
    <x v="4"/>
  </r>
  <r>
    <x v="917"/>
    <x v="147"/>
    <x v="3"/>
    <x v="13"/>
    <x v="2"/>
    <x v="1"/>
    <x v="1"/>
    <x v="1"/>
    <x v="0"/>
    <x v="832"/>
    <x v="0"/>
    <x v="777"/>
    <x v="907"/>
    <x v="858"/>
    <x v="905"/>
    <x v="916"/>
    <x v="0"/>
    <x v="1"/>
    <x v="4"/>
    <x v="4"/>
  </r>
  <r>
    <x v="918"/>
    <x v="147"/>
    <x v="2"/>
    <x v="16"/>
    <x v="0"/>
    <x v="0"/>
    <x v="0"/>
    <x v="4"/>
    <x v="0"/>
    <x v="833"/>
    <x v="0"/>
    <x v="778"/>
    <x v="908"/>
    <x v="859"/>
    <x v="906"/>
    <x v="917"/>
    <x v="0"/>
    <x v="1"/>
    <x v="4"/>
    <x v="4"/>
  </r>
  <r>
    <x v="919"/>
    <x v="147"/>
    <x v="3"/>
    <x v="13"/>
    <x v="1"/>
    <x v="2"/>
    <x v="0"/>
    <x v="0"/>
    <x v="4"/>
    <x v="834"/>
    <x v="3"/>
    <x v="779"/>
    <x v="909"/>
    <x v="860"/>
    <x v="907"/>
    <x v="918"/>
    <x v="0"/>
    <x v="1"/>
    <x v="4"/>
    <x v="4"/>
  </r>
  <r>
    <x v="920"/>
    <x v="147"/>
    <x v="1"/>
    <x v="12"/>
    <x v="0"/>
    <x v="0"/>
    <x v="4"/>
    <x v="10"/>
    <x v="3"/>
    <x v="467"/>
    <x v="0"/>
    <x v="780"/>
    <x v="492"/>
    <x v="861"/>
    <x v="908"/>
    <x v="919"/>
    <x v="0"/>
    <x v="1"/>
    <x v="4"/>
    <x v="4"/>
  </r>
  <r>
    <x v="921"/>
    <x v="147"/>
    <x v="3"/>
    <x v="13"/>
    <x v="0"/>
    <x v="0"/>
    <x v="3"/>
    <x v="13"/>
    <x v="3"/>
    <x v="835"/>
    <x v="1"/>
    <x v="781"/>
    <x v="910"/>
    <x v="862"/>
    <x v="909"/>
    <x v="920"/>
    <x v="0"/>
    <x v="1"/>
    <x v="4"/>
    <x v="4"/>
  </r>
  <r>
    <x v="922"/>
    <x v="147"/>
    <x v="2"/>
    <x v="3"/>
    <x v="0"/>
    <x v="2"/>
    <x v="2"/>
    <x v="9"/>
    <x v="3"/>
    <x v="836"/>
    <x v="0"/>
    <x v="782"/>
    <x v="911"/>
    <x v="863"/>
    <x v="910"/>
    <x v="921"/>
    <x v="0"/>
    <x v="1"/>
    <x v="4"/>
    <x v="4"/>
  </r>
  <r>
    <x v="923"/>
    <x v="147"/>
    <x v="3"/>
    <x v="8"/>
    <x v="0"/>
    <x v="0"/>
    <x v="1"/>
    <x v="11"/>
    <x v="2"/>
    <x v="837"/>
    <x v="0"/>
    <x v="783"/>
    <x v="912"/>
    <x v="864"/>
    <x v="911"/>
    <x v="922"/>
    <x v="0"/>
    <x v="1"/>
    <x v="4"/>
    <x v="4"/>
  </r>
  <r>
    <x v="924"/>
    <x v="147"/>
    <x v="3"/>
    <x v="13"/>
    <x v="3"/>
    <x v="1"/>
    <x v="4"/>
    <x v="12"/>
    <x v="3"/>
    <x v="838"/>
    <x v="0"/>
    <x v="784"/>
    <x v="913"/>
    <x v="865"/>
    <x v="912"/>
    <x v="923"/>
    <x v="0"/>
    <x v="1"/>
    <x v="4"/>
    <x v="4"/>
  </r>
  <r>
    <x v="925"/>
    <x v="147"/>
    <x v="2"/>
    <x v="2"/>
    <x v="3"/>
    <x v="1"/>
    <x v="0"/>
    <x v="4"/>
    <x v="3"/>
    <x v="277"/>
    <x v="0"/>
    <x v="785"/>
    <x v="914"/>
    <x v="866"/>
    <x v="913"/>
    <x v="924"/>
    <x v="0"/>
    <x v="1"/>
    <x v="4"/>
    <x v="4"/>
  </r>
  <r>
    <x v="926"/>
    <x v="148"/>
    <x v="2"/>
    <x v="5"/>
    <x v="0"/>
    <x v="0"/>
    <x v="1"/>
    <x v="17"/>
    <x v="0"/>
    <x v="839"/>
    <x v="3"/>
    <x v="786"/>
    <x v="915"/>
    <x v="867"/>
    <x v="914"/>
    <x v="925"/>
    <x v="0"/>
    <x v="1"/>
    <x v="4"/>
    <x v="4"/>
  </r>
  <r>
    <x v="927"/>
    <x v="148"/>
    <x v="1"/>
    <x v="11"/>
    <x v="3"/>
    <x v="1"/>
    <x v="0"/>
    <x v="6"/>
    <x v="3"/>
    <x v="255"/>
    <x v="2"/>
    <x v="492"/>
    <x v="916"/>
    <x v="868"/>
    <x v="915"/>
    <x v="926"/>
    <x v="0"/>
    <x v="1"/>
    <x v="4"/>
    <x v="4"/>
  </r>
  <r>
    <x v="928"/>
    <x v="148"/>
    <x v="0"/>
    <x v="15"/>
    <x v="3"/>
    <x v="0"/>
    <x v="4"/>
    <x v="14"/>
    <x v="0"/>
    <x v="795"/>
    <x v="0"/>
    <x v="787"/>
    <x v="917"/>
    <x v="869"/>
    <x v="916"/>
    <x v="927"/>
    <x v="0"/>
    <x v="1"/>
    <x v="4"/>
    <x v="4"/>
  </r>
  <r>
    <x v="929"/>
    <x v="148"/>
    <x v="1"/>
    <x v="11"/>
    <x v="0"/>
    <x v="0"/>
    <x v="3"/>
    <x v="7"/>
    <x v="3"/>
    <x v="840"/>
    <x v="0"/>
    <x v="788"/>
    <x v="918"/>
    <x v="870"/>
    <x v="917"/>
    <x v="928"/>
    <x v="0"/>
    <x v="1"/>
    <x v="4"/>
    <x v="4"/>
  </r>
  <r>
    <x v="930"/>
    <x v="148"/>
    <x v="1"/>
    <x v="6"/>
    <x v="2"/>
    <x v="2"/>
    <x v="4"/>
    <x v="14"/>
    <x v="2"/>
    <x v="841"/>
    <x v="0"/>
    <x v="4"/>
    <x v="919"/>
    <x v="4"/>
    <x v="918"/>
    <x v="929"/>
    <x v="0"/>
    <x v="1"/>
    <x v="4"/>
    <x v="4"/>
  </r>
  <r>
    <x v="931"/>
    <x v="148"/>
    <x v="3"/>
    <x v="13"/>
    <x v="0"/>
    <x v="1"/>
    <x v="0"/>
    <x v="0"/>
    <x v="0"/>
    <x v="842"/>
    <x v="2"/>
    <x v="789"/>
    <x v="920"/>
    <x v="871"/>
    <x v="919"/>
    <x v="930"/>
    <x v="0"/>
    <x v="1"/>
    <x v="4"/>
    <x v="4"/>
  </r>
  <r>
    <x v="932"/>
    <x v="148"/>
    <x v="2"/>
    <x v="5"/>
    <x v="0"/>
    <x v="1"/>
    <x v="0"/>
    <x v="6"/>
    <x v="3"/>
    <x v="843"/>
    <x v="0"/>
    <x v="790"/>
    <x v="921"/>
    <x v="872"/>
    <x v="920"/>
    <x v="931"/>
    <x v="0"/>
    <x v="1"/>
    <x v="4"/>
    <x v="4"/>
  </r>
  <r>
    <x v="933"/>
    <x v="148"/>
    <x v="2"/>
    <x v="10"/>
    <x v="2"/>
    <x v="0"/>
    <x v="3"/>
    <x v="7"/>
    <x v="3"/>
    <x v="844"/>
    <x v="2"/>
    <x v="791"/>
    <x v="922"/>
    <x v="873"/>
    <x v="921"/>
    <x v="932"/>
    <x v="0"/>
    <x v="1"/>
    <x v="4"/>
    <x v="4"/>
  </r>
  <r>
    <x v="934"/>
    <x v="148"/>
    <x v="1"/>
    <x v="6"/>
    <x v="3"/>
    <x v="0"/>
    <x v="1"/>
    <x v="11"/>
    <x v="3"/>
    <x v="845"/>
    <x v="2"/>
    <x v="792"/>
    <x v="923"/>
    <x v="874"/>
    <x v="922"/>
    <x v="933"/>
    <x v="0"/>
    <x v="1"/>
    <x v="4"/>
    <x v="4"/>
  </r>
  <r>
    <x v="935"/>
    <x v="149"/>
    <x v="2"/>
    <x v="10"/>
    <x v="3"/>
    <x v="0"/>
    <x v="3"/>
    <x v="19"/>
    <x v="3"/>
    <x v="846"/>
    <x v="0"/>
    <x v="793"/>
    <x v="924"/>
    <x v="875"/>
    <x v="923"/>
    <x v="934"/>
    <x v="0"/>
    <x v="1"/>
    <x v="4"/>
    <x v="4"/>
  </r>
  <r>
    <x v="936"/>
    <x v="149"/>
    <x v="2"/>
    <x v="10"/>
    <x v="0"/>
    <x v="2"/>
    <x v="0"/>
    <x v="6"/>
    <x v="3"/>
    <x v="746"/>
    <x v="0"/>
    <x v="794"/>
    <x v="925"/>
    <x v="876"/>
    <x v="924"/>
    <x v="935"/>
    <x v="0"/>
    <x v="1"/>
    <x v="4"/>
    <x v="4"/>
  </r>
  <r>
    <x v="937"/>
    <x v="149"/>
    <x v="1"/>
    <x v="12"/>
    <x v="1"/>
    <x v="2"/>
    <x v="2"/>
    <x v="15"/>
    <x v="6"/>
    <x v="847"/>
    <x v="1"/>
    <x v="795"/>
    <x v="926"/>
    <x v="877"/>
    <x v="925"/>
    <x v="936"/>
    <x v="0"/>
    <x v="1"/>
    <x v="4"/>
    <x v="4"/>
  </r>
  <r>
    <x v="938"/>
    <x v="149"/>
    <x v="3"/>
    <x v="13"/>
    <x v="0"/>
    <x v="0"/>
    <x v="2"/>
    <x v="2"/>
    <x v="0"/>
    <x v="848"/>
    <x v="2"/>
    <x v="796"/>
    <x v="927"/>
    <x v="878"/>
    <x v="926"/>
    <x v="937"/>
    <x v="0"/>
    <x v="1"/>
    <x v="4"/>
    <x v="4"/>
  </r>
  <r>
    <x v="939"/>
    <x v="149"/>
    <x v="1"/>
    <x v="1"/>
    <x v="0"/>
    <x v="2"/>
    <x v="3"/>
    <x v="19"/>
    <x v="8"/>
    <x v="849"/>
    <x v="0"/>
    <x v="797"/>
    <x v="928"/>
    <x v="879"/>
    <x v="927"/>
    <x v="830"/>
    <x v="0"/>
    <x v="1"/>
    <x v="4"/>
    <x v="4"/>
  </r>
  <r>
    <x v="940"/>
    <x v="149"/>
    <x v="2"/>
    <x v="16"/>
    <x v="3"/>
    <x v="0"/>
    <x v="2"/>
    <x v="2"/>
    <x v="0"/>
    <x v="778"/>
    <x v="2"/>
    <x v="798"/>
    <x v="929"/>
    <x v="880"/>
    <x v="928"/>
    <x v="938"/>
    <x v="0"/>
    <x v="1"/>
    <x v="4"/>
    <x v="4"/>
  </r>
  <r>
    <x v="941"/>
    <x v="149"/>
    <x v="0"/>
    <x v="0"/>
    <x v="0"/>
    <x v="1"/>
    <x v="3"/>
    <x v="7"/>
    <x v="2"/>
    <x v="850"/>
    <x v="2"/>
    <x v="799"/>
    <x v="930"/>
    <x v="881"/>
    <x v="929"/>
    <x v="939"/>
    <x v="0"/>
    <x v="1"/>
    <x v="4"/>
    <x v="4"/>
  </r>
  <r>
    <x v="942"/>
    <x v="149"/>
    <x v="0"/>
    <x v="9"/>
    <x v="0"/>
    <x v="0"/>
    <x v="3"/>
    <x v="13"/>
    <x v="2"/>
    <x v="851"/>
    <x v="0"/>
    <x v="800"/>
    <x v="931"/>
    <x v="882"/>
    <x v="930"/>
    <x v="940"/>
    <x v="0"/>
    <x v="1"/>
    <x v="4"/>
    <x v="4"/>
  </r>
  <r>
    <x v="943"/>
    <x v="149"/>
    <x v="1"/>
    <x v="6"/>
    <x v="0"/>
    <x v="2"/>
    <x v="2"/>
    <x v="9"/>
    <x v="3"/>
    <x v="331"/>
    <x v="2"/>
    <x v="801"/>
    <x v="932"/>
    <x v="883"/>
    <x v="931"/>
    <x v="941"/>
    <x v="0"/>
    <x v="1"/>
    <x v="4"/>
    <x v="4"/>
  </r>
  <r>
    <x v="944"/>
    <x v="149"/>
    <x v="2"/>
    <x v="2"/>
    <x v="3"/>
    <x v="0"/>
    <x v="1"/>
    <x v="11"/>
    <x v="3"/>
    <x v="852"/>
    <x v="0"/>
    <x v="802"/>
    <x v="933"/>
    <x v="884"/>
    <x v="845"/>
    <x v="942"/>
    <x v="0"/>
    <x v="1"/>
    <x v="4"/>
    <x v="4"/>
  </r>
  <r>
    <x v="945"/>
    <x v="149"/>
    <x v="3"/>
    <x v="13"/>
    <x v="0"/>
    <x v="2"/>
    <x v="3"/>
    <x v="7"/>
    <x v="3"/>
    <x v="853"/>
    <x v="0"/>
    <x v="803"/>
    <x v="934"/>
    <x v="885"/>
    <x v="932"/>
    <x v="943"/>
    <x v="0"/>
    <x v="1"/>
    <x v="4"/>
    <x v="4"/>
  </r>
  <r>
    <x v="946"/>
    <x v="149"/>
    <x v="2"/>
    <x v="10"/>
    <x v="0"/>
    <x v="0"/>
    <x v="4"/>
    <x v="14"/>
    <x v="3"/>
    <x v="226"/>
    <x v="0"/>
    <x v="239"/>
    <x v="235"/>
    <x v="247"/>
    <x v="933"/>
    <x v="944"/>
    <x v="0"/>
    <x v="1"/>
    <x v="4"/>
    <x v="4"/>
  </r>
  <r>
    <x v="947"/>
    <x v="149"/>
    <x v="0"/>
    <x v="0"/>
    <x v="0"/>
    <x v="0"/>
    <x v="2"/>
    <x v="9"/>
    <x v="3"/>
    <x v="854"/>
    <x v="0"/>
    <x v="804"/>
    <x v="935"/>
    <x v="886"/>
    <x v="934"/>
    <x v="945"/>
    <x v="0"/>
    <x v="1"/>
    <x v="4"/>
    <x v="4"/>
  </r>
  <r>
    <x v="948"/>
    <x v="149"/>
    <x v="3"/>
    <x v="8"/>
    <x v="0"/>
    <x v="1"/>
    <x v="4"/>
    <x v="12"/>
    <x v="3"/>
    <x v="855"/>
    <x v="0"/>
    <x v="805"/>
    <x v="936"/>
    <x v="887"/>
    <x v="707"/>
    <x v="946"/>
    <x v="0"/>
    <x v="1"/>
    <x v="4"/>
    <x v="4"/>
  </r>
  <r>
    <x v="949"/>
    <x v="150"/>
    <x v="3"/>
    <x v="8"/>
    <x v="0"/>
    <x v="0"/>
    <x v="2"/>
    <x v="15"/>
    <x v="3"/>
    <x v="856"/>
    <x v="0"/>
    <x v="585"/>
    <x v="937"/>
    <x v="618"/>
    <x v="935"/>
    <x v="947"/>
    <x v="0"/>
    <x v="1"/>
    <x v="4"/>
    <x v="4"/>
  </r>
  <r>
    <x v="950"/>
    <x v="150"/>
    <x v="3"/>
    <x v="8"/>
    <x v="3"/>
    <x v="1"/>
    <x v="0"/>
    <x v="8"/>
    <x v="3"/>
    <x v="857"/>
    <x v="0"/>
    <x v="806"/>
    <x v="938"/>
    <x v="888"/>
    <x v="936"/>
    <x v="948"/>
    <x v="0"/>
    <x v="1"/>
    <x v="4"/>
    <x v="4"/>
  </r>
  <r>
    <x v="951"/>
    <x v="150"/>
    <x v="3"/>
    <x v="13"/>
    <x v="3"/>
    <x v="1"/>
    <x v="1"/>
    <x v="11"/>
    <x v="0"/>
    <x v="858"/>
    <x v="0"/>
    <x v="300"/>
    <x v="939"/>
    <x v="889"/>
    <x v="937"/>
    <x v="949"/>
    <x v="0"/>
    <x v="1"/>
    <x v="4"/>
    <x v="4"/>
  </r>
  <r>
    <x v="952"/>
    <x v="150"/>
    <x v="2"/>
    <x v="3"/>
    <x v="0"/>
    <x v="1"/>
    <x v="3"/>
    <x v="19"/>
    <x v="0"/>
    <x v="859"/>
    <x v="2"/>
    <x v="807"/>
    <x v="940"/>
    <x v="890"/>
    <x v="938"/>
    <x v="950"/>
    <x v="0"/>
    <x v="1"/>
    <x v="4"/>
    <x v="4"/>
  </r>
  <r>
    <x v="953"/>
    <x v="150"/>
    <x v="2"/>
    <x v="2"/>
    <x v="2"/>
    <x v="0"/>
    <x v="1"/>
    <x v="11"/>
    <x v="3"/>
    <x v="860"/>
    <x v="0"/>
    <x v="808"/>
    <x v="941"/>
    <x v="891"/>
    <x v="939"/>
    <x v="951"/>
    <x v="0"/>
    <x v="1"/>
    <x v="4"/>
    <x v="4"/>
  </r>
  <r>
    <x v="954"/>
    <x v="150"/>
    <x v="2"/>
    <x v="16"/>
    <x v="0"/>
    <x v="0"/>
    <x v="2"/>
    <x v="18"/>
    <x v="3"/>
    <x v="861"/>
    <x v="2"/>
    <x v="809"/>
    <x v="942"/>
    <x v="892"/>
    <x v="940"/>
    <x v="952"/>
    <x v="0"/>
    <x v="1"/>
    <x v="4"/>
    <x v="4"/>
  </r>
  <r>
    <x v="955"/>
    <x v="150"/>
    <x v="1"/>
    <x v="12"/>
    <x v="0"/>
    <x v="0"/>
    <x v="1"/>
    <x v="3"/>
    <x v="3"/>
    <x v="592"/>
    <x v="2"/>
    <x v="810"/>
    <x v="943"/>
    <x v="893"/>
    <x v="941"/>
    <x v="953"/>
    <x v="0"/>
    <x v="1"/>
    <x v="4"/>
    <x v="4"/>
  </r>
  <r>
    <x v="956"/>
    <x v="150"/>
    <x v="2"/>
    <x v="2"/>
    <x v="0"/>
    <x v="0"/>
    <x v="4"/>
    <x v="12"/>
    <x v="6"/>
    <x v="862"/>
    <x v="0"/>
    <x v="811"/>
    <x v="944"/>
    <x v="894"/>
    <x v="942"/>
    <x v="954"/>
    <x v="0"/>
    <x v="1"/>
    <x v="4"/>
    <x v="4"/>
  </r>
  <r>
    <x v="957"/>
    <x v="150"/>
    <x v="3"/>
    <x v="8"/>
    <x v="0"/>
    <x v="1"/>
    <x v="2"/>
    <x v="18"/>
    <x v="0"/>
    <x v="863"/>
    <x v="0"/>
    <x v="812"/>
    <x v="945"/>
    <x v="895"/>
    <x v="943"/>
    <x v="955"/>
    <x v="0"/>
    <x v="1"/>
    <x v="4"/>
    <x v="4"/>
  </r>
  <r>
    <x v="958"/>
    <x v="150"/>
    <x v="2"/>
    <x v="16"/>
    <x v="0"/>
    <x v="1"/>
    <x v="1"/>
    <x v="3"/>
    <x v="3"/>
    <x v="864"/>
    <x v="0"/>
    <x v="148"/>
    <x v="946"/>
    <x v="149"/>
    <x v="944"/>
    <x v="956"/>
    <x v="0"/>
    <x v="1"/>
    <x v="4"/>
    <x v="4"/>
  </r>
  <r>
    <x v="959"/>
    <x v="150"/>
    <x v="1"/>
    <x v="11"/>
    <x v="0"/>
    <x v="1"/>
    <x v="0"/>
    <x v="0"/>
    <x v="3"/>
    <x v="865"/>
    <x v="0"/>
    <x v="813"/>
    <x v="947"/>
    <x v="896"/>
    <x v="945"/>
    <x v="957"/>
    <x v="0"/>
    <x v="1"/>
    <x v="4"/>
    <x v="4"/>
  </r>
  <r>
    <x v="960"/>
    <x v="150"/>
    <x v="3"/>
    <x v="8"/>
    <x v="2"/>
    <x v="1"/>
    <x v="3"/>
    <x v="19"/>
    <x v="3"/>
    <x v="500"/>
    <x v="0"/>
    <x v="814"/>
    <x v="948"/>
    <x v="897"/>
    <x v="946"/>
    <x v="958"/>
    <x v="0"/>
    <x v="1"/>
    <x v="4"/>
    <x v="4"/>
  </r>
  <r>
    <x v="961"/>
    <x v="150"/>
    <x v="1"/>
    <x v="14"/>
    <x v="0"/>
    <x v="1"/>
    <x v="0"/>
    <x v="0"/>
    <x v="1"/>
    <x v="866"/>
    <x v="0"/>
    <x v="815"/>
    <x v="949"/>
    <x v="898"/>
    <x v="947"/>
    <x v="959"/>
    <x v="0"/>
    <x v="1"/>
    <x v="4"/>
    <x v="4"/>
  </r>
  <r>
    <x v="962"/>
    <x v="150"/>
    <x v="0"/>
    <x v="15"/>
    <x v="0"/>
    <x v="1"/>
    <x v="3"/>
    <x v="13"/>
    <x v="3"/>
    <x v="867"/>
    <x v="3"/>
    <x v="816"/>
    <x v="950"/>
    <x v="899"/>
    <x v="948"/>
    <x v="960"/>
    <x v="0"/>
    <x v="1"/>
    <x v="4"/>
    <x v="4"/>
  </r>
  <r>
    <x v="963"/>
    <x v="150"/>
    <x v="1"/>
    <x v="1"/>
    <x v="3"/>
    <x v="1"/>
    <x v="2"/>
    <x v="9"/>
    <x v="0"/>
    <x v="868"/>
    <x v="2"/>
    <x v="329"/>
    <x v="951"/>
    <x v="900"/>
    <x v="949"/>
    <x v="961"/>
    <x v="0"/>
    <x v="1"/>
    <x v="4"/>
    <x v="4"/>
  </r>
  <r>
    <x v="964"/>
    <x v="151"/>
    <x v="3"/>
    <x v="13"/>
    <x v="0"/>
    <x v="0"/>
    <x v="3"/>
    <x v="7"/>
    <x v="3"/>
    <x v="869"/>
    <x v="0"/>
    <x v="817"/>
    <x v="952"/>
    <x v="901"/>
    <x v="950"/>
    <x v="962"/>
    <x v="0"/>
    <x v="1"/>
    <x v="5"/>
    <x v="5"/>
  </r>
  <r>
    <x v="965"/>
    <x v="151"/>
    <x v="3"/>
    <x v="4"/>
    <x v="0"/>
    <x v="1"/>
    <x v="0"/>
    <x v="6"/>
    <x v="3"/>
    <x v="870"/>
    <x v="2"/>
    <x v="818"/>
    <x v="953"/>
    <x v="902"/>
    <x v="951"/>
    <x v="963"/>
    <x v="0"/>
    <x v="1"/>
    <x v="5"/>
    <x v="5"/>
  </r>
  <r>
    <x v="966"/>
    <x v="151"/>
    <x v="1"/>
    <x v="11"/>
    <x v="0"/>
    <x v="0"/>
    <x v="4"/>
    <x v="10"/>
    <x v="3"/>
    <x v="871"/>
    <x v="2"/>
    <x v="146"/>
    <x v="954"/>
    <x v="147"/>
    <x v="952"/>
    <x v="964"/>
    <x v="0"/>
    <x v="1"/>
    <x v="5"/>
    <x v="5"/>
  </r>
  <r>
    <x v="967"/>
    <x v="151"/>
    <x v="1"/>
    <x v="11"/>
    <x v="2"/>
    <x v="1"/>
    <x v="4"/>
    <x v="10"/>
    <x v="0"/>
    <x v="872"/>
    <x v="0"/>
    <x v="819"/>
    <x v="955"/>
    <x v="903"/>
    <x v="953"/>
    <x v="965"/>
    <x v="0"/>
    <x v="1"/>
    <x v="5"/>
    <x v="5"/>
  </r>
  <r>
    <x v="968"/>
    <x v="151"/>
    <x v="3"/>
    <x v="4"/>
    <x v="0"/>
    <x v="0"/>
    <x v="1"/>
    <x v="3"/>
    <x v="3"/>
    <x v="873"/>
    <x v="0"/>
    <x v="820"/>
    <x v="956"/>
    <x v="904"/>
    <x v="954"/>
    <x v="966"/>
    <x v="0"/>
    <x v="1"/>
    <x v="5"/>
    <x v="5"/>
  </r>
  <r>
    <x v="969"/>
    <x v="151"/>
    <x v="0"/>
    <x v="15"/>
    <x v="0"/>
    <x v="1"/>
    <x v="1"/>
    <x v="11"/>
    <x v="0"/>
    <x v="874"/>
    <x v="0"/>
    <x v="821"/>
    <x v="957"/>
    <x v="905"/>
    <x v="955"/>
    <x v="967"/>
    <x v="0"/>
    <x v="1"/>
    <x v="5"/>
    <x v="5"/>
  </r>
  <r>
    <x v="970"/>
    <x v="151"/>
    <x v="3"/>
    <x v="8"/>
    <x v="0"/>
    <x v="1"/>
    <x v="0"/>
    <x v="8"/>
    <x v="2"/>
    <x v="875"/>
    <x v="3"/>
    <x v="822"/>
    <x v="958"/>
    <x v="906"/>
    <x v="956"/>
    <x v="968"/>
    <x v="0"/>
    <x v="1"/>
    <x v="5"/>
    <x v="5"/>
  </r>
  <r>
    <x v="971"/>
    <x v="151"/>
    <x v="3"/>
    <x v="13"/>
    <x v="2"/>
    <x v="2"/>
    <x v="2"/>
    <x v="9"/>
    <x v="0"/>
    <x v="223"/>
    <x v="3"/>
    <x v="823"/>
    <x v="959"/>
    <x v="907"/>
    <x v="957"/>
    <x v="969"/>
    <x v="0"/>
    <x v="1"/>
    <x v="5"/>
    <x v="5"/>
  </r>
  <r>
    <x v="972"/>
    <x v="151"/>
    <x v="2"/>
    <x v="3"/>
    <x v="1"/>
    <x v="2"/>
    <x v="1"/>
    <x v="11"/>
    <x v="6"/>
    <x v="876"/>
    <x v="1"/>
    <x v="824"/>
    <x v="960"/>
    <x v="908"/>
    <x v="958"/>
    <x v="970"/>
    <x v="0"/>
    <x v="1"/>
    <x v="5"/>
    <x v="5"/>
  </r>
  <r>
    <x v="973"/>
    <x v="151"/>
    <x v="2"/>
    <x v="16"/>
    <x v="2"/>
    <x v="0"/>
    <x v="4"/>
    <x v="12"/>
    <x v="3"/>
    <x v="877"/>
    <x v="0"/>
    <x v="825"/>
    <x v="961"/>
    <x v="909"/>
    <x v="959"/>
    <x v="971"/>
    <x v="0"/>
    <x v="1"/>
    <x v="5"/>
    <x v="5"/>
  </r>
  <r>
    <x v="974"/>
    <x v="151"/>
    <x v="2"/>
    <x v="5"/>
    <x v="2"/>
    <x v="0"/>
    <x v="1"/>
    <x v="11"/>
    <x v="3"/>
    <x v="878"/>
    <x v="2"/>
    <x v="826"/>
    <x v="962"/>
    <x v="910"/>
    <x v="960"/>
    <x v="972"/>
    <x v="0"/>
    <x v="1"/>
    <x v="5"/>
    <x v="5"/>
  </r>
  <r>
    <x v="975"/>
    <x v="151"/>
    <x v="3"/>
    <x v="13"/>
    <x v="0"/>
    <x v="1"/>
    <x v="0"/>
    <x v="0"/>
    <x v="2"/>
    <x v="879"/>
    <x v="0"/>
    <x v="827"/>
    <x v="963"/>
    <x v="911"/>
    <x v="961"/>
    <x v="973"/>
    <x v="0"/>
    <x v="1"/>
    <x v="5"/>
    <x v="5"/>
  </r>
  <r>
    <x v="976"/>
    <x v="151"/>
    <x v="3"/>
    <x v="4"/>
    <x v="2"/>
    <x v="1"/>
    <x v="4"/>
    <x v="14"/>
    <x v="0"/>
    <x v="880"/>
    <x v="0"/>
    <x v="36"/>
    <x v="964"/>
    <x v="36"/>
    <x v="962"/>
    <x v="974"/>
    <x v="0"/>
    <x v="1"/>
    <x v="5"/>
    <x v="5"/>
  </r>
  <r>
    <x v="977"/>
    <x v="152"/>
    <x v="1"/>
    <x v="11"/>
    <x v="0"/>
    <x v="0"/>
    <x v="2"/>
    <x v="15"/>
    <x v="0"/>
    <x v="881"/>
    <x v="2"/>
    <x v="828"/>
    <x v="965"/>
    <x v="912"/>
    <x v="963"/>
    <x v="975"/>
    <x v="0"/>
    <x v="1"/>
    <x v="5"/>
    <x v="5"/>
  </r>
  <r>
    <x v="978"/>
    <x v="152"/>
    <x v="0"/>
    <x v="15"/>
    <x v="0"/>
    <x v="0"/>
    <x v="1"/>
    <x v="11"/>
    <x v="3"/>
    <x v="882"/>
    <x v="2"/>
    <x v="829"/>
    <x v="966"/>
    <x v="913"/>
    <x v="964"/>
    <x v="976"/>
    <x v="0"/>
    <x v="1"/>
    <x v="5"/>
    <x v="5"/>
  </r>
  <r>
    <x v="979"/>
    <x v="152"/>
    <x v="1"/>
    <x v="14"/>
    <x v="0"/>
    <x v="1"/>
    <x v="0"/>
    <x v="0"/>
    <x v="0"/>
    <x v="883"/>
    <x v="0"/>
    <x v="830"/>
    <x v="967"/>
    <x v="914"/>
    <x v="574"/>
    <x v="977"/>
    <x v="0"/>
    <x v="1"/>
    <x v="5"/>
    <x v="5"/>
  </r>
  <r>
    <x v="980"/>
    <x v="152"/>
    <x v="3"/>
    <x v="13"/>
    <x v="2"/>
    <x v="2"/>
    <x v="4"/>
    <x v="10"/>
    <x v="3"/>
    <x v="689"/>
    <x v="0"/>
    <x v="831"/>
    <x v="968"/>
    <x v="915"/>
    <x v="965"/>
    <x v="978"/>
    <x v="0"/>
    <x v="1"/>
    <x v="5"/>
    <x v="5"/>
  </r>
  <r>
    <x v="981"/>
    <x v="152"/>
    <x v="1"/>
    <x v="6"/>
    <x v="0"/>
    <x v="1"/>
    <x v="2"/>
    <x v="9"/>
    <x v="2"/>
    <x v="151"/>
    <x v="1"/>
    <x v="832"/>
    <x v="969"/>
    <x v="916"/>
    <x v="966"/>
    <x v="979"/>
    <x v="0"/>
    <x v="1"/>
    <x v="5"/>
    <x v="5"/>
  </r>
  <r>
    <x v="982"/>
    <x v="152"/>
    <x v="3"/>
    <x v="4"/>
    <x v="1"/>
    <x v="2"/>
    <x v="1"/>
    <x v="3"/>
    <x v="8"/>
    <x v="884"/>
    <x v="1"/>
    <x v="833"/>
    <x v="970"/>
    <x v="917"/>
    <x v="967"/>
    <x v="980"/>
    <x v="0"/>
    <x v="1"/>
    <x v="5"/>
    <x v="5"/>
  </r>
  <r>
    <x v="983"/>
    <x v="153"/>
    <x v="2"/>
    <x v="3"/>
    <x v="0"/>
    <x v="2"/>
    <x v="3"/>
    <x v="7"/>
    <x v="3"/>
    <x v="885"/>
    <x v="3"/>
    <x v="734"/>
    <x v="971"/>
    <x v="804"/>
    <x v="968"/>
    <x v="981"/>
    <x v="0"/>
    <x v="1"/>
    <x v="5"/>
    <x v="5"/>
  </r>
  <r>
    <x v="984"/>
    <x v="153"/>
    <x v="2"/>
    <x v="10"/>
    <x v="3"/>
    <x v="1"/>
    <x v="2"/>
    <x v="15"/>
    <x v="2"/>
    <x v="185"/>
    <x v="0"/>
    <x v="834"/>
    <x v="972"/>
    <x v="918"/>
    <x v="969"/>
    <x v="982"/>
    <x v="0"/>
    <x v="1"/>
    <x v="5"/>
    <x v="5"/>
  </r>
  <r>
    <x v="985"/>
    <x v="153"/>
    <x v="2"/>
    <x v="5"/>
    <x v="0"/>
    <x v="1"/>
    <x v="4"/>
    <x v="14"/>
    <x v="0"/>
    <x v="287"/>
    <x v="2"/>
    <x v="835"/>
    <x v="334"/>
    <x v="919"/>
    <x v="970"/>
    <x v="983"/>
    <x v="0"/>
    <x v="1"/>
    <x v="5"/>
    <x v="5"/>
  </r>
  <r>
    <x v="986"/>
    <x v="153"/>
    <x v="0"/>
    <x v="9"/>
    <x v="0"/>
    <x v="1"/>
    <x v="2"/>
    <x v="9"/>
    <x v="3"/>
    <x v="886"/>
    <x v="0"/>
    <x v="480"/>
    <x v="973"/>
    <x v="505"/>
    <x v="971"/>
    <x v="984"/>
    <x v="0"/>
    <x v="1"/>
    <x v="5"/>
    <x v="5"/>
  </r>
  <r>
    <x v="987"/>
    <x v="153"/>
    <x v="1"/>
    <x v="1"/>
    <x v="0"/>
    <x v="0"/>
    <x v="0"/>
    <x v="4"/>
    <x v="0"/>
    <x v="887"/>
    <x v="0"/>
    <x v="836"/>
    <x v="974"/>
    <x v="920"/>
    <x v="972"/>
    <x v="985"/>
    <x v="0"/>
    <x v="1"/>
    <x v="5"/>
    <x v="5"/>
  </r>
  <r>
    <x v="988"/>
    <x v="153"/>
    <x v="3"/>
    <x v="8"/>
    <x v="3"/>
    <x v="2"/>
    <x v="1"/>
    <x v="17"/>
    <x v="0"/>
    <x v="888"/>
    <x v="2"/>
    <x v="837"/>
    <x v="975"/>
    <x v="921"/>
    <x v="973"/>
    <x v="986"/>
    <x v="0"/>
    <x v="1"/>
    <x v="5"/>
    <x v="5"/>
  </r>
  <r>
    <x v="989"/>
    <x v="153"/>
    <x v="3"/>
    <x v="13"/>
    <x v="0"/>
    <x v="0"/>
    <x v="1"/>
    <x v="3"/>
    <x v="2"/>
    <x v="889"/>
    <x v="0"/>
    <x v="633"/>
    <x v="976"/>
    <x v="922"/>
    <x v="974"/>
    <x v="987"/>
    <x v="0"/>
    <x v="1"/>
    <x v="5"/>
    <x v="5"/>
  </r>
  <r>
    <x v="990"/>
    <x v="153"/>
    <x v="3"/>
    <x v="13"/>
    <x v="0"/>
    <x v="1"/>
    <x v="0"/>
    <x v="6"/>
    <x v="3"/>
    <x v="843"/>
    <x v="0"/>
    <x v="838"/>
    <x v="921"/>
    <x v="923"/>
    <x v="975"/>
    <x v="988"/>
    <x v="0"/>
    <x v="1"/>
    <x v="5"/>
    <x v="5"/>
  </r>
  <r>
    <x v="991"/>
    <x v="154"/>
    <x v="1"/>
    <x v="14"/>
    <x v="3"/>
    <x v="0"/>
    <x v="0"/>
    <x v="0"/>
    <x v="0"/>
    <x v="233"/>
    <x v="0"/>
    <x v="839"/>
    <x v="977"/>
    <x v="924"/>
    <x v="976"/>
    <x v="989"/>
    <x v="0"/>
    <x v="1"/>
    <x v="5"/>
    <x v="5"/>
  </r>
  <r>
    <x v="992"/>
    <x v="154"/>
    <x v="0"/>
    <x v="0"/>
    <x v="3"/>
    <x v="0"/>
    <x v="0"/>
    <x v="4"/>
    <x v="0"/>
    <x v="789"/>
    <x v="0"/>
    <x v="627"/>
    <x v="978"/>
    <x v="673"/>
    <x v="977"/>
    <x v="990"/>
    <x v="0"/>
    <x v="1"/>
    <x v="5"/>
    <x v="5"/>
  </r>
  <r>
    <x v="993"/>
    <x v="154"/>
    <x v="3"/>
    <x v="8"/>
    <x v="0"/>
    <x v="0"/>
    <x v="1"/>
    <x v="17"/>
    <x v="3"/>
    <x v="32"/>
    <x v="0"/>
    <x v="840"/>
    <x v="32"/>
    <x v="925"/>
    <x v="978"/>
    <x v="991"/>
    <x v="0"/>
    <x v="1"/>
    <x v="5"/>
    <x v="5"/>
  </r>
  <r>
    <x v="994"/>
    <x v="154"/>
    <x v="1"/>
    <x v="1"/>
    <x v="0"/>
    <x v="1"/>
    <x v="1"/>
    <x v="1"/>
    <x v="3"/>
    <x v="890"/>
    <x v="0"/>
    <x v="841"/>
    <x v="979"/>
    <x v="926"/>
    <x v="979"/>
    <x v="992"/>
    <x v="0"/>
    <x v="1"/>
    <x v="5"/>
    <x v="5"/>
  </r>
  <r>
    <x v="995"/>
    <x v="154"/>
    <x v="3"/>
    <x v="8"/>
    <x v="1"/>
    <x v="0"/>
    <x v="2"/>
    <x v="9"/>
    <x v="5"/>
    <x v="891"/>
    <x v="1"/>
    <x v="154"/>
    <x v="980"/>
    <x v="927"/>
    <x v="980"/>
    <x v="993"/>
    <x v="0"/>
    <x v="1"/>
    <x v="5"/>
    <x v="5"/>
  </r>
  <r>
    <x v="996"/>
    <x v="154"/>
    <x v="1"/>
    <x v="14"/>
    <x v="0"/>
    <x v="0"/>
    <x v="2"/>
    <x v="9"/>
    <x v="3"/>
    <x v="892"/>
    <x v="2"/>
    <x v="398"/>
    <x v="981"/>
    <x v="417"/>
    <x v="981"/>
    <x v="994"/>
    <x v="0"/>
    <x v="1"/>
    <x v="5"/>
    <x v="5"/>
  </r>
  <r>
    <x v="997"/>
    <x v="154"/>
    <x v="2"/>
    <x v="5"/>
    <x v="0"/>
    <x v="0"/>
    <x v="4"/>
    <x v="14"/>
    <x v="3"/>
    <x v="893"/>
    <x v="0"/>
    <x v="842"/>
    <x v="982"/>
    <x v="928"/>
    <x v="982"/>
    <x v="995"/>
    <x v="0"/>
    <x v="1"/>
    <x v="5"/>
    <x v="5"/>
  </r>
  <r>
    <x v="998"/>
    <x v="154"/>
    <x v="1"/>
    <x v="12"/>
    <x v="3"/>
    <x v="0"/>
    <x v="4"/>
    <x v="12"/>
    <x v="3"/>
    <x v="894"/>
    <x v="0"/>
    <x v="843"/>
    <x v="983"/>
    <x v="929"/>
    <x v="983"/>
    <x v="996"/>
    <x v="0"/>
    <x v="1"/>
    <x v="5"/>
    <x v="5"/>
  </r>
  <r>
    <x v="999"/>
    <x v="154"/>
    <x v="3"/>
    <x v="8"/>
    <x v="0"/>
    <x v="1"/>
    <x v="4"/>
    <x v="12"/>
    <x v="2"/>
    <x v="895"/>
    <x v="0"/>
    <x v="844"/>
    <x v="984"/>
    <x v="930"/>
    <x v="984"/>
    <x v="997"/>
    <x v="0"/>
    <x v="1"/>
    <x v="5"/>
    <x v="5"/>
  </r>
  <r>
    <x v="1000"/>
    <x v="155"/>
    <x v="0"/>
    <x v="15"/>
    <x v="2"/>
    <x v="0"/>
    <x v="1"/>
    <x v="1"/>
    <x v="8"/>
    <x v="896"/>
    <x v="2"/>
    <x v="845"/>
    <x v="985"/>
    <x v="931"/>
    <x v="985"/>
    <x v="998"/>
    <x v="0"/>
    <x v="1"/>
    <x v="5"/>
    <x v="5"/>
  </r>
  <r>
    <x v="1001"/>
    <x v="155"/>
    <x v="2"/>
    <x v="5"/>
    <x v="0"/>
    <x v="2"/>
    <x v="3"/>
    <x v="19"/>
    <x v="3"/>
    <x v="897"/>
    <x v="0"/>
    <x v="846"/>
    <x v="986"/>
    <x v="932"/>
    <x v="986"/>
    <x v="999"/>
    <x v="0"/>
    <x v="1"/>
    <x v="5"/>
    <x v="5"/>
  </r>
  <r>
    <x v="1002"/>
    <x v="155"/>
    <x v="3"/>
    <x v="8"/>
    <x v="3"/>
    <x v="0"/>
    <x v="2"/>
    <x v="18"/>
    <x v="0"/>
    <x v="898"/>
    <x v="0"/>
    <x v="847"/>
    <x v="987"/>
    <x v="933"/>
    <x v="987"/>
    <x v="1000"/>
    <x v="0"/>
    <x v="1"/>
    <x v="5"/>
    <x v="5"/>
  </r>
  <r>
    <x v="1003"/>
    <x v="155"/>
    <x v="0"/>
    <x v="0"/>
    <x v="3"/>
    <x v="0"/>
    <x v="0"/>
    <x v="0"/>
    <x v="3"/>
    <x v="505"/>
    <x v="0"/>
    <x v="848"/>
    <x v="988"/>
    <x v="934"/>
    <x v="988"/>
    <x v="1001"/>
    <x v="0"/>
    <x v="1"/>
    <x v="5"/>
    <x v="5"/>
  </r>
  <r>
    <x v="1004"/>
    <x v="155"/>
    <x v="0"/>
    <x v="15"/>
    <x v="0"/>
    <x v="1"/>
    <x v="0"/>
    <x v="4"/>
    <x v="3"/>
    <x v="899"/>
    <x v="0"/>
    <x v="849"/>
    <x v="989"/>
    <x v="935"/>
    <x v="989"/>
    <x v="1002"/>
    <x v="0"/>
    <x v="1"/>
    <x v="5"/>
    <x v="5"/>
  </r>
  <r>
    <x v="1005"/>
    <x v="155"/>
    <x v="2"/>
    <x v="10"/>
    <x v="2"/>
    <x v="1"/>
    <x v="3"/>
    <x v="7"/>
    <x v="0"/>
    <x v="900"/>
    <x v="0"/>
    <x v="850"/>
    <x v="990"/>
    <x v="936"/>
    <x v="990"/>
    <x v="1003"/>
    <x v="0"/>
    <x v="1"/>
    <x v="5"/>
    <x v="5"/>
  </r>
  <r>
    <x v="1006"/>
    <x v="156"/>
    <x v="0"/>
    <x v="0"/>
    <x v="2"/>
    <x v="1"/>
    <x v="4"/>
    <x v="10"/>
    <x v="3"/>
    <x v="901"/>
    <x v="0"/>
    <x v="180"/>
    <x v="991"/>
    <x v="937"/>
    <x v="991"/>
    <x v="1004"/>
    <x v="0"/>
    <x v="1"/>
    <x v="5"/>
    <x v="5"/>
  </r>
  <r>
    <x v="1007"/>
    <x v="156"/>
    <x v="1"/>
    <x v="1"/>
    <x v="2"/>
    <x v="0"/>
    <x v="1"/>
    <x v="17"/>
    <x v="3"/>
    <x v="208"/>
    <x v="0"/>
    <x v="851"/>
    <x v="992"/>
    <x v="938"/>
    <x v="992"/>
    <x v="1005"/>
    <x v="0"/>
    <x v="1"/>
    <x v="5"/>
    <x v="5"/>
  </r>
  <r>
    <x v="1008"/>
    <x v="156"/>
    <x v="3"/>
    <x v="7"/>
    <x v="1"/>
    <x v="0"/>
    <x v="4"/>
    <x v="10"/>
    <x v="4"/>
    <x v="902"/>
    <x v="4"/>
    <x v="852"/>
    <x v="993"/>
    <x v="939"/>
    <x v="993"/>
    <x v="1006"/>
    <x v="0"/>
    <x v="1"/>
    <x v="5"/>
    <x v="5"/>
  </r>
  <r>
    <x v="1009"/>
    <x v="156"/>
    <x v="2"/>
    <x v="5"/>
    <x v="0"/>
    <x v="1"/>
    <x v="2"/>
    <x v="15"/>
    <x v="3"/>
    <x v="903"/>
    <x v="0"/>
    <x v="853"/>
    <x v="994"/>
    <x v="940"/>
    <x v="994"/>
    <x v="1007"/>
    <x v="0"/>
    <x v="1"/>
    <x v="5"/>
    <x v="5"/>
  </r>
  <r>
    <x v="1010"/>
    <x v="156"/>
    <x v="2"/>
    <x v="10"/>
    <x v="1"/>
    <x v="0"/>
    <x v="3"/>
    <x v="5"/>
    <x v="5"/>
    <x v="904"/>
    <x v="3"/>
    <x v="854"/>
    <x v="995"/>
    <x v="941"/>
    <x v="995"/>
    <x v="1008"/>
    <x v="0"/>
    <x v="1"/>
    <x v="5"/>
    <x v="5"/>
  </r>
  <r>
    <x v="1011"/>
    <x v="156"/>
    <x v="2"/>
    <x v="3"/>
    <x v="2"/>
    <x v="0"/>
    <x v="4"/>
    <x v="10"/>
    <x v="0"/>
    <x v="905"/>
    <x v="0"/>
    <x v="855"/>
    <x v="609"/>
    <x v="942"/>
    <x v="996"/>
    <x v="1009"/>
    <x v="0"/>
    <x v="1"/>
    <x v="5"/>
    <x v="5"/>
  </r>
  <r>
    <x v="1012"/>
    <x v="156"/>
    <x v="1"/>
    <x v="12"/>
    <x v="2"/>
    <x v="0"/>
    <x v="0"/>
    <x v="8"/>
    <x v="3"/>
    <x v="906"/>
    <x v="0"/>
    <x v="677"/>
    <x v="996"/>
    <x v="943"/>
    <x v="997"/>
    <x v="1010"/>
    <x v="0"/>
    <x v="1"/>
    <x v="5"/>
    <x v="5"/>
  </r>
  <r>
    <x v="1013"/>
    <x v="156"/>
    <x v="2"/>
    <x v="2"/>
    <x v="1"/>
    <x v="2"/>
    <x v="3"/>
    <x v="5"/>
    <x v="1"/>
    <x v="907"/>
    <x v="2"/>
    <x v="856"/>
    <x v="997"/>
    <x v="944"/>
    <x v="998"/>
    <x v="1011"/>
    <x v="0"/>
    <x v="1"/>
    <x v="5"/>
    <x v="5"/>
  </r>
  <r>
    <x v="1014"/>
    <x v="156"/>
    <x v="0"/>
    <x v="9"/>
    <x v="2"/>
    <x v="2"/>
    <x v="0"/>
    <x v="0"/>
    <x v="0"/>
    <x v="908"/>
    <x v="0"/>
    <x v="857"/>
    <x v="998"/>
    <x v="945"/>
    <x v="999"/>
    <x v="1012"/>
    <x v="0"/>
    <x v="1"/>
    <x v="5"/>
    <x v="5"/>
  </r>
  <r>
    <x v="1015"/>
    <x v="156"/>
    <x v="3"/>
    <x v="7"/>
    <x v="2"/>
    <x v="2"/>
    <x v="0"/>
    <x v="0"/>
    <x v="3"/>
    <x v="297"/>
    <x v="1"/>
    <x v="827"/>
    <x v="999"/>
    <x v="946"/>
    <x v="1000"/>
    <x v="1013"/>
    <x v="0"/>
    <x v="1"/>
    <x v="5"/>
    <x v="5"/>
  </r>
  <r>
    <x v="1016"/>
    <x v="156"/>
    <x v="1"/>
    <x v="1"/>
    <x v="0"/>
    <x v="0"/>
    <x v="0"/>
    <x v="6"/>
    <x v="3"/>
    <x v="422"/>
    <x v="2"/>
    <x v="858"/>
    <x v="1000"/>
    <x v="947"/>
    <x v="1001"/>
    <x v="1014"/>
    <x v="0"/>
    <x v="1"/>
    <x v="5"/>
    <x v="5"/>
  </r>
  <r>
    <x v="1017"/>
    <x v="157"/>
    <x v="1"/>
    <x v="6"/>
    <x v="2"/>
    <x v="0"/>
    <x v="2"/>
    <x v="2"/>
    <x v="1"/>
    <x v="415"/>
    <x v="2"/>
    <x v="859"/>
    <x v="1001"/>
    <x v="948"/>
    <x v="1002"/>
    <x v="1015"/>
    <x v="0"/>
    <x v="1"/>
    <x v="5"/>
    <x v="5"/>
  </r>
  <r>
    <x v="1018"/>
    <x v="157"/>
    <x v="0"/>
    <x v="15"/>
    <x v="1"/>
    <x v="1"/>
    <x v="3"/>
    <x v="5"/>
    <x v="9"/>
    <x v="909"/>
    <x v="2"/>
    <x v="860"/>
    <x v="1002"/>
    <x v="949"/>
    <x v="1003"/>
    <x v="1016"/>
    <x v="0"/>
    <x v="1"/>
    <x v="5"/>
    <x v="5"/>
  </r>
  <r>
    <x v="1019"/>
    <x v="157"/>
    <x v="0"/>
    <x v="9"/>
    <x v="3"/>
    <x v="0"/>
    <x v="0"/>
    <x v="6"/>
    <x v="0"/>
    <x v="910"/>
    <x v="0"/>
    <x v="861"/>
    <x v="1003"/>
    <x v="950"/>
    <x v="1004"/>
    <x v="1017"/>
    <x v="0"/>
    <x v="1"/>
    <x v="5"/>
    <x v="5"/>
  </r>
  <r>
    <x v="1020"/>
    <x v="157"/>
    <x v="1"/>
    <x v="12"/>
    <x v="0"/>
    <x v="0"/>
    <x v="1"/>
    <x v="1"/>
    <x v="0"/>
    <x v="911"/>
    <x v="0"/>
    <x v="862"/>
    <x v="1004"/>
    <x v="951"/>
    <x v="1005"/>
    <x v="1018"/>
    <x v="0"/>
    <x v="1"/>
    <x v="5"/>
    <x v="5"/>
  </r>
  <r>
    <x v="1021"/>
    <x v="157"/>
    <x v="1"/>
    <x v="6"/>
    <x v="0"/>
    <x v="1"/>
    <x v="3"/>
    <x v="13"/>
    <x v="3"/>
    <x v="912"/>
    <x v="3"/>
    <x v="231"/>
    <x v="1005"/>
    <x v="240"/>
    <x v="1006"/>
    <x v="1019"/>
    <x v="0"/>
    <x v="1"/>
    <x v="5"/>
    <x v="5"/>
  </r>
  <r>
    <x v="1022"/>
    <x v="157"/>
    <x v="0"/>
    <x v="0"/>
    <x v="2"/>
    <x v="1"/>
    <x v="3"/>
    <x v="7"/>
    <x v="3"/>
    <x v="913"/>
    <x v="0"/>
    <x v="863"/>
    <x v="1006"/>
    <x v="952"/>
    <x v="1007"/>
    <x v="1020"/>
    <x v="0"/>
    <x v="1"/>
    <x v="5"/>
    <x v="5"/>
  </r>
  <r>
    <x v="1023"/>
    <x v="157"/>
    <x v="3"/>
    <x v="4"/>
    <x v="1"/>
    <x v="2"/>
    <x v="1"/>
    <x v="1"/>
    <x v="6"/>
    <x v="914"/>
    <x v="1"/>
    <x v="864"/>
    <x v="1007"/>
    <x v="953"/>
    <x v="1008"/>
    <x v="1021"/>
    <x v="0"/>
    <x v="1"/>
    <x v="5"/>
    <x v="5"/>
  </r>
  <r>
    <x v="1024"/>
    <x v="158"/>
    <x v="2"/>
    <x v="10"/>
    <x v="2"/>
    <x v="1"/>
    <x v="1"/>
    <x v="3"/>
    <x v="2"/>
    <x v="597"/>
    <x v="0"/>
    <x v="356"/>
    <x v="1008"/>
    <x v="954"/>
    <x v="1009"/>
    <x v="1022"/>
    <x v="0"/>
    <x v="1"/>
    <x v="5"/>
    <x v="5"/>
  </r>
  <r>
    <x v="1025"/>
    <x v="158"/>
    <x v="1"/>
    <x v="14"/>
    <x v="0"/>
    <x v="0"/>
    <x v="3"/>
    <x v="7"/>
    <x v="3"/>
    <x v="915"/>
    <x v="0"/>
    <x v="865"/>
    <x v="1009"/>
    <x v="955"/>
    <x v="1010"/>
    <x v="1023"/>
    <x v="0"/>
    <x v="1"/>
    <x v="5"/>
    <x v="5"/>
  </r>
  <r>
    <x v="1026"/>
    <x v="158"/>
    <x v="3"/>
    <x v="7"/>
    <x v="0"/>
    <x v="1"/>
    <x v="0"/>
    <x v="6"/>
    <x v="0"/>
    <x v="345"/>
    <x v="0"/>
    <x v="866"/>
    <x v="1010"/>
    <x v="956"/>
    <x v="1011"/>
    <x v="1024"/>
    <x v="0"/>
    <x v="1"/>
    <x v="5"/>
    <x v="5"/>
  </r>
  <r>
    <x v="1027"/>
    <x v="158"/>
    <x v="3"/>
    <x v="8"/>
    <x v="0"/>
    <x v="1"/>
    <x v="4"/>
    <x v="12"/>
    <x v="3"/>
    <x v="916"/>
    <x v="0"/>
    <x v="867"/>
    <x v="1011"/>
    <x v="957"/>
    <x v="1012"/>
    <x v="1025"/>
    <x v="0"/>
    <x v="1"/>
    <x v="5"/>
    <x v="5"/>
  </r>
  <r>
    <x v="1028"/>
    <x v="158"/>
    <x v="1"/>
    <x v="12"/>
    <x v="0"/>
    <x v="2"/>
    <x v="1"/>
    <x v="3"/>
    <x v="0"/>
    <x v="917"/>
    <x v="0"/>
    <x v="868"/>
    <x v="1012"/>
    <x v="958"/>
    <x v="1013"/>
    <x v="1026"/>
    <x v="0"/>
    <x v="1"/>
    <x v="5"/>
    <x v="5"/>
  </r>
  <r>
    <x v="1029"/>
    <x v="158"/>
    <x v="2"/>
    <x v="10"/>
    <x v="2"/>
    <x v="1"/>
    <x v="1"/>
    <x v="11"/>
    <x v="3"/>
    <x v="918"/>
    <x v="0"/>
    <x v="869"/>
    <x v="1013"/>
    <x v="959"/>
    <x v="1014"/>
    <x v="1027"/>
    <x v="0"/>
    <x v="1"/>
    <x v="5"/>
    <x v="5"/>
  </r>
  <r>
    <x v="1030"/>
    <x v="158"/>
    <x v="3"/>
    <x v="7"/>
    <x v="2"/>
    <x v="1"/>
    <x v="2"/>
    <x v="15"/>
    <x v="8"/>
    <x v="919"/>
    <x v="0"/>
    <x v="870"/>
    <x v="1014"/>
    <x v="960"/>
    <x v="1015"/>
    <x v="1028"/>
    <x v="0"/>
    <x v="1"/>
    <x v="5"/>
    <x v="5"/>
  </r>
  <r>
    <x v="1031"/>
    <x v="158"/>
    <x v="0"/>
    <x v="0"/>
    <x v="0"/>
    <x v="1"/>
    <x v="4"/>
    <x v="14"/>
    <x v="3"/>
    <x v="920"/>
    <x v="0"/>
    <x v="346"/>
    <x v="1015"/>
    <x v="961"/>
    <x v="1016"/>
    <x v="1029"/>
    <x v="0"/>
    <x v="1"/>
    <x v="5"/>
    <x v="5"/>
  </r>
  <r>
    <x v="1032"/>
    <x v="158"/>
    <x v="3"/>
    <x v="13"/>
    <x v="0"/>
    <x v="1"/>
    <x v="1"/>
    <x v="1"/>
    <x v="2"/>
    <x v="921"/>
    <x v="0"/>
    <x v="871"/>
    <x v="1016"/>
    <x v="962"/>
    <x v="1017"/>
    <x v="1030"/>
    <x v="0"/>
    <x v="1"/>
    <x v="5"/>
    <x v="5"/>
  </r>
  <r>
    <x v="1033"/>
    <x v="158"/>
    <x v="1"/>
    <x v="12"/>
    <x v="0"/>
    <x v="1"/>
    <x v="2"/>
    <x v="18"/>
    <x v="2"/>
    <x v="545"/>
    <x v="2"/>
    <x v="872"/>
    <x v="1017"/>
    <x v="963"/>
    <x v="1018"/>
    <x v="1031"/>
    <x v="0"/>
    <x v="1"/>
    <x v="5"/>
    <x v="5"/>
  </r>
  <r>
    <x v="1034"/>
    <x v="159"/>
    <x v="3"/>
    <x v="8"/>
    <x v="3"/>
    <x v="1"/>
    <x v="2"/>
    <x v="2"/>
    <x v="0"/>
    <x v="922"/>
    <x v="3"/>
    <x v="521"/>
    <x v="1018"/>
    <x v="549"/>
    <x v="1019"/>
    <x v="1032"/>
    <x v="0"/>
    <x v="1"/>
    <x v="5"/>
    <x v="5"/>
  </r>
  <r>
    <x v="1035"/>
    <x v="159"/>
    <x v="1"/>
    <x v="11"/>
    <x v="3"/>
    <x v="1"/>
    <x v="4"/>
    <x v="14"/>
    <x v="3"/>
    <x v="660"/>
    <x v="0"/>
    <x v="842"/>
    <x v="1019"/>
    <x v="928"/>
    <x v="1020"/>
    <x v="1033"/>
    <x v="0"/>
    <x v="1"/>
    <x v="5"/>
    <x v="5"/>
  </r>
  <r>
    <x v="1036"/>
    <x v="159"/>
    <x v="3"/>
    <x v="8"/>
    <x v="0"/>
    <x v="1"/>
    <x v="1"/>
    <x v="11"/>
    <x v="2"/>
    <x v="923"/>
    <x v="1"/>
    <x v="873"/>
    <x v="1020"/>
    <x v="964"/>
    <x v="1021"/>
    <x v="1034"/>
    <x v="0"/>
    <x v="1"/>
    <x v="5"/>
    <x v="5"/>
  </r>
  <r>
    <x v="1037"/>
    <x v="159"/>
    <x v="1"/>
    <x v="12"/>
    <x v="2"/>
    <x v="1"/>
    <x v="0"/>
    <x v="0"/>
    <x v="3"/>
    <x v="867"/>
    <x v="3"/>
    <x v="874"/>
    <x v="950"/>
    <x v="965"/>
    <x v="1022"/>
    <x v="1035"/>
    <x v="0"/>
    <x v="1"/>
    <x v="5"/>
    <x v="5"/>
  </r>
  <r>
    <x v="1038"/>
    <x v="159"/>
    <x v="3"/>
    <x v="13"/>
    <x v="0"/>
    <x v="0"/>
    <x v="1"/>
    <x v="1"/>
    <x v="1"/>
    <x v="582"/>
    <x v="3"/>
    <x v="169"/>
    <x v="1021"/>
    <x v="966"/>
    <x v="1023"/>
    <x v="1036"/>
    <x v="0"/>
    <x v="1"/>
    <x v="5"/>
    <x v="5"/>
  </r>
  <r>
    <x v="1039"/>
    <x v="159"/>
    <x v="1"/>
    <x v="14"/>
    <x v="0"/>
    <x v="1"/>
    <x v="1"/>
    <x v="11"/>
    <x v="1"/>
    <x v="924"/>
    <x v="0"/>
    <x v="875"/>
    <x v="1022"/>
    <x v="967"/>
    <x v="1024"/>
    <x v="1037"/>
    <x v="0"/>
    <x v="1"/>
    <x v="5"/>
    <x v="5"/>
  </r>
  <r>
    <x v="1040"/>
    <x v="159"/>
    <x v="3"/>
    <x v="8"/>
    <x v="0"/>
    <x v="1"/>
    <x v="0"/>
    <x v="8"/>
    <x v="1"/>
    <x v="925"/>
    <x v="0"/>
    <x v="876"/>
    <x v="1023"/>
    <x v="968"/>
    <x v="1025"/>
    <x v="1038"/>
    <x v="0"/>
    <x v="1"/>
    <x v="5"/>
    <x v="5"/>
  </r>
  <r>
    <x v="1041"/>
    <x v="159"/>
    <x v="2"/>
    <x v="3"/>
    <x v="0"/>
    <x v="2"/>
    <x v="2"/>
    <x v="15"/>
    <x v="0"/>
    <x v="791"/>
    <x v="0"/>
    <x v="181"/>
    <x v="1024"/>
    <x v="969"/>
    <x v="1026"/>
    <x v="1039"/>
    <x v="0"/>
    <x v="1"/>
    <x v="5"/>
    <x v="5"/>
  </r>
  <r>
    <x v="1042"/>
    <x v="159"/>
    <x v="2"/>
    <x v="2"/>
    <x v="0"/>
    <x v="1"/>
    <x v="4"/>
    <x v="16"/>
    <x v="0"/>
    <x v="362"/>
    <x v="0"/>
    <x v="877"/>
    <x v="1025"/>
    <x v="790"/>
    <x v="1027"/>
    <x v="1040"/>
    <x v="0"/>
    <x v="1"/>
    <x v="5"/>
    <x v="5"/>
  </r>
  <r>
    <x v="1043"/>
    <x v="160"/>
    <x v="1"/>
    <x v="12"/>
    <x v="0"/>
    <x v="0"/>
    <x v="4"/>
    <x v="14"/>
    <x v="2"/>
    <x v="600"/>
    <x v="3"/>
    <x v="878"/>
    <x v="1026"/>
    <x v="970"/>
    <x v="1028"/>
    <x v="1041"/>
    <x v="0"/>
    <x v="1"/>
    <x v="5"/>
    <x v="5"/>
  </r>
  <r>
    <x v="1044"/>
    <x v="160"/>
    <x v="2"/>
    <x v="10"/>
    <x v="2"/>
    <x v="0"/>
    <x v="1"/>
    <x v="3"/>
    <x v="3"/>
    <x v="926"/>
    <x v="2"/>
    <x v="879"/>
    <x v="1027"/>
    <x v="971"/>
    <x v="1029"/>
    <x v="1042"/>
    <x v="0"/>
    <x v="1"/>
    <x v="5"/>
    <x v="5"/>
  </r>
  <r>
    <x v="1045"/>
    <x v="160"/>
    <x v="2"/>
    <x v="16"/>
    <x v="0"/>
    <x v="2"/>
    <x v="2"/>
    <x v="2"/>
    <x v="3"/>
    <x v="927"/>
    <x v="3"/>
    <x v="610"/>
    <x v="1028"/>
    <x v="972"/>
    <x v="1030"/>
    <x v="1043"/>
    <x v="0"/>
    <x v="1"/>
    <x v="5"/>
    <x v="5"/>
  </r>
  <r>
    <x v="1046"/>
    <x v="160"/>
    <x v="3"/>
    <x v="13"/>
    <x v="2"/>
    <x v="2"/>
    <x v="4"/>
    <x v="16"/>
    <x v="3"/>
    <x v="928"/>
    <x v="0"/>
    <x v="720"/>
    <x v="1029"/>
    <x v="973"/>
    <x v="1031"/>
    <x v="1044"/>
    <x v="0"/>
    <x v="1"/>
    <x v="5"/>
    <x v="5"/>
  </r>
  <r>
    <x v="1047"/>
    <x v="160"/>
    <x v="1"/>
    <x v="14"/>
    <x v="2"/>
    <x v="0"/>
    <x v="3"/>
    <x v="7"/>
    <x v="0"/>
    <x v="929"/>
    <x v="1"/>
    <x v="880"/>
    <x v="1030"/>
    <x v="974"/>
    <x v="1032"/>
    <x v="1045"/>
    <x v="0"/>
    <x v="1"/>
    <x v="5"/>
    <x v="5"/>
  </r>
  <r>
    <x v="1048"/>
    <x v="160"/>
    <x v="1"/>
    <x v="6"/>
    <x v="2"/>
    <x v="1"/>
    <x v="0"/>
    <x v="0"/>
    <x v="2"/>
    <x v="930"/>
    <x v="0"/>
    <x v="45"/>
    <x v="1031"/>
    <x v="975"/>
    <x v="1033"/>
    <x v="1046"/>
    <x v="0"/>
    <x v="1"/>
    <x v="5"/>
    <x v="5"/>
  </r>
  <r>
    <x v="1049"/>
    <x v="160"/>
    <x v="2"/>
    <x v="2"/>
    <x v="0"/>
    <x v="1"/>
    <x v="4"/>
    <x v="10"/>
    <x v="0"/>
    <x v="422"/>
    <x v="0"/>
    <x v="881"/>
    <x v="1032"/>
    <x v="976"/>
    <x v="1034"/>
    <x v="1047"/>
    <x v="0"/>
    <x v="1"/>
    <x v="5"/>
    <x v="5"/>
  </r>
  <r>
    <x v="1050"/>
    <x v="160"/>
    <x v="1"/>
    <x v="6"/>
    <x v="2"/>
    <x v="1"/>
    <x v="3"/>
    <x v="13"/>
    <x v="3"/>
    <x v="931"/>
    <x v="2"/>
    <x v="882"/>
    <x v="1033"/>
    <x v="977"/>
    <x v="1035"/>
    <x v="1048"/>
    <x v="0"/>
    <x v="1"/>
    <x v="5"/>
    <x v="5"/>
  </r>
  <r>
    <x v="1051"/>
    <x v="160"/>
    <x v="2"/>
    <x v="10"/>
    <x v="3"/>
    <x v="2"/>
    <x v="4"/>
    <x v="14"/>
    <x v="3"/>
    <x v="66"/>
    <x v="3"/>
    <x v="752"/>
    <x v="1034"/>
    <x v="978"/>
    <x v="1036"/>
    <x v="1049"/>
    <x v="0"/>
    <x v="1"/>
    <x v="5"/>
    <x v="5"/>
  </r>
  <r>
    <x v="1052"/>
    <x v="160"/>
    <x v="0"/>
    <x v="0"/>
    <x v="3"/>
    <x v="1"/>
    <x v="2"/>
    <x v="18"/>
    <x v="0"/>
    <x v="932"/>
    <x v="0"/>
    <x v="883"/>
    <x v="1035"/>
    <x v="979"/>
    <x v="1037"/>
    <x v="1050"/>
    <x v="0"/>
    <x v="1"/>
    <x v="5"/>
    <x v="5"/>
  </r>
  <r>
    <x v="1053"/>
    <x v="160"/>
    <x v="2"/>
    <x v="2"/>
    <x v="1"/>
    <x v="2"/>
    <x v="2"/>
    <x v="9"/>
    <x v="1"/>
    <x v="933"/>
    <x v="3"/>
    <x v="884"/>
    <x v="1036"/>
    <x v="980"/>
    <x v="1038"/>
    <x v="1051"/>
    <x v="0"/>
    <x v="1"/>
    <x v="5"/>
    <x v="5"/>
  </r>
  <r>
    <x v="1054"/>
    <x v="160"/>
    <x v="3"/>
    <x v="8"/>
    <x v="0"/>
    <x v="0"/>
    <x v="1"/>
    <x v="1"/>
    <x v="3"/>
    <x v="934"/>
    <x v="0"/>
    <x v="885"/>
    <x v="1037"/>
    <x v="981"/>
    <x v="1039"/>
    <x v="1052"/>
    <x v="0"/>
    <x v="1"/>
    <x v="5"/>
    <x v="5"/>
  </r>
  <r>
    <x v="1055"/>
    <x v="160"/>
    <x v="2"/>
    <x v="10"/>
    <x v="3"/>
    <x v="0"/>
    <x v="2"/>
    <x v="9"/>
    <x v="3"/>
    <x v="935"/>
    <x v="0"/>
    <x v="886"/>
    <x v="1038"/>
    <x v="982"/>
    <x v="1040"/>
    <x v="1053"/>
    <x v="0"/>
    <x v="1"/>
    <x v="5"/>
    <x v="5"/>
  </r>
  <r>
    <x v="1056"/>
    <x v="160"/>
    <x v="3"/>
    <x v="4"/>
    <x v="0"/>
    <x v="1"/>
    <x v="1"/>
    <x v="3"/>
    <x v="2"/>
    <x v="936"/>
    <x v="3"/>
    <x v="887"/>
    <x v="1039"/>
    <x v="983"/>
    <x v="1041"/>
    <x v="1054"/>
    <x v="0"/>
    <x v="1"/>
    <x v="5"/>
    <x v="5"/>
  </r>
  <r>
    <x v="1057"/>
    <x v="161"/>
    <x v="3"/>
    <x v="8"/>
    <x v="3"/>
    <x v="2"/>
    <x v="0"/>
    <x v="6"/>
    <x v="1"/>
    <x v="937"/>
    <x v="3"/>
    <x v="403"/>
    <x v="1040"/>
    <x v="984"/>
    <x v="1042"/>
    <x v="1055"/>
    <x v="0"/>
    <x v="1"/>
    <x v="5"/>
    <x v="5"/>
  </r>
  <r>
    <x v="1058"/>
    <x v="161"/>
    <x v="0"/>
    <x v="0"/>
    <x v="2"/>
    <x v="1"/>
    <x v="0"/>
    <x v="4"/>
    <x v="0"/>
    <x v="938"/>
    <x v="3"/>
    <x v="888"/>
    <x v="1041"/>
    <x v="985"/>
    <x v="1043"/>
    <x v="1056"/>
    <x v="0"/>
    <x v="1"/>
    <x v="5"/>
    <x v="5"/>
  </r>
  <r>
    <x v="1059"/>
    <x v="161"/>
    <x v="3"/>
    <x v="8"/>
    <x v="0"/>
    <x v="2"/>
    <x v="3"/>
    <x v="19"/>
    <x v="0"/>
    <x v="939"/>
    <x v="2"/>
    <x v="889"/>
    <x v="1042"/>
    <x v="986"/>
    <x v="1044"/>
    <x v="1057"/>
    <x v="0"/>
    <x v="1"/>
    <x v="5"/>
    <x v="5"/>
  </r>
  <r>
    <x v="1060"/>
    <x v="161"/>
    <x v="3"/>
    <x v="13"/>
    <x v="2"/>
    <x v="1"/>
    <x v="1"/>
    <x v="11"/>
    <x v="3"/>
    <x v="940"/>
    <x v="0"/>
    <x v="890"/>
    <x v="1043"/>
    <x v="987"/>
    <x v="1045"/>
    <x v="1058"/>
    <x v="0"/>
    <x v="1"/>
    <x v="5"/>
    <x v="5"/>
  </r>
  <r>
    <x v="1061"/>
    <x v="161"/>
    <x v="0"/>
    <x v="0"/>
    <x v="0"/>
    <x v="1"/>
    <x v="0"/>
    <x v="0"/>
    <x v="3"/>
    <x v="941"/>
    <x v="2"/>
    <x v="891"/>
    <x v="1044"/>
    <x v="988"/>
    <x v="1046"/>
    <x v="1059"/>
    <x v="0"/>
    <x v="1"/>
    <x v="5"/>
    <x v="5"/>
  </r>
  <r>
    <x v="1062"/>
    <x v="161"/>
    <x v="1"/>
    <x v="12"/>
    <x v="3"/>
    <x v="0"/>
    <x v="1"/>
    <x v="1"/>
    <x v="3"/>
    <x v="942"/>
    <x v="1"/>
    <x v="892"/>
    <x v="1045"/>
    <x v="989"/>
    <x v="1047"/>
    <x v="1060"/>
    <x v="0"/>
    <x v="1"/>
    <x v="5"/>
    <x v="5"/>
  </r>
  <r>
    <x v="1063"/>
    <x v="161"/>
    <x v="1"/>
    <x v="6"/>
    <x v="0"/>
    <x v="0"/>
    <x v="0"/>
    <x v="4"/>
    <x v="3"/>
    <x v="928"/>
    <x v="0"/>
    <x v="893"/>
    <x v="1029"/>
    <x v="990"/>
    <x v="1048"/>
    <x v="1061"/>
    <x v="0"/>
    <x v="1"/>
    <x v="5"/>
    <x v="5"/>
  </r>
  <r>
    <x v="1064"/>
    <x v="161"/>
    <x v="1"/>
    <x v="6"/>
    <x v="3"/>
    <x v="0"/>
    <x v="1"/>
    <x v="3"/>
    <x v="3"/>
    <x v="943"/>
    <x v="0"/>
    <x v="894"/>
    <x v="1046"/>
    <x v="991"/>
    <x v="1049"/>
    <x v="1062"/>
    <x v="0"/>
    <x v="1"/>
    <x v="5"/>
    <x v="5"/>
  </r>
  <r>
    <x v="1065"/>
    <x v="161"/>
    <x v="1"/>
    <x v="12"/>
    <x v="2"/>
    <x v="1"/>
    <x v="3"/>
    <x v="7"/>
    <x v="0"/>
    <x v="944"/>
    <x v="0"/>
    <x v="895"/>
    <x v="1047"/>
    <x v="992"/>
    <x v="1050"/>
    <x v="1063"/>
    <x v="0"/>
    <x v="1"/>
    <x v="5"/>
    <x v="5"/>
  </r>
  <r>
    <x v="1066"/>
    <x v="161"/>
    <x v="2"/>
    <x v="2"/>
    <x v="0"/>
    <x v="0"/>
    <x v="0"/>
    <x v="6"/>
    <x v="6"/>
    <x v="945"/>
    <x v="2"/>
    <x v="896"/>
    <x v="1048"/>
    <x v="993"/>
    <x v="1051"/>
    <x v="1064"/>
    <x v="0"/>
    <x v="1"/>
    <x v="5"/>
    <x v="5"/>
  </r>
  <r>
    <x v="1067"/>
    <x v="161"/>
    <x v="1"/>
    <x v="12"/>
    <x v="2"/>
    <x v="2"/>
    <x v="1"/>
    <x v="3"/>
    <x v="0"/>
    <x v="946"/>
    <x v="0"/>
    <x v="897"/>
    <x v="1049"/>
    <x v="994"/>
    <x v="1052"/>
    <x v="1065"/>
    <x v="0"/>
    <x v="1"/>
    <x v="5"/>
    <x v="5"/>
  </r>
  <r>
    <x v="1068"/>
    <x v="161"/>
    <x v="1"/>
    <x v="12"/>
    <x v="2"/>
    <x v="0"/>
    <x v="0"/>
    <x v="0"/>
    <x v="3"/>
    <x v="947"/>
    <x v="3"/>
    <x v="898"/>
    <x v="1050"/>
    <x v="995"/>
    <x v="1053"/>
    <x v="1066"/>
    <x v="0"/>
    <x v="1"/>
    <x v="5"/>
    <x v="5"/>
  </r>
  <r>
    <x v="1069"/>
    <x v="162"/>
    <x v="1"/>
    <x v="1"/>
    <x v="3"/>
    <x v="0"/>
    <x v="2"/>
    <x v="18"/>
    <x v="3"/>
    <x v="948"/>
    <x v="0"/>
    <x v="39"/>
    <x v="1051"/>
    <x v="996"/>
    <x v="1054"/>
    <x v="1067"/>
    <x v="0"/>
    <x v="1"/>
    <x v="5"/>
    <x v="5"/>
  </r>
  <r>
    <x v="1070"/>
    <x v="162"/>
    <x v="0"/>
    <x v="0"/>
    <x v="2"/>
    <x v="2"/>
    <x v="2"/>
    <x v="9"/>
    <x v="3"/>
    <x v="949"/>
    <x v="0"/>
    <x v="899"/>
    <x v="1052"/>
    <x v="997"/>
    <x v="1055"/>
    <x v="1068"/>
    <x v="0"/>
    <x v="1"/>
    <x v="5"/>
    <x v="5"/>
  </r>
  <r>
    <x v="1071"/>
    <x v="162"/>
    <x v="3"/>
    <x v="13"/>
    <x v="2"/>
    <x v="2"/>
    <x v="4"/>
    <x v="14"/>
    <x v="3"/>
    <x v="950"/>
    <x v="2"/>
    <x v="354"/>
    <x v="1053"/>
    <x v="998"/>
    <x v="1056"/>
    <x v="1069"/>
    <x v="0"/>
    <x v="1"/>
    <x v="5"/>
    <x v="5"/>
  </r>
  <r>
    <x v="1072"/>
    <x v="162"/>
    <x v="3"/>
    <x v="8"/>
    <x v="3"/>
    <x v="2"/>
    <x v="1"/>
    <x v="3"/>
    <x v="6"/>
    <x v="951"/>
    <x v="0"/>
    <x v="900"/>
    <x v="1054"/>
    <x v="999"/>
    <x v="1057"/>
    <x v="1070"/>
    <x v="0"/>
    <x v="1"/>
    <x v="5"/>
    <x v="5"/>
  </r>
  <r>
    <x v="1073"/>
    <x v="162"/>
    <x v="1"/>
    <x v="12"/>
    <x v="2"/>
    <x v="1"/>
    <x v="4"/>
    <x v="14"/>
    <x v="2"/>
    <x v="763"/>
    <x v="0"/>
    <x v="92"/>
    <x v="1055"/>
    <x v="815"/>
    <x v="1058"/>
    <x v="1071"/>
    <x v="0"/>
    <x v="1"/>
    <x v="5"/>
    <x v="5"/>
  </r>
  <r>
    <x v="1074"/>
    <x v="162"/>
    <x v="1"/>
    <x v="6"/>
    <x v="0"/>
    <x v="2"/>
    <x v="2"/>
    <x v="2"/>
    <x v="3"/>
    <x v="415"/>
    <x v="3"/>
    <x v="612"/>
    <x v="1056"/>
    <x v="1000"/>
    <x v="1059"/>
    <x v="1072"/>
    <x v="0"/>
    <x v="1"/>
    <x v="5"/>
    <x v="5"/>
  </r>
  <r>
    <x v="1075"/>
    <x v="162"/>
    <x v="2"/>
    <x v="16"/>
    <x v="0"/>
    <x v="1"/>
    <x v="3"/>
    <x v="19"/>
    <x v="0"/>
    <x v="952"/>
    <x v="0"/>
    <x v="901"/>
    <x v="1057"/>
    <x v="1001"/>
    <x v="1060"/>
    <x v="1073"/>
    <x v="0"/>
    <x v="1"/>
    <x v="5"/>
    <x v="5"/>
  </r>
  <r>
    <x v="1076"/>
    <x v="162"/>
    <x v="2"/>
    <x v="16"/>
    <x v="0"/>
    <x v="0"/>
    <x v="2"/>
    <x v="9"/>
    <x v="3"/>
    <x v="953"/>
    <x v="0"/>
    <x v="902"/>
    <x v="1058"/>
    <x v="1002"/>
    <x v="1061"/>
    <x v="1074"/>
    <x v="0"/>
    <x v="1"/>
    <x v="5"/>
    <x v="5"/>
  </r>
  <r>
    <x v="1077"/>
    <x v="162"/>
    <x v="2"/>
    <x v="3"/>
    <x v="3"/>
    <x v="2"/>
    <x v="1"/>
    <x v="11"/>
    <x v="0"/>
    <x v="954"/>
    <x v="2"/>
    <x v="509"/>
    <x v="1059"/>
    <x v="1003"/>
    <x v="1062"/>
    <x v="1075"/>
    <x v="0"/>
    <x v="1"/>
    <x v="5"/>
    <x v="5"/>
  </r>
  <r>
    <x v="1078"/>
    <x v="162"/>
    <x v="1"/>
    <x v="12"/>
    <x v="0"/>
    <x v="0"/>
    <x v="2"/>
    <x v="9"/>
    <x v="3"/>
    <x v="955"/>
    <x v="2"/>
    <x v="903"/>
    <x v="1060"/>
    <x v="1004"/>
    <x v="1063"/>
    <x v="1076"/>
    <x v="0"/>
    <x v="1"/>
    <x v="5"/>
    <x v="5"/>
  </r>
  <r>
    <x v="1079"/>
    <x v="162"/>
    <x v="3"/>
    <x v="8"/>
    <x v="0"/>
    <x v="0"/>
    <x v="3"/>
    <x v="7"/>
    <x v="3"/>
    <x v="956"/>
    <x v="2"/>
    <x v="904"/>
    <x v="1061"/>
    <x v="1005"/>
    <x v="1064"/>
    <x v="1077"/>
    <x v="0"/>
    <x v="1"/>
    <x v="5"/>
    <x v="5"/>
  </r>
  <r>
    <x v="1080"/>
    <x v="162"/>
    <x v="2"/>
    <x v="3"/>
    <x v="0"/>
    <x v="1"/>
    <x v="2"/>
    <x v="18"/>
    <x v="6"/>
    <x v="957"/>
    <x v="0"/>
    <x v="905"/>
    <x v="1062"/>
    <x v="1006"/>
    <x v="1065"/>
    <x v="1078"/>
    <x v="0"/>
    <x v="1"/>
    <x v="5"/>
    <x v="5"/>
  </r>
  <r>
    <x v="1081"/>
    <x v="162"/>
    <x v="1"/>
    <x v="6"/>
    <x v="2"/>
    <x v="1"/>
    <x v="2"/>
    <x v="2"/>
    <x v="3"/>
    <x v="618"/>
    <x v="0"/>
    <x v="264"/>
    <x v="663"/>
    <x v="273"/>
    <x v="147"/>
    <x v="1079"/>
    <x v="0"/>
    <x v="1"/>
    <x v="5"/>
    <x v="5"/>
  </r>
  <r>
    <x v="1082"/>
    <x v="162"/>
    <x v="2"/>
    <x v="5"/>
    <x v="2"/>
    <x v="0"/>
    <x v="2"/>
    <x v="2"/>
    <x v="0"/>
    <x v="958"/>
    <x v="2"/>
    <x v="84"/>
    <x v="1063"/>
    <x v="1007"/>
    <x v="1066"/>
    <x v="1080"/>
    <x v="0"/>
    <x v="1"/>
    <x v="5"/>
    <x v="5"/>
  </r>
  <r>
    <x v="1083"/>
    <x v="163"/>
    <x v="2"/>
    <x v="5"/>
    <x v="2"/>
    <x v="1"/>
    <x v="2"/>
    <x v="9"/>
    <x v="2"/>
    <x v="543"/>
    <x v="3"/>
    <x v="906"/>
    <x v="1064"/>
    <x v="1008"/>
    <x v="1067"/>
    <x v="1081"/>
    <x v="0"/>
    <x v="1"/>
    <x v="5"/>
    <x v="5"/>
  </r>
  <r>
    <x v="1084"/>
    <x v="163"/>
    <x v="3"/>
    <x v="13"/>
    <x v="2"/>
    <x v="2"/>
    <x v="1"/>
    <x v="11"/>
    <x v="3"/>
    <x v="959"/>
    <x v="0"/>
    <x v="907"/>
    <x v="1065"/>
    <x v="1009"/>
    <x v="1068"/>
    <x v="1082"/>
    <x v="0"/>
    <x v="1"/>
    <x v="5"/>
    <x v="5"/>
  </r>
  <r>
    <x v="1085"/>
    <x v="163"/>
    <x v="1"/>
    <x v="6"/>
    <x v="0"/>
    <x v="1"/>
    <x v="0"/>
    <x v="4"/>
    <x v="3"/>
    <x v="960"/>
    <x v="2"/>
    <x v="607"/>
    <x v="1066"/>
    <x v="1010"/>
    <x v="1069"/>
    <x v="1083"/>
    <x v="0"/>
    <x v="1"/>
    <x v="5"/>
    <x v="5"/>
  </r>
  <r>
    <x v="1086"/>
    <x v="163"/>
    <x v="3"/>
    <x v="8"/>
    <x v="2"/>
    <x v="1"/>
    <x v="1"/>
    <x v="11"/>
    <x v="3"/>
    <x v="961"/>
    <x v="2"/>
    <x v="908"/>
    <x v="1067"/>
    <x v="1011"/>
    <x v="1070"/>
    <x v="1084"/>
    <x v="0"/>
    <x v="1"/>
    <x v="5"/>
    <x v="5"/>
  </r>
  <r>
    <x v="1087"/>
    <x v="163"/>
    <x v="3"/>
    <x v="8"/>
    <x v="0"/>
    <x v="0"/>
    <x v="4"/>
    <x v="12"/>
    <x v="3"/>
    <x v="962"/>
    <x v="1"/>
    <x v="909"/>
    <x v="1068"/>
    <x v="1012"/>
    <x v="1071"/>
    <x v="1085"/>
    <x v="0"/>
    <x v="1"/>
    <x v="5"/>
    <x v="5"/>
  </r>
  <r>
    <x v="1088"/>
    <x v="163"/>
    <x v="1"/>
    <x v="14"/>
    <x v="0"/>
    <x v="0"/>
    <x v="1"/>
    <x v="1"/>
    <x v="3"/>
    <x v="963"/>
    <x v="1"/>
    <x v="910"/>
    <x v="1069"/>
    <x v="1013"/>
    <x v="1072"/>
    <x v="1086"/>
    <x v="0"/>
    <x v="1"/>
    <x v="5"/>
    <x v="5"/>
  </r>
  <r>
    <x v="1089"/>
    <x v="163"/>
    <x v="2"/>
    <x v="2"/>
    <x v="2"/>
    <x v="0"/>
    <x v="1"/>
    <x v="3"/>
    <x v="1"/>
    <x v="964"/>
    <x v="2"/>
    <x v="911"/>
    <x v="1070"/>
    <x v="1014"/>
    <x v="1073"/>
    <x v="1087"/>
    <x v="0"/>
    <x v="1"/>
    <x v="5"/>
    <x v="5"/>
  </r>
  <r>
    <x v="1090"/>
    <x v="163"/>
    <x v="3"/>
    <x v="7"/>
    <x v="3"/>
    <x v="0"/>
    <x v="3"/>
    <x v="7"/>
    <x v="1"/>
    <x v="965"/>
    <x v="0"/>
    <x v="912"/>
    <x v="1071"/>
    <x v="1015"/>
    <x v="1074"/>
    <x v="1088"/>
    <x v="0"/>
    <x v="1"/>
    <x v="5"/>
    <x v="5"/>
  </r>
  <r>
    <x v="1091"/>
    <x v="163"/>
    <x v="3"/>
    <x v="13"/>
    <x v="2"/>
    <x v="2"/>
    <x v="4"/>
    <x v="14"/>
    <x v="3"/>
    <x v="24"/>
    <x v="0"/>
    <x v="224"/>
    <x v="1072"/>
    <x v="233"/>
    <x v="1075"/>
    <x v="1089"/>
    <x v="0"/>
    <x v="1"/>
    <x v="5"/>
    <x v="5"/>
  </r>
  <r>
    <x v="1092"/>
    <x v="163"/>
    <x v="3"/>
    <x v="7"/>
    <x v="3"/>
    <x v="1"/>
    <x v="3"/>
    <x v="19"/>
    <x v="2"/>
    <x v="646"/>
    <x v="2"/>
    <x v="660"/>
    <x v="1073"/>
    <x v="1016"/>
    <x v="1076"/>
    <x v="1090"/>
    <x v="0"/>
    <x v="1"/>
    <x v="5"/>
    <x v="5"/>
  </r>
  <r>
    <x v="1093"/>
    <x v="164"/>
    <x v="0"/>
    <x v="9"/>
    <x v="1"/>
    <x v="2"/>
    <x v="1"/>
    <x v="17"/>
    <x v="4"/>
    <x v="966"/>
    <x v="3"/>
    <x v="580"/>
    <x v="1074"/>
    <x v="1017"/>
    <x v="1077"/>
    <x v="1091"/>
    <x v="0"/>
    <x v="1"/>
    <x v="5"/>
    <x v="5"/>
  </r>
  <r>
    <x v="1094"/>
    <x v="164"/>
    <x v="0"/>
    <x v="15"/>
    <x v="2"/>
    <x v="0"/>
    <x v="2"/>
    <x v="18"/>
    <x v="3"/>
    <x v="967"/>
    <x v="0"/>
    <x v="913"/>
    <x v="1075"/>
    <x v="1018"/>
    <x v="1078"/>
    <x v="1092"/>
    <x v="0"/>
    <x v="1"/>
    <x v="5"/>
    <x v="5"/>
  </r>
  <r>
    <x v="1095"/>
    <x v="164"/>
    <x v="0"/>
    <x v="15"/>
    <x v="2"/>
    <x v="2"/>
    <x v="1"/>
    <x v="17"/>
    <x v="2"/>
    <x v="968"/>
    <x v="0"/>
    <x v="914"/>
    <x v="1076"/>
    <x v="1019"/>
    <x v="675"/>
    <x v="1093"/>
    <x v="0"/>
    <x v="1"/>
    <x v="5"/>
    <x v="5"/>
  </r>
  <r>
    <x v="1096"/>
    <x v="164"/>
    <x v="3"/>
    <x v="8"/>
    <x v="3"/>
    <x v="0"/>
    <x v="1"/>
    <x v="1"/>
    <x v="3"/>
    <x v="969"/>
    <x v="0"/>
    <x v="915"/>
    <x v="1077"/>
    <x v="1020"/>
    <x v="1079"/>
    <x v="1094"/>
    <x v="0"/>
    <x v="1"/>
    <x v="5"/>
    <x v="5"/>
  </r>
  <r>
    <x v="1097"/>
    <x v="164"/>
    <x v="3"/>
    <x v="13"/>
    <x v="3"/>
    <x v="1"/>
    <x v="3"/>
    <x v="5"/>
    <x v="0"/>
    <x v="970"/>
    <x v="0"/>
    <x v="916"/>
    <x v="1078"/>
    <x v="1021"/>
    <x v="1080"/>
    <x v="1095"/>
    <x v="0"/>
    <x v="1"/>
    <x v="5"/>
    <x v="5"/>
  </r>
  <r>
    <x v="1098"/>
    <x v="164"/>
    <x v="1"/>
    <x v="1"/>
    <x v="0"/>
    <x v="2"/>
    <x v="0"/>
    <x v="4"/>
    <x v="8"/>
    <x v="116"/>
    <x v="2"/>
    <x v="178"/>
    <x v="1079"/>
    <x v="1022"/>
    <x v="1081"/>
    <x v="1096"/>
    <x v="0"/>
    <x v="1"/>
    <x v="5"/>
    <x v="5"/>
  </r>
  <r>
    <x v="1099"/>
    <x v="164"/>
    <x v="0"/>
    <x v="0"/>
    <x v="2"/>
    <x v="0"/>
    <x v="2"/>
    <x v="2"/>
    <x v="6"/>
    <x v="2"/>
    <x v="1"/>
    <x v="917"/>
    <x v="1080"/>
    <x v="1023"/>
    <x v="1082"/>
    <x v="1097"/>
    <x v="0"/>
    <x v="1"/>
    <x v="5"/>
    <x v="5"/>
  </r>
  <r>
    <x v="1100"/>
    <x v="164"/>
    <x v="0"/>
    <x v="15"/>
    <x v="0"/>
    <x v="1"/>
    <x v="3"/>
    <x v="5"/>
    <x v="1"/>
    <x v="971"/>
    <x v="1"/>
    <x v="918"/>
    <x v="1081"/>
    <x v="1024"/>
    <x v="1083"/>
    <x v="1098"/>
    <x v="0"/>
    <x v="1"/>
    <x v="5"/>
    <x v="5"/>
  </r>
  <r>
    <x v="1101"/>
    <x v="164"/>
    <x v="0"/>
    <x v="0"/>
    <x v="0"/>
    <x v="0"/>
    <x v="1"/>
    <x v="17"/>
    <x v="3"/>
    <x v="972"/>
    <x v="0"/>
    <x v="919"/>
    <x v="1082"/>
    <x v="1025"/>
    <x v="945"/>
    <x v="1099"/>
    <x v="0"/>
    <x v="1"/>
    <x v="5"/>
    <x v="5"/>
  </r>
  <r>
    <x v="1102"/>
    <x v="164"/>
    <x v="1"/>
    <x v="12"/>
    <x v="0"/>
    <x v="1"/>
    <x v="2"/>
    <x v="18"/>
    <x v="3"/>
    <x v="973"/>
    <x v="2"/>
    <x v="920"/>
    <x v="1083"/>
    <x v="1026"/>
    <x v="1084"/>
    <x v="1100"/>
    <x v="0"/>
    <x v="1"/>
    <x v="5"/>
    <x v="5"/>
  </r>
  <r>
    <x v="1103"/>
    <x v="165"/>
    <x v="1"/>
    <x v="14"/>
    <x v="0"/>
    <x v="0"/>
    <x v="4"/>
    <x v="12"/>
    <x v="3"/>
    <x v="974"/>
    <x v="2"/>
    <x v="921"/>
    <x v="1084"/>
    <x v="1027"/>
    <x v="1085"/>
    <x v="1101"/>
    <x v="0"/>
    <x v="1"/>
    <x v="5"/>
    <x v="5"/>
  </r>
  <r>
    <x v="1104"/>
    <x v="165"/>
    <x v="1"/>
    <x v="1"/>
    <x v="0"/>
    <x v="1"/>
    <x v="2"/>
    <x v="2"/>
    <x v="0"/>
    <x v="975"/>
    <x v="2"/>
    <x v="66"/>
    <x v="1085"/>
    <x v="66"/>
    <x v="1086"/>
    <x v="1102"/>
    <x v="0"/>
    <x v="1"/>
    <x v="5"/>
    <x v="5"/>
  </r>
  <r>
    <x v="1105"/>
    <x v="165"/>
    <x v="0"/>
    <x v="0"/>
    <x v="1"/>
    <x v="2"/>
    <x v="4"/>
    <x v="10"/>
    <x v="1"/>
    <x v="283"/>
    <x v="2"/>
    <x v="922"/>
    <x v="1086"/>
    <x v="1028"/>
    <x v="1087"/>
    <x v="1103"/>
    <x v="0"/>
    <x v="1"/>
    <x v="5"/>
    <x v="5"/>
  </r>
  <r>
    <x v="1106"/>
    <x v="166"/>
    <x v="1"/>
    <x v="6"/>
    <x v="0"/>
    <x v="0"/>
    <x v="1"/>
    <x v="3"/>
    <x v="6"/>
    <x v="976"/>
    <x v="3"/>
    <x v="715"/>
    <x v="1087"/>
    <x v="781"/>
    <x v="1088"/>
    <x v="1104"/>
    <x v="0"/>
    <x v="1"/>
    <x v="5"/>
    <x v="5"/>
  </r>
  <r>
    <x v="1107"/>
    <x v="166"/>
    <x v="3"/>
    <x v="7"/>
    <x v="0"/>
    <x v="0"/>
    <x v="2"/>
    <x v="9"/>
    <x v="3"/>
    <x v="977"/>
    <x v="2"/>
    <x v="923"/>
    <x v="1088"/>
    <x v="1029"/>
    <x v="1089"/>
    <x v="1105"/>
    <x v="0"/>
    <x v="1"/>
    <x v="5"/>
    <x v="5"/>
  </r>
  <r>
    <x v="1108"/>
    <x v="166"/>
    <x v="3"/>
    <x v="8"/>
    <x v="0"/>
    <x v="0"/>
    <x v="2"/>
    <x v="18"/>
    <x v="2"/>
    <x v="978"/>
    <x v="1"/>
    <x v="924"/>
    <x v="1089"/>
    <x v="1030"/>
    <x v="1090"/>
    <x v="1106"/>
    <x v="0"/>
    <x v="1"/>
    <x v="5"/>
    <x v="5"/>
  </r>
  <r>
    <x v="1109"/>
    <x v="166"/>
    <x v="0"/>
    <x v="15"/>
    <x v="1"/>
    <x v="2"/>
    <x v="2"/>
    <x v="15"/>
    <x v="6"/>
    <x v="979"/>
    <x v="1"/>
    <x v="925"/>
    <x v="1090"/>
    <x v="1031"/>
    <x v="1091"/>
    <x v="1107"/>
    <x v="0"/>
    <x v="1"/>
    <x v="5"/>
    <x v="5"/>
  </r>
  <r>
    <x v="1110"/>
    <x v="166"/>
    <x v="3"/>
    <x v="13"/>
    <x v="0"/>
    <x v="0"/>
    <x v="2"/>
    <x v="18"/>
    <x v="6"/>
    <x v="980"/>
    <x v="0"/>
    <x v="926"/>
    <x v="1091"/>
    <x v="1032"/>
    <x v="1092"/>
    <x v="1108"/>
    <x v="0"/>
    <x v="1"/>
    <x v="5"/>
    <x v="5"/>
  </r>
  <r>
    <x v="1111"/>
    <x v="166"/>
    <x v="1"/>
    <x v="12"/>
    <x v="2"/>
    <x v="1"/>
    <x v="0"/>
    <x v="6"/>
    <x v="2"/>
    <x v="981"/>
    <x v="0"/>
    <x v="401"/>
    <x v="1092"/>
    <x v="755"/>
    <x v="1093"/>
    <x v="1109"/>
    <x v="0"/>
    <x v="1"/>
    <x v="5"/>
    <x v="5"/>
  </r>
  <r>
    <x v="1112"/>
    <x v="166"/>
    <x v="1"/>
    <x v="11"/>
    <x v="0"/>
    <x v="2"/>
    <x v="0"/>
    <x v="0"/>
    <x v="3"/>
    <x v="982"/>
    <x v="0"/>
    <x v="927"/>
    <x v="1093"/>
    <x v="1033"/>
    <x v="1094"/>
    <x v="1110"/>
    <x v="0"/>
    <x v="1"/>
    <x v="5"/>
    <x v="5"/>
  </r>
  <r>
    <x v="1113"/>
    <x v="166"/>
    <x v="2"/>
    <x v="10"/>
    <x v="1"/>
    <x v="2"/>
    <x v="1"/>
    <x v="11"/>
    <x v="1"/>
    <x v="983"/>
    <x v="3"/>
    <x v="928"/>
    <x v="1094"/>
    <x v="1034"/>
    <x v="1095"/>
    <x v="1111"/>
    <x v="0"/>
    <x v="1"/>
    <x v="5"/>
    <x v="5"/>
  </r>
  <r>
    <x v="1114"/>
    <x v="167"/>
    <x v="1"/>
    <x v="12"/>
    <x v="3"/>
    <x v="0"/>
    <x v="3"/>
    <x v="7"/>
    <x v="3"/>
    <x v="984"/>
    <x v="0"/>
    <x v="929"/>
    <x v="1095"/>
    <x v="1035"/>
    <x v="1096"/>
    <x v="1112"/>
    <x v="0"/>
    <x v="1"/>
    <x v="5"/>
    <x v="5"/>
  </r>
  <r>
    <x v="1115"/>
    <x v="167"/>
    <x v="3"/>
    <x v="7"/>
    <x v="1"/>
    <x v="2"/>
    <x v="3"/>
    <x v="5"/>
    <x v="9"/>
    <x v="985"/>
    <x v="1"/>
    <x v="930"/>
    <x v="1096"/>
    <x v="1036"/>
    <x v="1097"/>
    <x v="1113"/>
    <x v="0"/>
    <x v="1"/>
    <x v="5"/>
    <x v="5"/>
  </r>
  <r>
    <x v="1116"/>
    <x v="167"/>
    <x v="0"/>
    <x v="0"/>
    <x v="0"/>
    <x v="2"/>
    <x v="3"/>
    <x v="13"/>
    <x v="3"/>
    <x v="986"/>
    <x v="2"/>
    <x v="533"/>
    <x v="1097"/>
    <x v="563"/>
    <x v="1098"/>
    <x v="1114"/>
    <x v="0"/>
    <x v="1"/>
    <x v="5"/>
    <x v="5"/>
  </r>
  <r>
    <x v="1117"/>
    <x v="167"/>
    <x v="3"/>
    <x v="13"/>
    <x v="0"/>
    <x v="0"/>
    <x v="0"/>
    <x v="4"/>
    <x v="3"/>
    <x v="987"/>
    <x v="0"/>
    <x v="931"/>
    <x v="1098"/>
    <x v="1037"/>
    <x v="1031"/>
    <x v="1115"/>
    <x v="0"/>
    <x v="1"/>
    <x v="5"/>
    <x v="5"/>
  </r>
  <r>
    <x v="1118"/>
    <x v="167"/>
    <x v="1"/>
    <x v="6"/>
    <x v="0"/>
    <x v="1"/>
    <x v="1"/>
    <x v="1"/>
    <x v="0"/>
    <x v="988"/>
    <x v="0"/>
    <x v="932"/>
    <x v="1099"/>
    <x v="1038"/>
    <x v="1099"/>
    <x v="1116"/>
    <x v="0"/>
    <x v="1"/>
    <x v="5"/>
    <x v="5"/>
  </r>
  <r>
    <x v="1119"/>
    <x v="167"/>
    <x v="3"/>
    <x v="7"/>
    <x v="0"/>
    <x v="2"/>
    <x v="2"/>
    <x v="2"/>
    <x v="0"/>
    <x v="989"/>
    <x v="2"/>
    <x v="101"/>
    <x v="1100"/>
    <x v="101"/>
    <x v="1100"/>
    <x v="1117"/>
    <x v="0"/>
    <x v="1"/>
    <x v="5"/>
    <x v="5"/>
  </r>
  <r>
    <x v="1120"/>
    <x v="168"/>
    <x v="1"/>
    <x v="11"/>
    <x v="3"/>
    <x v="1"/>
    <x v="2"/>
    <x v="9"/>
    <x v="3"/>
    <x v="990"/>
    <x v="3"/>
    <x v="933"/>
    <x v="492"/>
    <x v="1039"/>
    <x v="1101"/>
    <x v="1118"/>
    <x v="0"/>
    <x v="1"/>
    <x v="5"/>
    <x v="5"/>
  </r>
  <r>
    <x v="1121"/>
    <x v="168"/>
    <x v="2"/>
    <x v="5"/>
    <x v="3"/>
    <x v="0"/>
    <x v="2"/>
    <x v="18"/>
    <x v="2"/>
    <x v="991"/>
    <x v="3"/>
    <x v="199"/>
    <x v="1101"/>
    <x v="207"/>
    <x v="1102"/>
    <x v="1119"/>
    <x v="0"/>
    <x v="1"/>
    <x v="5"/>
    <x v="5"/>
  </r>
  <r>
    <x v="1122"/>
    <x v="168"/>
    <x v="1"/>
    <x v="14"/>
    <x v="1"/>
    <x v="2"/>
    <x v="1"/>
    <x v="17"/>
    <x v="6"/>
    <x v="992"/>
    <x v="4"/>
    <x v="934"/>
    <x v="1102"/>
    <x v="1040"/>
    <x v="1103"/>
    <x v="1120"/>
    <x v="0"/>
    <x v="1"/>
    <x v="5"/>
    <x v="5"/>
  </r>
  <r>
    <x v="1123"/>
    <x v="168"/>
    <x v="2"/>
    <x v="3"/>
    <x v="0"/>
    <x v="1"/>
    <x v="4"/>
    <x v="14"/>
    <x v="0"/>
    <x v="291"/>
    <x v="1"/>
    <x v="379"/>
    <x v="1103"/>
    <x v="1041"/>
    <x v="1104"/>
    <x v="1121"/>
    <x v="0"/>
    <x v="1"/>
    <x v="5"/>
    <x v="5"/>
  </r>
  <r>
    <x v="1124"/>
    <x v="168"/>
    <x v="3"/>
    <x v="13"/>
    <x v="0"/>
    <x v="0"/>
    <x v="2"/>
    <x v="15"/>
    <x v="0"/>
    <x v="993"/>
    <x v="0"/>
    <x v="935"/>
    <x v="1104"/>
    <x v="962"/>
    <x v="631"/>
    <x v="1122"/>
    <x v="0"/>
    <x v="1"/>
    <x v="5"/>
    <x v="5"/>
  </r>
  <r>
    <x v="1125"/>
    <x v="168"/>
    <x v="0"/>
    <x v="15"/>
    <x v="3"/>
    <x v="0"/>
    <x v="0"/>
    <x v="4"/>
    <x v="3"/>
    <x v="994"/>
    <x v="2"/>
    <x v="421"/>
    <x v="1105"/>
    <x v="444"/>
    <x v="1105"/>
    <x v="1123"/>
    <x v="0"/>
    <x v="1"/>
    <x v="5"/>
    <x v="5"/>
  </r>
  <r>
    <x v="1126"/>
    <x v="168"/>
    <x v="1"/>
    <x v="12"/>
    <x v="0"/>
    <x v="2"/>
    <x v="1"/>
    <x v="1"/>
    <x v="3"/>
    <x v="995"/>
    <x v="0"/>
    <x v="936"/>
    <x v="1106"/>
    <x v="1042"/>
    <x v="1106"/>
    <x v="1124"/>
    <x v="0"/>
    <x v="1"/>
    <x v="5"/>
    <x v="5"/>
  </r>
  <r>
    <x v="1127"/>
    <x v="168"/>
    <x v="3"/>
    <x v="4"/>
    <x v="2"/>
    <x v="0"/>
    <x v="4"/>
    <x v="10"/>
    <x v="2"/>
    <x v="996"/>
    <x v="0"/>
    <x v="937"/>
    <x v="1107"/>
    <x v="1043"/>
    <x v="1107"/>
    <x v="1125"/>
    <x v="0"/>
    <x v="1"/>
    <x v="5"/>
    <x v="5"/>
  </r>
  <r>
    <x v="1128"/>
    <x v="168"/>
    <x v="1"/>
    <x v="12"/>
    <x v="3"/>
    <x v="1"/>
    <x v="4"/>
    <x v="10"/>
    <x v="3"/>
    <x v="997"/>
    <x v="2"/>
    <x v="938"/>
    <x v="1108"/>
    <x v="1044"/>
    <x v="1108"/>
    <x v="1126"/>
    <x v="0"/>
    <x v="1"/>
    <x v="5"/>
    <x v="5"/>
  </r>
  <r>
    <x v="1129"/>
    <x v="168"/>
    <x v="3"/>
    <x v="7"/>
    <x v="0"/>
    <x v="0"/>
    <x v="2"/>
    <x v="9"/>
    <x v="2"/>
    <x v="998"/>
    <x v="3"/>
    <x v="586"/>
    <x v="1109"/>
    <x v="1045"/>
    <x v="1109"/>
    <x v="1127"/>
    <x v="0"/>
    <x v="1"/>
    <x v="5"/>
    <x v="5"/>
  </r>
  <r>
    <x v="1130"/>
    <x v="169"/>
    <x v="3"/>
    <x v="13"/>
    <x v="1"/>
    <x v="2"/>
    <x v="1"/>
    <x v="1"/>
    <x v="1"/>
    <x v="999"/>
    <x v="4"/>
    <x v="939"/>
    <x v="1110"/>
    <x v="1046"/>
    <x v="1110"/>
    <x v="1128"/>
    <x v="0"/>
    <x v="1"/>
    <x v="5"/>
    <x v="5"/>
  </r>
  <r>
    <x v="1131"/>
    <x v="169"/>
    <x v="3"/>
    <x v="13"/>
    <x v="0"/>
    <x v="1"/>
    <x v="4"/>
    <x v="14"/>
    <x v="3"/>
    <x v="1000"/>
    <x v="3"/>
    <x v="288"/>
    <x v="1111"/>
    <x v="297"/>
    <x v="1111"/>
    <x v="1129"/>
    <x v="0"/>
    <x v="1"/>
    <x v="5"/>
    <x v="5"/>
  </r>
  <r>
    <x v="1132"/>
    <x v="169"/>
    <x v="3"/>
    <x v="13"/>
    <x v="1"/>
    <x v="0"/>
    <x v="1"/>
    <x v="17"/>
    <x v="2"/>
    <x v="1001"/>
    <x v="3"/>
    <x v="940"/>
    <x v="1112"/>
    <x v="1047"/>
    <x v="1112"/>
    <x v="1130"/>
    <x v="0"/>
    <x v="1"/>
    <x v="5"/>
    <x v="5"/>
  </r>
  <r>
    <x v="1133"/>
    <x v="169"/>
    <x v="3"/>
    <x v="4"/>
    <x v="0"/>
    <x v="1"/>
    <x v="1"/>
    <x v="11"/>
    <x v="1"/>
    <x v="1002"/>
    <x v="0"/>
    <x v="941"/>
    <x v="1113"/>
    <x v="1048"/>
    <x v="1113"/>
    <x v="1131"/>
    <x v="0"/>
    <x v="1"/>
    <x v="5"/>
    <x v="5"/>
  </r>
  <r>
    <x v="1134"/>
    <x v="169"/>
    <x v="3"/>
    <x v="8"/>
    <x v="3"/>
    <x v="0"/>
    <x v="3"/>
    <x v="19"/>
    <x v="0"/>
    <x v="1003"/>
    <x v="0"/>
    <x v="269"/>
    <x v="1114"/>
    <x v="1049"/>
    <x v="1114"/>
    <x v="1132"/>
    <x v="0"/>
    <x v="1"/>
    <x v="5"/>
    <x v="5"/>
  </r>
  <r>
    <x v="1135"/>
    <x v="169"/>
    <x v="0"/>
    <x v="0"/>
    <x v="1"/>
    <x v="0"/>
    <x v="0"/>
    <x v="0"/>
    <x v="2"/>
    <x v="1004"/>
    <x v="1"/>
    <x v="942"/>
    <x v="1115"/>
    <x v="1050"/>
    <x v="1115"/>
    <x v="1133"/>
    <x v="0"/>
    <x v="1"/>
    <x v="5"/>
    <x v="5"/>
  </r>
  <r>
    <x v="1136"/>
    <x v="169"/>
    <x v="3"/>
    <x v="13"/>
    <x v="1"/>
    <x v="0"/>
    <x v="4"/>
    <x v="14"/>
    <x v="4"/>
    <x v="1005"/>
    <x v="2"/>
    <x v="92"/>
    <x v="1116"/>
    <x v="1051"/>
    <x v="1116"/>
    <x v="1134"/>
    <x v="0"/>
    <x v="1"/>
    <x v="5"/>
    <x v="5"/>
  </r>
  <r>
    <x v="1137"/>
    <x v="169"/>
    <x v="0"/>
    <x v="15"/>
    <x v="0"/>
    <x v="1"/>
    <x v="1"/>
    <x v="3"/>
    <x v="0"/>
    <x v="1006"/>
    <x v="0"/>
    <x v="943"/>
    <x v="1117"/>
    <x v="1052"/>
    <x v="1117"/>
    <x v="1135"/>
    <x v="0"/>
    <x v="1"/>
    <x v="5"/>
    <x v="5"/>
  </r>
  <r>
    <x v="1138"/>
    <x v="169"/>
    <x v="1"/>
    <x v="1"/>
    <x v="3"/>
    <x v="1"/>
    <x v="3"/>
    <x v="19"/>
    <x v="1"/>
    <x v="1007"/>
    <x v="0"/>
    <x v="944"/>
    <x v="1118"/>
    <x v="1053"/>
    <x v="1118"/>
    <x v="1136"/>
    <x v="0"/>
    <x v="1"/>
    <x v="5"/>
    <x v="5"/>
  </r>
  <r>
    <x v="1139"/>
    <x v="169"/>
    <x v="1"/>
    <x v="11"/>
    <x v="0"/>
    <x v="2"/>
    <x v="2"/>
    <x v="15"/>
    <x v="3"/>
    <x v="1008"/>
    <x v="2"/>
    <x v="945"/>
    <x v="1119"/>
    <x v="1054"/>
    <x v="1119"/>
    <x v="1137"/>
    <x v="0"/>
    <x v="1"/>
    <x v="5"/>
    <x v="5"/>
  </r>
  <r>
    <x v="1140"/>
    <x v="169"/>
    <x v="1"/>
    <x v="6"/>
    <x v="2"/>
    <x v="0"/>
    <x v="1"/>
    <x v="1"/>
    <x v="3"/>
    <x v="455"/>
    <x v="2"/>
    <x v="746"/>
    <x v="1120"/>
    <x v="1055"/>
    <x v="1120"/>
    <x v="1138"/>
    <x v="0"/>
    <x v="1"/>
    <x v="5"/>
    <x v="5"/>
  </r>
  <r>
    <x v="1141"/>
    <x v="169"/>
    <x v="1"/>
    <x v="1"/>
    <x v="3"/>
    <x v="0"/>
    <x v="1"/>
    <x v="11"/>
    <x v="3"/>
    <x v="1009"/>
    <x v="2"/>
    <x v="946"/>
    <x v="1121"/>
    <x v="224"/>
    <x v="1121"/>
    <x v="1139"/>
    <x v="0"/>
    <x v="1"/>
    <x v="5"/>
    <x v="5"/>
  </r>
  <r>
    <x v="1142"/>
    <x v="169"/>
    <x v="1"/>
    <x v="6"/>
    <x v="0"/>
    <x v="0"/>
    <x v="4"/>
    <x v="14"/>
    <x v="3"/>
    <x v="158"/>
    <x v="0"/>
    <x v="36"/>
    <x v="1122"/>
    <x v="1056"/>
    <x v="1122"/>
    <x v="1140"/>
    <x v="0"/>
    <x v="1"/>
    <x v="5"/>
    <x v="5"/>
  </r>
  <r>
    <x v="1143"/>
    <x v="169"/>
    <x v="0"/>
    <x v="15"/>
    <x v="0"/>
    <x v="0"/>
    <x v="3"/>
    <x v="7"/>
    <x v="0"/>
    <x v="1010"/>
    <x v="0"/>
    <x v="947"/>
    <x v="1123"/>
    <x v="1057"/>
    <x v="1123"/>
    <x v="1141"/>
    <x v="0"/>
    <x v="1"/>
    <x v="5"/>
    <x v="5"/>
  </r>
  <r>
    <x v="1144"/>
    <x v="169"/>
    <x v="0"/>
    <x v="0"/>
    <x v="3"/>
    <x v="0"/>
    <x v="4"/>
    <x v="14"/>
    <x v="0"/>
    <x v="1011"/>
    <x v="2"/>
    <x v="2"/>
    <x v="1124"/>
    <x v="2"/>
    <x v="1124"/>
    <x v="1142"/>
    <x v="0"/>
    <x v="1"/>
    <x v="5"/>
    <x v="5"/>
  </r>
  <r>
    <x v="1145"/>
    <x v="170"/>
    <x v="3"/>
    <x v="4"/>
    <x v="0"/>
    <x v="1"/>
    <x v="3"/>
    <x v="13"/>
    <x v="0"/>
    <x v="1012"/>
    <x v="3"/>
    <x v="948"/>
    <x v="1125"/>
    <x v="1058"/>
    <x v="1125"/>
    <x v="1143"/>
    <x v="0"/>
    <x v="1"/>
    <x v="5"/>
    <x v="5"/>
  </r>
  <r>
    <x v="1146"/>
    <x v="170"/>
    <x v="0"/>
    <x v="9"/>
    <x v="3"/>
    <x v="0"/>
    <x v="1"/>
    <x v="11"/>
    <x v="3"/>
    <x v="1013"/>
    <x v="2"/>
    <x v="949"/>
    <x v="1126"/>
    <x v="1059"/>
    <x v="1126"/>
    <x v="1144"/>
    <x v="0"/>
    <x v="1"/>
    <x v="5"/>
    <x v="5"/>
  </r>
  <r>
    <x v="1147"/>
    <x v="170"/>
    <x v="0"/>
    <x v="9"/>
    <x v="0"/>
    <x v="2"/>
    <x v="1"/>
    <x v="1"/>
    <x v="6"/>
    <x v="1014"/>
    <x v="0"/>
    <x v="950"/>
    <x v="1127"/>
    <x v="1060"/>
    <x v="1127"/>
    <x v="1145"/>
    <x v="0"/>
    <x v="1"/>
    <x v="5"/>
    <x v="5"/>
  </r>
  <r>
    <x v="1148"/>
    <x v="170"/>
    <x v="0"/>
    <x v="0"/>
    <x v="3"/>
    <x v="2"/>
    <x v="1"/>
    <x v="11"/>
    <x v="3"/>
    <x v="1015"/>
    <x v="3"/>
    <x v="951"/>
    <x v="1128"/>
    <x v="1061"/>
    <x v="1128"/>
    <x v="1146"/>
    <x v="0"/>
    <x v="1"/>
    <x v="5"/>
    <x v="5"/>
  </r>
  <r>
    <x v="1149"/>
    <x v="170"/>
    <x v="1"/>
    <x v="14"/>
    <x v="2"/>
    <x v="0"/>
    <x v="4"/>
    <x v="16"/>
    <x v="3"/>
    <x v="1016"/>
    <x v="2"/>
    <x v="230"/>
    <x v="1129"/>
    <x v="1062"/>
    <x v="1129"/>
    <x v="1147"/>
    <x v="0"/>
    <x v="1"/>
    <x v="5"/>
    <x v="5"/>
  </r>
  <r>
    <x v="1150"/>
    <x v="170"/>
    <x v="2"/>
    <x v="2"/>
    <x v="2"/>
    <x v="0"/>
    <x v="1"/>
    <x v="3"/>
    <x v="3"/>
    <x v="1017"/>
    <x v="3"/>
    <x v="911"/>
    <x v="1130"/>
    <x v="1063"/>
    <x v="1130"/>
    <x v="1148"/>
    <x v="0"/>
    <x v="1"/>
    <x v="5"/>
    <x v="5"/>
  </r>
  <r>
    <x v="1151"/>
    <x v="170"/>
    <x v="3"/>
    <x v="8"/>
    <x v="0"/>
    <x v="1"/>
    <x v="3"/>
    <x v="7"/>
    <x v="2"/>
    <x v="507"/>
    <x v="2"/>
    <x v="952"/>
    <x v="1131"/>
    <x v="1064"/>
    <x v="1131"/>
    <x v="1149"/>
    <x v="0"/>
    <x v="1"/>
    <x v="5"/>
    <x v="5"/>
  </r>
  <r>
    <x v="1152"/>
    <x v="170"/>
    <x v="3"/>
    <x v="13"/>
    <x v="1"/>
    <x v="2"/>
    <x v="0"/>
    <x v="6"/>
    <x v="8"/>
    <x v="1018"/>
    <x v="1"/>
    <x v="953"/>
    <x v="1132"/>
    <x v="1065"/>
    <x v="1132"/>
    <x v="1150"/>
    <x v="0"/>
    <x v="1"/>
    <x v="5"/>
    <x v="5"/>
  </r>
  <r>
    <x v="1153"/>
    <x v="170"/>
    <x v="1"/>
    <x v="11"/>
    <x v="0"/>
    <x v="2"/>
    <x v="0"/>
    <x v="0"/>
    <x v="0"/>
    <x v="1019"/>
    <x v="0"/>
    <x v="489"/>
    <x v="1133"/>
    <x v="1066"/>
    <x v="1133"/>
    <x v="1151"/>
    <x v="0"/>
    <x v="1"/>
    <x v="5"/>
    <x v="5"/>
  </r>
  <r>
    <x v="1154"/>
    <x v="170"/>
    <x v="1"/>
    <x v="6"/>
    <x v="1"/>
    <x v="2"/>
    <x v="2"/>
    <x v="18"/>
    <x v="4"/>
    <x v="1020"/>
    <x v="4"/>
    <x v="954"/>
    <x v="1134"/>
    <x v="1067"/>
    <x v="1134"/>
    <x v="1152"/>
    <x v="0"/>
    <x v="1"/>
    <x v="5"/>
    <x v="5"/>
  </r>
  <r>
    <x v="1155"/>
    <x v="171"/>
    <x v="2"/>
    <x v="5"/>
    <x v="3"/>
    <x v="0"/>
    <x v="2"/>
    <x v="2"/>
    <x v="3"/>
    <x v="1021"/>
    <x v="3"/>
    <x v="638"/>
    <x v="1135"/>
    <x v="1068"/>
    <x v="1135"/>
    <x v="1153"/>
    <x v="0"/>
    <x v="1"/>
    <x v="5"/>
    <x v="5"/>
  </r>
  <r>
    <x v="1156"/>
    <x v="171"/>
    <x v="1"/>
    <x v="6"/>
    <x v="1"/>
    <x v="2"/>
    <x v="2"/>
    <x v="15"/>
    <x v="8"/>
    <x v="1022"/>
    <x v="1"/>
    <x v="955"/>
    <x v="1136"/>
    <x v="1069"/>
    <x v="1136"/>
    <x v="1154"/>
    <x v="0"/>
    <x v="1"/>
    <x v="5"/>
    <x v="5"/>
  </r>
  <r>
    <x v="1157"/>
    <x v="171"/>
    <x v="2"/>
    <x v="2"/>
    <x v="0"/>
    <x v="1"/>
    <x v="0"/>
    <x v="4"/>
    <x v="1"/>
    <x v="1023"/>
    <x v="0"/>
    <x v="452"/>
    <x v="1137"/>
    <x v="1070"/>
    <x v="1137"/>
    <x v="1155"/>
    <x v="0"/>
    <x v="1"/>
    <x v="5"/>
    <x v="5"/>
  </r>
  <r>
    <x v="1158"/>
    <x v="171"/>
    <x v="3"/>
    <x v="8"/>
    <x v="0"/>
    <x v="1"/>
    <x v="0"/>
    <x v="8"/>
    <x v="2"/>
    <x v="1024"/>
    <x v="0"/>
    <x v="956"/>
    <x v="1138"/>
    <x v="1071"/>
    <x v="1138"/>
    <x v="1156"/>
    <x v="0"/>
    <x v="1"/>
    <x v="5"/>
    <x v="5"/>
  </r>
  <r>
    <x v="1159"/>
    <x v="171"/>
    <x v="2"/>
    <x v="16"/>
    <x v="3"/>
    <x v="0"/>
    <x v="2"/>
    <x v="15"/>
    <x v="3"/>
    <x v="1025"/>
    <x v="0"/>
    <x v="730"/>
    <x v="1139"/>
    <x v="1072"/>
    <x v="1139"/>
    <x v="1157"/>
    <x v="0"/>
    <x v="1"/>
    <x v="5"/>
    <x v="5"/>
  </r>
  <r>
    <x v="1160"/>
    <x v="172"/>
    <x v="2"/>
    <x v="3"/>
    <x v="0"/>
    <x v="1"/>
    <x v="3"/>
    <x v="13"/>
    <x v="0"/>
    <x v="1026"/>
    <x v="0"/>
    <x v="171"/>
    <x v="1140"/>
    <x v="1073"/>
    <x v="890"/>
    <x v="1158"/>
    <x v="0"/>
    <x v="1"/>
    <x v="5"/>
    <x v="5"/>
  </r>
  <r>
    <x v="1161"/>
    <x v="172"/>
    <x v="1"/>
    <x v="1"/>
    <x v="2"/>
    <x v="1"/>
    <x v="4"/>
    <x v="14"/>
    <x v="3"/>
    <x v="341"/>
    <x v="2"/>
    <x v="638"/>
    <x v="1141"/>
    <x v="1068"/>
    <x v="1140"/>
    <x v="1159"/>
    <x v="0"/>
    <x v="1"/>
    <x v="5"/>
    <x v="5"/>
  </r>
  <r>
    <x v="1162"/>
    <x v="172"/>
    <x v="0"/>
    <x v="0"/>
    <x v="3"/>
    <x v="0"/>
    <x v="4"/>
    <x v="10"/>
    <x v="2"/>
    <x v="218"/>
    <x v="0"/>
    <x v="49"/>
    <x v="1142"/>
    <x v="1074"/>
    <x v="1141"/>
    <x v="1160"/>
    <x v="0"/>
    <x v="1"/>
    <x v="5"/>
    <x v="5"/>
  </r>
  <r>
    <x v="1163"/>
    <x v="172"/>
    <x v="3"/>
    <x v="8"/>
    <x v="0"/>
    <x v="2"/>
    <x v="2"/>
    <x v="2"/>
    <x v="3"/>
    <x v="1027"/>
    <x v="0"/>
    <x v="337"/>
    <x v="1143"/>
    <x v="350"/>
    <x v="1142"/>
    <x v="1161"/>
    <x v="0"/>
    <x v="1"/>
    <x v="5"/>
    <x v="5"/>
  </r>
  <r>
    <x v="1164"/>
    <x v="172"/>
    <x v="0"/>
    <x v="0"/>
    <x v="3"/>
    <x v="0"/>
    <x v="4"/>
    <x v="16"/>
    <x v="0"/>
    <x v="1028"/>
    <x v="2"/>
    <x v="957"/>
    <x v="1144"/>
    <x v="1075"/>
    <x v="1143"/>
    <x v="1162"/>
    <x v="0"/>
    <x v="1"/>
    <x v="5"/>
    <x v="5"/>
  </r>
  <r>
    <x v="1165"/>
    <x v="172"/>
    <x v="2"/>
    <x v="10"/>
    <x v="3"/>
    <x v="0"/>
    <x v="0"/>
    <x v="8"/>
    <x v="2"/>
    <x v="1029"/>
    <x v="0"/>
    <x v="958"/>
    <x v="1145"/>
    <x v="1076"/>
    <x v="1144"/>
    <x v="1163"/>
    <x v="0"/>
    <x v="1"/>
    <x v="5"/>
    <x v="5"/>
  </r>
  <r>
    <x v="1166"/>
    <x v="172"/>
    <x v="3"/>
    <x v="8"/>
    <x v="2"/>
    <x v="1"/>
    <x v="2"/>
    <x v="9"/>
    <x v="3"/>
    <x v="1030"/>
    <x v="3"/>
    <x v="340"/>
    <x v="1146"/>
    <x v="1077"/>
    <x v="1145"/>
    <x v="1164"/>
    <x v="0"/>
    <x v="1"/>
    <x v="5"/>
    <x v="5"/>
  </r>
  <r>
    <x v="1167"/>
    <x v="172"/>
    <x v="1"/>
    <x v="14"/>
    <x v="0"/>
    <x v="1"/>
    <x v="0"/>
    <x v="6"/>
    <x v="0"/>
    <x v="1031"/>
    <x v="3"/>
    <x v="959"/>
    <x v="1147"/>
    <x v="1078"/>
    <x v="1146"/>
    <x v="1165"/>
    <x v="0"/>
    <x v="1"/>
    <x v="5"/>
    <x v="5"/>
  </r>
  <r>
    <x v="1168"/>
    <x v="172"/>
    <x v="3"/>
    <x v="8"/>
    <x v="2"/>
    <x v="0"/>
    <x v="1"/>
    <x v="1"/>
    <x v="3"/>
    <x v="155"/>
    <x v="0"/>
    <x v="960"/>
    <x v="159"/>
    <x v="1079"/>
    <x v="1147"/>
    <x v="1166"/>
    <x v="0"/>
    <x v="1"/>
    <x v="5"/>
    <x v="5"/>
  </r>
  <r>
    <x v="1169"/>
    <x v="172"/>
    <x v="3"/>
    <x v="4"/>
    <x v="2"/>
    <x v="1"/>
    <x v="4"/>
    <x v="16"/>
    <x v="0"/>
    <x v="1032"/>
    <x v="0"/>
    <x v="690"/>
    <x v="1148"/>
    <x v="1080"/>
    <x v="1148"/>
    <x v="1167"/>
    <x v="0"/>
    <x v="1"/>
    <x v="5"/>
    <x v="5"/>
  </r>
  <r>
    <x v="1170"/>
    <x v="172"/>
    <x v="2"/>
    <x v="2"/>
    <x v="2"/>
    <x v="1"/>
    <x v="2"/>
    <x v="18"/>
    <x v="3"/>
    <x v="1033"/>
    <x v="3"/>
    <x v="961"/>
    <x v="1149"/>
    <x v="1081"/>
    <x v="1149"/>
    <x v="1168"/>
    <x v="0"/>
    <x v="1"/>
    <x v="5"/>
    <x v="5"/>
  </r>
  <r>
    <x v="1171"/>
    <x v="172"/>
    <x v="2"/>
    <x v="5"/>
    <x v="3"/>
    <x v="0"/>
    <x v="1"/>
    <x v="3"/>
    <x v="3"/>
    <x v="1034"/>
    <x v="0"/>
    <x v="821"/>
    <x v="1150"/>
    <x v="1082"/>
    <x v="1150"/>
    <x v="1169"/>
    <x v="0"/>
    <x v="1"/>
    <x v="5"/>
    <x v="5"/>
  </r>
  <r>
    <x v="1172"/>
    <x v="172"/>
    <x v="1"/>
    <x v="11"/>
    <x v="0"/>
    <x v="1"/>
    <x v="4"/>
    <x v="12"/>
    <x v="1"/>
    <x v="1035"/>
    <x v="2"/>
    <x v="962"/>
    <x v="1151"/>
    <x v="1083"/>
    <x v="1151"/>
    <x v="1170"/>
    <x v="0"/>
    <x v="1"/>
    <x v="5"/>
    <x v="5"/>
  </r>
  <r>
    <x v="1173"/>
    <x v="173"/>
    <x v="3"/>
    <x v="13"/>
    <x v="0"/>
    <x v="0"/>
    <x v="2"/>
    <x v="2"/>
    <x v="3"/>
    <x v="778"/>
    <x v="0"/>
    <x v="296"/>
    <x v="1152"/>
    <x v="646"/>
    <x v="1152"/>
    <x v="1171"/>
    <x v="0"/>
    <x v="1"/>
    <x v="5"/>
    <x v="5"/>
  </r>
  <r>
    <x v="1174"/>
    <x v="173"/>
    <x v="0"/>
    <x v="15"/>
    <x v="0"/>
    <x v="2"/>
    <x v="1"/>
    <x v="1"/>
    <x v="3"/>
    <x v="1036"/>
    <x v="2"/>
    <x v="963"/>
    <x v="1153"/>
    <x v="1084"/>
    <x v="1153"/>
    <x v="1172"/>
    <x v="0"/>
    <x v="1"/>
    <x v="5"/>
    <x v="5"/>
  </r>
  <r>
    <x v="1175"/>
    <x v="173"/>
    <x v="3"/>
    <x v="13"/>
    <x v="3"/>
    <x v="0"/>
    <x v="3"/>
    <x v="5"/>
    <x v="3"/>
    <x v="1037"/>
    <x v="0"/>
    <x v="964"/>
    <x v="1154"/>
    <x v="1085"/>
    <x v="1154"/>
    <x v="1173"/>
    <x v="0"/>
    <x v="1"/>
    <x v="5"/>
    <x v="5"/>
  </r>
  <r>
    <x v="1176"/>
    <x v="173"/>
    <x v="3"/>
    <x v="8"/>
    <x v="0"/>
    <x v="1"/>
    <x v="2"/>
    <x v="2"/>
    <x v="3"/>
    <x v="1038"/>
    <x v="2"/>
    <x v="86"/>
    <x v="1155"/>
    <x v="86"/>
    <x v="1155"/>
    <x v="1174"/>
    <x v="0"/>
    <x v="1"/>
    <x v="5"/>
    <x v="5"/>
  </r>
  <r>
    <x v="1177"/>
    <x v="173"/>
    <x v="3"/>
    <x v="13"/>
    <x v="0"/>
    <x v="0"/>
    <x v="0"/>
    <x v="4"/>
    <x v="8"/>
    <x v="773"/>
    <x v="3"/>
    <x v="965"/>
    <x v="1156"/>
    <x v="1086"/>
    <x v="1156"/>
    <x v="1175"/>
    <x v="0"/>
    <x v="1"/>
    <x v="5"/>
    <x v="5"/>
  </r>
  <r>
    <x v="1178"/>
    <x v="173"/>
    <x v="0"/>
    <x v="0"/>
    <x v="2"/>
    <x v="0"/>
    <x v="1"/>
    <x v="11"/>
    <x v="3"/>
    <x v="1039"/>
    <x v="0"/>
    <x v="966"/>
    <x v="1157"/>
    <x v="1087"/>
    <x v="1157"/>
    <x v="1176"/>
    <x v="0"/>
    <x v="1"/>
    <x v="5"/>
    <x v="5"/>
  </r>
  <r>
    <x v="1179"/>
    <x v="173"/>
    <x v="3"/>
    <x v="13"/>
    <x v="0"/>
    <x v="1"/>
    <x v="0"/>
    <x v="6"/>
    <x v="2"/>
    <x v="1040"/>
    <x v="2"/>
    <x v="790"/>
    <x v="1158"/>
    <x v="1088"/>
    <x v="1158"/>
    <x v="1177"/>
    <x v="0"/>
    <x v="1"/>
    <x v="5"/>
    <x v="5"/>
  </r>
  <r>
    <x v="1180"/>
    <x v="173"/>
    <x v="1"/>
    <x v="12"/>
    <x v="0"/>
    <x v="0"/>
    <x v="3"/>
    <x v="19"/>
    <x v="0"/>
    <x v="1041"/>
    <x v="2"/>
    <x v="967"/>
    <x v="1159"/>
    <x v="1089"/>
    <x v="1159"/>
    <x v="1178"/>
    <x v="0"/>
    <x v="1"/>
    <x v="5"/>
    <x v="5"/>
  </r>
  <r>
    <x v="1181"/>
    <x v="173"/>
    <x v="3"/>
    <x v="13"/>
    <x v="3"/>
    <x v="1"/>
    <x v="3"/>
    <x v="7"/>
    <x v="3"/>
    <x v="1042"/>
    <x v="3"/>
    <x v="968"/>
    <x v="1160"/>
    <x v="1090"/>
    <x v="1160"/>
    <x v="1179"/>
    <x v="0"/>
    <x v="1"/>
    <x v="5"/>
    <x v="5"/>
  </r>
  <r>
    <x v="1182"/>
    <x v="173"/>
    <x v="2"/>
    <x v="10"/>
    <x v="0"/>
    <x v="0"/>
    <x v="2"/>
    <x v="2"/>
    <x v="3"/>
    <x v="1043"/>
    <x v="1"/>
    <x v="969"/>
    <x v="1161"/>
    <x v="1091"/>
    <x v="1161"/>
    <x v="1180"/>
    <x v="0"/>
    <x v="1"/>
    <x v="5"/>
    <x v="5"/>
  </r>
  <r>
    <x v="1183"/>
    <x v="174"/>
    <x v="3"/>
    <x v="7"/>
    <x v="2"/>
    <x v="1"/>
    <x v="2"/>
    <x v="18"/>
    <x v="3"/>
    <x v="1044"/>
    <x v="2"/>
    <x v="970"/>
    <x v="1162"/>
    <x v="1092"/>
    <x v="1162"/>
    <x v="1181"/>
    <x v="0"/>
    <x v="1"/>
    <x v="5"/>
    <x v="5"/>
  </r>
  <r>
    <x v="1184"/>
    <x v="174"/>
    <x v="1"/>
    <x v="12"/>
    <x v="2"/>
    <x v="2"/>
    <x v="1"/>
    <x v="17"/>
    <x v="0"/>
    <x v="249"/>
    <x v="0"/>
    <x v="721"/>
    <x v="1163"/>
    <x v="1093"/>
    <x v="1163"/>
    <x v="1182"/>
    <x v="0"/>
    <x v="1"/>
    <x v="5"/>
    <x v="5"/>
  </r>
  <r>
    <x v="1185"/>
    <x v="174"/>
    <x v="1"/>
    <x v="11"/>
    <x v="2"/>
    <x v="1"/>
    <x v="0"/>
    <x v="0"/>
    <x v="2"/>
    <x v="1045"/>
    <x v="0"/>
    <x v="971"/>
    <x v="1164"/>
    <x v="1094"/>
    <x v="1164"/>
    <x v="1183"/>
    <x v="0"/>
    <x v="1"/>
    <x v="5"/>
    <x v="5"/>
  </r>
  <r>
    <x v="1186"/>
    <x v="174"/>
    <x v="2"/>
    <x v="10"/>
    <x v="3"/>
    <x v="1"/>
    <x v="4"/>
    <x v="10"/>
    <x v="0"/>
    <x v="910"/>
    <x v="0"/>
    <x v="616"/>
    <x v="1003"/>
    <x v="1095"/>
    <x v="1165"/>
    <x v="1184"/>
    <x v="0"/>
    <x v="1"/>
    <x v="5"/>
    <x v="5"/>
  </r>
  <r>
    <x v="1187"/>
    <x v="174"/>
    <x v="3"/>
    <x v="8"/>
    <x v="1"/>
    <x v="2"/>
    <x v="3"/>
    <x v="7"/>
    <x v="8"/>
    <x v="1046"/>
    <x v="1"/>
    <x v="972"/>
    <x v="1165"/>
    <x v="1096"/>
    <x v="1166"/>
    <x v="1185"/>
    <x v="0"/>
    <x v="1"/>
    <x v="5"/>
    <x v="5"/>
  </r>
  <r>
    <x v="1188"/>
    <x v="174"/>
    <x v="0"/>
    <x v="15"/>
    <x v="1"/>
    <x v="2"/>
    <x v="3"/>
    <x v="7"/>
    <x v="8"/>
    <x v="1047"/>
    <x v="1"/>
    <x v="77"/>
    <x v="1166"/>
    <x v="1097"/>
    <x v="1167"/>
    <x v="1186"/>
    <x v="0"/>
    <x v="1"/>
    <x v="5"/>
    <x v="5"/>
  </r>
  <r>
    <x v="1189"/>
    <x v="174"/>
    <x v="2"/>
    <x v="3"/>
    <x v="0"/>
    <x v="1"/>
    <x v="0"/>
    <x v="0"/>
    <x v="3"/>
    <x v="1048"/>
    <x v="2"/>
    <x v="973"/>
    <x v="1167"/>
    <x v="1098"/>
    <x v="1168"/>
    <x v="1187"/>
    <x v="0"/>
    <x v="1"/>
    <x v="5"/>
    <x v="5"/>
  </r>
  <r>
    <x v="1190"/>
    <x v="174"/>
    <x v="3"/>
    <x v="8"/>
    <x v="0"/>
    <x v="2"/>
    <x v="0"/>
    <x v="6"/>
    <x v="3"/>
    <x v="937"/>
    <x v="0"/>
    <x v="974"/>
    <x v="1168"/>
    <x v="1099"/>
    <x v="1169"/>
    <x v="1188"/>
    <x v="0"/>
    <x v="1"/>
    <x v="5"/>
    <x v="5"/>
  </r>
  <r>
    <x v="1191"/>
    <x v="174"/>
    <x v="0"/>
    <x v="0"/>
    <x v="0"/>
    <x v="2"/>
    <x v="3"/>
    <x v="13"/>
    <x v="3"/>
    <x v="1049"/>
    <x v="1"/>
    <x v="975"/>
    <x v="1169"/>
    <x v="1100"/>
    <x v="1170"/>
    <x v="1189"/>
    <x v="0"/>
    <x v="1"/>
    <x v="5"/>
    <x v="5"/>
  </r>
  <r>
    <x v="1192"/>
    <x v="175"/>
    <x v="1"/>
    <x v="6"/>
    <x v="2"/>
    <x v="2"/>
    <x v="2"/>
    <x v="9"/>
    <x v="2"/>
    <x v="1050"/>
    <x v="0"/>
    <x v="823"/>
    <x v="1170"/>
    <x v="1101"/>
    <x v="1171"/>
    <x v="1190"/>
    <x v="0"/>
    <x v="1"/>
    <x v="5"/>
    <x v="5"/>
  </r>
  <r>
    <x v="1193"/>
    <x v="175"/>
    <x v="3"/>
    <x v="7"/>
    <x v="0"/>
    <x v="1"/>
    <x v="0"/>
    <x v="6"/>
    <x v="3"/>
    <x v="1051"/>
    <x v="0"/>
    <x v="976"/>
    <x v="1171"/>
    <x v="1102"/>
    <x v="1172"/>
    <x v="1191"/>
    <x v="0"/>
    <x v="1"/>
    <x v="5"/>
    <x v="5"/>
  </r>
  <r>
    <x v="1194"/>
    <x v="175"/>
    <x v="3"/>
    <x v="8"/>
    <x v="0"/>
    <x v="1"/>
    <x v="2"/>
    <x v="15"/>
    <x v="1"/>
    <x v="1052"/>
    <x v="2"/>
    <x v="504"/>
    <x v="1172"/>
    <x v="1103"/>
    <x v="1173"/>
    <x v="1192"/>
    <x v="0"/>
    <x v="1"/>
    <x v="5"/>
    <x v="5"/>
  </r>
  <r>
    <x v="1195"/>
    <x v="175"/>
    <x v="1"/>
    <x v="12"/>
    <x v="0"/>
    <x v="1"/>
    <x v="2"/>
    <x v="9"/>
    <x v="0"/>
    <x v="1053"/>
    <x v="2"/>
    <x v="44"/>
    <x v="1173"/>
    <x v="44"/>
    <x v="1174"/>
    <x v="1193"/>
    <x v="0"/>
    <x v="1"/>
    <x v="5"/>
    <x v="5"/>
  </r>
  <r>
    <x v="1196"/>
    <x v="175"/>
    <x v="1"/>
    <x v="12"/>
    <x v="0"/>
    <x v="0"/>
    <x v="4"/>
    <x v="10"/>
    <x v="0"/>
    <x v="1054"/>
    <x v="3"/>
    <x v="977"/>
    <x v="1174"/>
    <x v="1104"/>
    <x v="1175"/>
    <x v="1194"/>
    <x v="0"/>
    <x v="1"/>
    <x v="5"/>
    <x v="5"/>
  </r>
  <r>
    <x v="1197"/>
    <x v="175"/>
    <x v="2"/>
    <x v="2"/>
    <x v="0"/>
    <x v="0"/>
    <x v="1"/>
    <x v="3"/>
    <x v="3"/>
    <x v="1055"/>
    <x v="1"/>
    <x v="978"/>
    <x v="1175"/>
    <x v="1105"/>
    <x v="1176"/>
    <x v="1195"/>
    <x v="0"/>
    <x v="1"/>
    <x v="5"/>
    <x v="5"/>
  </r>
  <r>
    <x v="1198"/>
    <x v="175"/>
    <x v="1"/>
    <x v="6"/>
    <x v="2"/>
    <x v="2"/>
    <x v="0"/>
    <x v="4"/>
    <x v="6"/>
    <x v="812"/>
    <x v="0"/>
    <x v="374"/>
    <x v="1176"/>
    <x v="1106"/>
    <x v="1177"/>
    <x v="1196"/>
    <x v="0"/>
    <x v="1"/>
    <x v="5"/>
    <x v="5"/>
  </r>
  <r>
    <x v="1199"/>
    <x v="175"/>
    <x v="2"/>
    <x v="10"/>
    <x v="3"/>
    <x v="0"/>
    <x v="2"/>
    <x v="9"/>
    <x v="2"/>
    <x v="405"/>
    <x v="0"/>
    <x v="979"/>
    <x v="1177"/>
    <x v="1107"/>
    <x v="1178"/>
    <x v="1197"/>
    <x v="0"/>
    <x v="1"/>
    <x v="5"/>
    <x v="5"/>
  </r>
  <r>
    <x v="1200"/>
    <x v="175"/>
    <x v="2"/>
    <x v="16"/>
    <x v="0"/>
    <x v="1"/>
    <x v="0"/>
    <x v="4"/>
    <x v="3"/>
    <x v="1056"/>
    <x v="3"/>
    <x v="980"/>
    <x v="1178"/>
    <x v="1108"/>
    <x v="1179"/>
    <x v="1198"/>
    <x v="0"/>
    <x v="1"/>
    <x v="5"/>
    <x v="5"/>
  </r>
  <r>
    <x v="1201"/>
    <x v="175"/>
    <x v="2"/>
    <x v="5"/>
    <x v="3"/>
    <x v="0"/>
    <x v="4"/>
    <x v="16"/>
    <x v="3"/>
    <x v="1057"/>
    <x v="0"/>
    <x v="981"/>
    <x v="1179"/>
    <x v="1109"/>
    <x v="572"/>
    <x v="1199"/>
    <x v="0"/>
    <x v="1"/>
    <x v="5"/>
    <x v="5"/>
  </r>
  <r>
    <x v="1202"/>
    <x v="176"/>
    <x v="2"/>
    <x v="10"/>
    <x v="0"/>
    <x v="2"/>
    <x v="2"/>
    <x v="9"/>
    <x v="3"/>
    <x v="1058"/>
    <x v="3"/>
    <x v="59"/>
    <x v="1180"/>
    <x v="1110"/>
    <x v="1180"/>
    <x v="1200"/>
    <x v="0"/>
    <x v="1"/>
    <x v="5"/>
    <x v="5"/>
  </r>
  <r>
    <x v="1203"/>
    <x v="176"/>
    <x v="2"/>
    <x v="10"/>
    <x v="3"/>
    <x v="0"/>
    <x v="2"/>
    <x v="15"/>
    <x v="0"/>
    <x v="1059"/>
    <x v="3"/>
    <x v="982"/>
    <x v="1181"/>
    <x v="1111"/>
    <x v="1181"/>
    <x v="1201"/>
    <x v="0"/>
    <x v="1"/>
    <x v="5"/>
    <x v="5"/>
  </r>
  <r>
    <x v="1204"/>
    <x v="176"/>
    <x v="1"/>
    <x v="14"/>
    <x v="0"/>
    <x v="0"/>
    <x v="1"/>
    <x v="11"/>
    <x v="2"/>
    <x v="1060"/>
    <x v="2"/>
    <x v="983"/>
    <x v="1182"/>
    <x v="1112"/>
    <x v="1182"/>
    <x v="1202"/>
    <x v="0"/>
    <x v="1"/>
    <x v="5"/>
    <x v="5"/>
  </r>
  <r>
    <x v="1205"/>
    <x v="176"/>
    <x v="2"/>
    <x v="10"/>
    <x v="0"/>
    <x v="1"/>
    <x v="4"/>
    <x v="14"/>
    <x v="1"/>
    <x v="1061"/>
    <x v="0"/>
    <x v="984"/>
    <x v="1183"/>
    <x v="1113"/>
    <x v="1183"/>
    <x v="1203"/>
    <x v="0"/>
    <x v="1"/>
    <x v="5"/>
    <x v="5"/>
  </r>
  <r>
    <x v="1206"/>
    <x v="176"/>
    <x v="1"/>
    <x v="14"/>
    <x v="0"/>
    <x v="0"/>
    <x v="0"/>
    <x v="8"/>
    <x v="0"/>
    <x v="1062"/>
    <x v="0"/>
    <x v="985"/>
    <x v="1184"/>
    <x v="1114"/>
    <x v="1184"/>
    <x v="1204"/>
    <x v="0"/>
    <x v="1"/>
    <x v="5"/>
    <x v="5"/>
  </r>
  <r>
    <x v="1207"/>
    <x v="176"/>
    <x v="0"/>
    <x v="0"/>
    <x v="1"/>
    <x v="2"/>
    <x v="0"/>
    <x v="0"/>
    <x v="4"/>
    <x v="947"/>
    <x v="1"/>
    <x v="986"/>
    <x v="1185"/>
    <x v="1115"/>
    <x v="1185"/>
    <x v="1205"/>
    <x v="0"/>
    <x v="1"/>
    <x v="5"/>
    <x v="5"/>
  </r>
  <r>
    <x v="1208"/>
    <x v="176"/>
    <x v="2"/>
    <x v="10"/>
    <x v="0"/>
    <x v="0"/>
    <x v="3"/>
    <x v="19"/>
    <x v="3"/>
    <x v="1063"/>
    <x v="0"/>
    <x v="987"/>
    <x v="1186"/>
    <x v="1116"/>
    <x v="1186"/>
    <x v="1206"/>
    <x v="0"/>
    <x v="1"/>
    <x v="5"/>
    <x v="5"/>
  </r>
  <r>
    <x v="1209"/>
    <x v="177"/>
    <x v="0"/>
    <x v="0"/>
    <x v="3"/>
    <x v="1"/>
    <x v="2"/>
    <x v="9"/>
    <x v="1"/>
    <x v="762"/>
    <x v="2"/>
    <x v="407"/>
    <x v="1187"/>
    <x v="1117"/>
    <x v="1187"/>
    <x v="1207"/>
    <x v="0"/>
    <x v="1"/>
    <x v="5"/>
    <x v="5"/>
  </r>
  <r>
    <x v="1210"/>
    <x v="177"/>
    <x v="0"/>
    <x v="0"/>
    <x v="3"/>
    <x v="2"/>
    <x v="3"/>
    <x v="7"/>
    <x v="0"/>
    <x v="1064"/>
    <x v="3"/>
    <x v="988"/>
    <x v="1188"/>
    <x v="1118"/>
    <x v="1188"/>
    <x v="1208"/>
    <x v="0"/>
    <x v="1"/>
    <x v="5"/>
    <x v="5"/>
  </r>
  <r>
    <x v="1211"/>
    <x v="177"/>
    <x v="0"/>
    <x v="9"/>
    <x v="0"/>
    <x v="2"/>
    <x v="0"/>
    <x v="0"/>
    <x v="1"/>
    <x v="770"/>
    <x v="2"/>
    <x v="989"/>
    <x v="1189"/>
    <x v="1119"/>
    <x v="1189"/>
    <x v="1209"/>
    <x v="0"/>
    <x v="1"/>
    <x v="5"/>
    <x v="5"/>
  </r>
  <r>
    <x v="1212"/>
    <x v="177"/>
    <x v="0"/>
    <x v="9"/>
    <x v="1"/>
    <x v="2"/>
    <x v="2"/>
    <x v="18"/>
    <x v="1"/>
    <x v="1065"/>
    <x v="2"/>
    <x v="990"/>
    <x v="1190"/>
    <x v="1120"/>
    <x v="1190"/>
    <x v="1210"/>
    <x v="0"/>
    <x v="1"/>
    <x v="5"/>
    <x v="5"/>
  </r>
  <r>
    <x v="1213"/>
    <x v="177"/>
    <x v="1"/>
    <x v="12"/>
    <x v="2"/>
    <x v="1"/>
    <x v="0"/>
    <x v="6"/>
    <x v="3"/>
    <x v="1066"/>
    <x v="0"/>
    <x v="991"/>
    <x v="1191"/>
    <x v="1121"/>
    <x v="1191"/>
    <x v="1211"/>
    <x v="0"/>
    <x v="1"/>
    <x v="5"/>
    <x v="5"/>
  </r>
  <r>
    <x v="1214"/>
    <x v="177"/>
    <x v="0"/>
    <x v="0"/>
    <x v="0"/>
    <x v="2"/>
    <x v="2"/>
    <x v="9"/>
    <x v="3"/>
    <x v="1067"/>
    <x v="3"/>
    <x v="248"/>
    <x v="1192"/>
    <x v="1122"/>
    <x v="1192"/>
    <x v="1212"/>
    <x v="0"/>
    <x v="1"/>
    <x v="5"/>
    <x v="5"/>
  </r>
  <r>
    <x v="1215"/>
    <x v="177"/>
    <x v="2"/>
    <x v="10"/>
    <x v="0"/>
    <x v="1"/>
    <x v="4"/>
    <x v="16"/>
    <x v="3"/>
    <x v="1068"/>
    <x v="1"/>
    <x v="992"/>
    <x v="1193"/>
    <x v="1123"/>
    <x v="1193"/>
    <x v="1213"/>
    <x v="0"/>
    <x v="1"/>
    <x v="5"/>
    <x v="5"/>
  </r>
  <r>
    <x v="1216"/>
    <x v="177"/>
    <x v="2"/>
    <x v="3"/>
    <x v="0"/>
    <x v="2"/>
    <x v="3"/>
    <x v="5"/>
    <x v="0"/>
    <x v="1069"/>
    <x v="2"/>
    <x v="993"/>
    <x v="1194"/>
    <x v="1124"/>
    <x v="1194"/>
    <x v="1214"/>
    <x v="0"/>
    <x v="1"/>
    <x v="5"/>
    <x v="5"/>
  </r>
  <r>
    <x v="1217"/>
    <x v="177"/>
    <x v="0"/>
    <x v="15"/>
    <x v="2"/>
    <x v="1"/>
    <x v="3"/>
    <x v="19"/>
    <x v="3"/>
    <x v="1070"/>
    <x v="0"/>
    <x v="994"/>
    <x v="1195"/>
    <x v="1125"/>
    <x v="1195"/>
    <x v="1215"/>
    <x v="0"/>
    <x v="1"/>
    <x v="5"/>
    <x v="5"/>
  </r>
  <r>
    <x v="1218"/>
    <x v="178"/>
    <x v="3"/>
    <x v="7"/>
    <x v="3"/>
    <x v="0"/>
    <x v="4"/>
    <x v="14"/>
    <x v="3"/>
    <x v="1071"/>
    <x v="0"/>
    <x v="995"/>
    <x v="1196"/>
    <x v="1126"/>
    <x v="1196"/>
    <x v="1216"/>
    <x v="0"/>
    <x v="1"/>
    <x v="5"/>
    <x v="5"/>
  </r>
  <r>
    <x v="1219"/>
    <x v="178"/>
    <x v="0"/>
    <x v="0"/>
    <x v="0"/>
    <x v="0"/>
    <x v="2"/>
    <x v="18"/>
    <x v="3"/>
    <x v="1072"/>
    <x v="2"/>
    <x v="996"/>
    <x v="1197"/>
    <x v="1127"/>
    <x v="1197"/>
    <x v="1217"/>
    <x v="0"/>
    <x v="1"/>
    <x v="5"/>
    <x v="5"/>
  </r>
  <r>
    <x v="1220"/>
    <x v="178"/>
    <x v="1"/>
    <x v="11"/>
    <x v="0"/>
    <x v="0"/>
    <x v="1"/>
    <x v="11"/>
    <x v="3"/>
    <x v="1073"/>
    <x v="0"/>
    <x v="997"/>
    <x v="1198"/>
    <x v="1128"/>
    <x v="1198"/>
    <x v="1218"/>
    <x v="0"/>
    <x v="1"/>
    <x v="5"/>
    <x v="5"/>
  </r>
  <r>
    <x v="1221"/>
    <x v="178"/>
    <x v="0"/>
    <x v="0"/>
    <x v="2"/>
    <x v="2"/>
    <x v="3"/>
    <x v="19"/>
    <x v="0"/>
    <x v="1074"/>
    <x v="2"/>
    <x v="998"/>
    <x v="1199"/>
    <x v="1129"/>
    <x v="1199"/>
    <x v="1219"/>
    <x v="0"/>
    <x v="1"/>
    <x v="5"/>
    <x v="5"/>
  </r>
  <r>
    <x v="1222"/>
    <x v="178"/>
    <x v="3"/>
    <x v="7"/>
    <x v="3"/>
    <x v="0"/>
    <x v="3"/>
    <x v="13"/>
    <x v="0"/>
    <x v="1075"/>
    <x v="0"/>
    <x v="999"/>
    <x v="1200"/>
    <x v="1130"/>
    <x v="1200"/>
    <x v="1220"/>
    <x v="0"/>
    <x v="1"/>
    <x v="5"/>
    <x v="5"/>
  </r>
  <r>
    <x v="1223"/>
    <x v="178"/>
    <x v="3"/>
    <x v="8"/>
    <x v="3"/>
    <x v="1"/>
    <x v="1"/>
    <x v="17"/>
    <x v="3"/>
    <x v="1076"/>
    <x v="0"/>
    <x v="1000"/>
    <x v="1201"/>
    <x v="418"/>
    <x v="1201"/>
    <x v="1221"/>
    <x v="0"/>
    <x v="1"/>
    <x v="5"/>
    <x v="5"/>
  </r>
  <r>
    <x v="1224"/>
    <x v="178"/>
    <x v="3"/>
    <x v="13"/>
    <x v="1"/>
    <x v="2"/>
    <x v="3"/>
    <x v="13"/>
    <x v="6"/>
    <x v="1077"/>
    <x v="2"/>
    <x v="1001"/>
    <x v="1202"/>
    <x v="1131"/>
    <x v="1202"/>
    <x v="1222"/>
    <x v="0"/>
    <x v="1"/>
    <x v="5"/>
    <x v="5"/>
  </r>
  <r>
    <x v="1225"/>
    <x v="178"/>
    <x v="1"/>
    <x v="14"/>
    <x v="0"/>
    <x v="1"/>
    <x v="0"/>
    <x v="6"/>
    <x v="3"/>
    <x v="1078"/>
    <x v="0"/>
    <x v="1002"/>
    <x v="1203"/>
    <x v="1132"/>
    <x v="1145"/>
    <x v="1223"/>
    <x v="0"/>
    <x v="1"/>
    <x v="5"/>
    <x v="5"/>
  </r>
  <r>
    <x v="1226"/>
    <x v="178"/>
    <x v="2"/>
    <x v="16"/>
    <x v="2"/>
    <x v="1"/>
    <x v="4"/>
    <x v="10"/>
    <x v="3"/>
    <x v="1031"/>
    <x v="0"/>
    <x v="1003"/>
    <x v="1204"/>
    <x v="1133"/>
    <x v="1203"/>
    <x v="1224"/>
    <x v="0"/>
    <x v="1"/>
    <x v="5"/>
    <x v="5"/>
  </r>
  <r>
    <x v="1227"/>
    <x v="179"/>
    <x v="3"/>
    <x v="8"/>
    <x v="1"/>
    <x v="2"/>
    <x v="0"/>
    <x v="8"/>
    <x v="2"/>
    <x v="1079"/>
    <x v="2"/>
    <x v="1004"/>
    <x v="1205"/>
    <x v="1134"/>
    <x v="1204"/>
    <x v="1225"/>
    <x v="0"/>
    <x v="1"/>
    <x v="5"/>
    <x v="5"/>
  </r>
  <r>
    <x v="1228"/>
    <x v="179"/>
    <x v="1"/>
    <x v="12"/>
    <x v="1"/>
    <x v="2"/>
    <x v="0"/>
    <x v="6"/>
    <x v="2"/>
    <x v="604"/>
    <x v="1"/>
    <x v="1005"/>
    <x v="1206"/>
    <x v="1135"/>
    <x v="1205"/>
    <x v="1226"/>
    <x v="0"/>
    <x v="1"/>
    <x v="5"/>
    <x v="5"/>
  </r>
  <r>
    <x v="1229"/>
    <x v="179"/>
    <x v="0"/>
    <x v="0"/>
    <x v="0"/>
    <x v="0"/>
    <x v="4"/>
    <x v="10"/>
    <x v="3"/>
    <x v="1080"/>
    <x v="2"/>
    <x v="937"/>
    <x v="1207"/>
    <x v="1136"/>
    <x v="1206"/>
    <x v="1227"/>
    <x v="0"/>
    <x v="1"/>
    <x v="5"/>
    <x v="5"/>
  </r>
  <r>
    <x v="1230"/>
    <x v="179"/>
    <x v="1"/>
    <x v="11"/>
    <x v="2"/>
    <x v="0"/>
    <x v="1"/>
    <x v="1"/>
    <x v="3"/>
    <x v="1081"/>
    <x v="2"/>
    <x v="1006"/>
    <x v="1208"/>
    <x v="274"/>
    <x v="1207"/>
    <x v="1228"/>
    <x v="0"/>
    <x v="1"/>
    <x v="5"/>
    <x v="5"/>
  </r>
  <r>
    <x v="1231"/>
    <x v="179"/>
    <x v="0"/>
    <x v="0"/>
    <x v="1"/>
    <x v="2"/>
    <x v="2"/>
    <x v="18"/>
    <x v="6"/>
    <x v="1082"/>
    <x v="1"/>
    <x v="1007"/>
    <x v="1209"/>
    <x v="1137"/>
    <x v="1208"/>
    <x v="1229"/>
    <x v="0"/>
    <x v="1"/>
    <x v="5"/>
    <x v="5"/>
  </r>
  <r>
    <x v="1232"/>
    <x v="179"/>
    <x v="1"/>
    <x v="11"/>
    <x v="0"/>
    <x v="2"/>
    <x v="0"/>
    <x v="4"/>
    <x v="0"/>
    <x v="1083"/>
    <x v="0"/>
    <x v="1008"/>
    <x v="1210"/>
    <x v="1138"/>
    <x v="1209"/>
    <x v="1230"/>
    <x v="0"/>
    <x v="1"/>
    <x v="5"/>
    <x v="5"/>
  </r>
  <r>
    <x v="1233"/>
    <x v="179"/>
    <x v="1"/>
    <x v="12"/>
    <x v="0"/>
    <x v="2"/>
    <x v="4"/>
    <x v="16"/>
    <x v="3"/>
    <x v="628"/>
    <x v="0"/>
    <x v="1009"/>
    <x v="1211"/>
    <x v="1139"/>
    <x v="1210"/>
    <x v="1231"/>
    <x v="0"/>
    <x v="1"/>
    <x v="5"/>
    <x v="5"/>
  </r>
  <r>
    <x v="1234"/>
    <x v="179"/>
    <x v="3"/>
    <x v="8"/>
    <x v="1"/>
    <x v="0"/>
    <x v="2"/>
    <x v="15"/>
    <x v="9"/>
    <x v="1084"/>
    <x v="2"/>
    <x v="1010"/>
    <x v="1212"/>
    <x v="1140"/>
    <x v="1211"/>
    <x v="1232"/>
    <x v="0"/>
    <x v="1"/>
    <x v="5"/>
    <x v="5"/>
  </r>
  <r>
    <x v="1235"/>
    <x v="179"/>
    <x v="2"/>
    <x v="5"/>
    <x v="0"/>
    <x v="1"/>
    <x v="3"/>
    <x v="7"/>
    <x v="1"/>
    <x v="1085"/>
    <x v="0"/>
    <x v="1011"/>
    <x v="1213"/>
    <x v="1141"/>
    <x v="1212"/>
    <x v="1233"/>
    <x v="0"/>
    <x v="1"/>
    <x v="5"/>
    <x v="5"/>
  </r>
  <r>
    <x v="1236"/>
    <x v="180"/>
    <x v="2"/>
    <x v="2"/>
    <x v="2"/>
    <x v="1"/>
    <x v="1"/>
    <x v="1"/>
    <x v="3"/>
    <x v="1086"/>
    <x v="0"/>
    <x v="1012"/>
    <x v="1214"/>
    <x v="1142"/>
    <x v="1213"/>
    <x v="1234"/>
    <x v="0"/>
    <x v="1"/>
    <x v="5"/>
    <x v="5"/>
  </r>
  <r>
    <x v="1237"/>
    <x v="180"/>
    <x v="3"/>
    <x v="8"/>
    <x v="0"/>
    <x v="0"/>
    <x v="4"/>
    <x v="10"/>
    <x v="0"/>
    <x v="902"/>
    <x v="0"/>
    <x v="1013"/>
    <x v="1215"/>
    <x v="1143"/>
    <x v="1214"/>
    <x v="1235"/>
    <x v="0"/>
    <x v="1"/>
    <x v="5"/>
    <x v="5"/>
  </r>
  <r>
    <x v="1238"/>
    <x v="180"/>
    <x v="1"/>
    <x v="6"/>
    <x v="2"/>
    <x v="1"/>
    <x v="1"/>
    <x v="11"/>
    <x v="3"/>
    <x v="1087"/>
    <x v="0"/>
    <x v="1014"/>
    <x v="1216"/>
    <x v="1144"/>
    <x v="1215"/>
    <x v="1236"/>
    <x v="0"/>
    <x v="1"/>
    <x v="5"/>
    <x v="5"/>
  </r>
  <r>
    <x v="1239"/>
    <x v="181"/>
    <x v="2"/>
    <x v="3"/>
    <x v="0"/>
    <x v="0"/>
    <x v="3"/>
    <x v="19"/>
    <x v="0"/>
    <x v="1088"/>
    <x v="3"/>
    <x v="683"/>
    <x v="1217"/>
    <x v="1145"/>
    <x v="1216"/>
    <x v="1237"/>
    <x v="0"/>
    <x v="2"/>
    <x v="6"/>
    <x v="6"/>
  </r>
  <r>
    <x v="1240"/>
    <x v="181"/>
    <x v="0"/>
    <x v="15"/>
    <x v="3"/>
    <x v="1"/>
    <x v="4"/>
    <x v="14"/>
    <x v="2"/>
    <x v="1089"/>
    <x v="3"/>
    <x v="1015"/>
    <x v="1218"/>
    <x v="1146"/>
    <x v="1217"/>
    <x v="1238"/>
    <x v="0"/>
    <x v="2"/>
    <x v="6"/>
    <x v="6"/>
  </r>
  <r>
    <x v="1241"/>
    <x v="181"/>
    <x v="3"/>
    <x v="7"/>
    <x v="1"/>
    <x v="2"/>
    <x v="2"/>
    <x v="18"/>
    <x v="9"/>
    <x v="1090"/>
    <x v="3"/>
    <x v="1016"/>
    <x v="1219"/>
    <x v="1147"/>
    <x v="1218"/>
    <x v="1239"/>
    <x v="0"/>
    <x v="2"/>
    <x v="6"/>
    <x v="6"/>
  </r>
  <r>
    <x v="1242"/>
    <x v="181"/>
    <x v="3"/>
    <x v="7"/>
    <x v="0"/>
    <x v="2"/>
    <x v="3"/>
    <x v="19"/>
    <x v="2"/>
    <x v="1091"/>
    <x v="2"/>
    <x v="1017"/>
    <x v="1220"/>
    <x v="1148"/>
    <x v="1219"/>
    <x v="1240"/>
    <x v="0"/>
    <x v="2"/>
    <x v="6"/>
    <x v="6"/>
  </r>
  <r>
    <x v="1243"/>
    <x v="181"/>
    <x v="3"/>
    <x v="8"/>
    <x v="0"/>
    <x v="0"/>
    <x v="0"/>
    <x v="0"/>
    <x v="1"/>
    <x v="1092"/>
    <x v="3"/>
    <x v="1018"/>
    <x v="1221"/>
    <x v="1149"/>
    <x v="1220"/>
    <x v="1241"/>
    <x v="0"/>
    <x v="2"/>
    <x v="6"/>
    <x v="6"/>
  </r>
  <r>
    <x v="1244"/>
    <x v="181"/>
    <x v="3"/>
    <x v="8"/>
    <x v="2"/>
    <x v="1"/>
    <x v="0"/>
    <x v="8"/>
    <x v="0"/>
    <x v="1093"/>
    <x v="0"/>
    <x v="1019"/>
    <x v="1222"/>
    <x v="1150"/>
    <x v="1221"/>
    <x v="1242"/>
    <x v="0"/>
    <x v="2"/>
    <x v="6"/>
    <x v="6"/>
  </r>
  <r>
    <x v="1245"/>
    <x v="181"/>
    <x v="3"/>
    <x v="13"/>
    <x v="0"/>
    <x v="1"/>
    <x v="0"/>
    <x v="8"/>
    <x v="3"/>
    <x v="1094"/>
    <x v="0"/>
    <x v="1020"/>
    <x v="1223"/>
    <x v="1151"/>
    <x v="1222"/>
    <x v="1243"/>
    <x v="0"/>
    <x v="2"/>
    <x v="6"/>
    <x v="6"/>
  </r>
  <r>
    <x v="1246"/>
    <x v="182"/>
    <x v="2"/>
    <x v="2"/>
    <x v="0"/>
    <x v="0"/>
    <x v="2"/>
    <x v="18"/>
    <x v="3"/>
    <x v="1095"/>
    <x v="0"/>
    <x v="445"/>
    <x v="1224"/>
    <x v="1152"/>
    <x v="1223"/>
    <x v="1244"/>
    <x v="0"/>
    <x v="2"/>
    <x v="6"/>
    <x v="6"/>
  </r>
  <r>
    <x v="1247"/>
    <x v="182"/>
    <x v="3"/>
    <x v="8"/>
    <x v="0"/>
    <x v="1"/>
    <x v="0"/>
    <x v="0"/>
    <x v="0"/>
    <x v="1096"/>
    <x v="0"/>
    <x v="1021"/>
    <x v="1225"/>
    <x v="1153"/>
    <x v="1224"/>
    <x v="1245"/>
    <x v="0"/>
    <x v="2"/>
    <x v="6"/>
    <x v="6"/>
  </r>
  <r>
    <x v="1248"/>
    <x v="182"/>
    <x v="2"/>
    <x v="16"/>
    <x v="0"/>
    <x v="1"/>
    <x v="2"/>
    <x v="15"/>
    <x v="0"/>
    <x v="1097"/>
    <x v="0"/>
    <x v="1022"/>
    <x v="1226"/>
    <x v="1154"/>
    <x v="1225"/>
    <x v="1246"/>
    <x v="0"/>
    <x v="2"/>
    <x v="6"/>
    <x v="6"/>
  </r>
  <r>
    <x v="1249"/>
    <x v="182"/>
    <x v="2"/>
    <x v="2"/>
    <x v="3"/>
    <x v="0"/>
    <x v="1"/>
    <x v="11"/>
    <x v="0"/>
    <x v="483"/>
    <x v="0"/>
    <x v="1023"/>
    <x v="1227"/>
    <x v="1155"/>
    <x v="1226"/>
    <x v="1247"/>
    <x v="0"/>
    <x v="2"/>
    <x v="6"/>
    <x v="6"/>
  </r>
  <r>
    <x v="1250"/>
    <x v="182"/>
    <x v="3"/>
    <x v="7"/>
    <x v="0"/>
    <x v="1"/>
    <x v="1"/>
    <x v="17"/>
    <x v="0"/>
    <x v="972"/>
    <x v="3"/>
    <x v="140"/>
    <x v="1228"/>
    <x v="1156"/>
    <x v="1227"/>
    <x v="1248"/>
    <x v="0"/>
    <x v="2"/>
    <x v="6"/>
    <x v="6"/>
  </r>
  <r>
    <x v="1251"/>
    <x v="182"/>
    <x v="2"/>
    <x v="3"/>
    <x v="3"/>
    <x v="0"/>
    <x v="0"/>
    <x v="0"/>
    <x v="3"/>
    <x v="1098"/>
    <x v="3"/>
    <x v="1024"/>
    <x v="1229"/>
    <x v="331"/>
    <x v="1228"/>
    <x v="1249"/>
    <x v="0"/>
    <x v="2"/>
    <x v="6"/>
    <x v="6"/>
  </r>
  <r>
    <x v="1252"/>
    <x v="182"/>
    <x v="1"/>
    <x v="6"/>
    <x v="3"/>
    <x v="1"/>
    <x v="1"/>
    <x v="3"/>
    <x v="3"/>
    <x v="1099"/>
    <x v="2"/>
    <x v="1025"/>
    <x v="1230"/>
    <x v="1157"/>
    <x v="1229"/>
    <x v="1250"/>
    <x v="0"/>
    <x v="2"/>
    <x v="6"/>
    <x v="6"/>
  </r>
  <r>
    <x v="1253"/>
    <x v="182"/>
    <x v="3"/>
    <x v="7"/>
    <x v="0"/>
    <x v="1"/>
    <x v="1"/>
    <x v="1"/>
    <x v="2"/>
    <x v="1100"/>
    <x v="2"/>
    <x v="1026"/>
    <x v="1231"/>
    <x v="1158"/>
    <x v="1230"/>
    <x v="1251"/>
    <x v="0"/>
    <x v="2"/>
    <x v="6"/>
    <x v="6"/>
  </r>
  <r>
    <x v="1254"/>
    <x v="182"/>
    <x v="1"/>
    <x v="11"/>
    <x v="2"/>
    <x v="1"/>
    <x v="2"/>
    <x v="9"/>
    <x v="3"/>
    <x v="1101"/>
    <x v="2"/>
    <x v="1027"/>
    <x v="1232"/>
    <x v="1159"/>
    <x v="1231"/>
    <x v="1252"/>
    <x v="0"/>
    <x v="2"/>
    <x v="6"/>
    <x v="6"/>
  </r>
  <r>
    <x v="1255"/>
    <x v="183"/>
    <x v="3"/>
    <x v="4"/>
    <x v="2"/>
    <x v="1"/>
    <x v="4"/>
    <x v="14"/>
    <x v="3"/>
    <x v="1027"/>
    <x v="0"/>
    <x v="1028"/>
    <x v="1143"/>
    <x v="1160"/>
    <x v="507"/>
    <x v="1253"/>
    <x v="0"/>
    <x v="2"/>
    <x v="6"/>
    <x v="6"/>
  </r>
  <r>
    <x v="1256"/>
    <x v="183"/>
    <x v="3"/>
    <x v="13"/>
    <x v="0"/>
    <x v="2"/>
    <x v="2"/>
    <x v="18"/>
    <x v="3"/>
    <x v="1102"/>
    <x v="3"/>
    <x v="1029"/>
    <x v="1233"/>
    <x v="1161"/>
    <x v="1232"/>
    <x v="1254"/>
    <x v="0"/>
    <x v="2"/>
    <x v="6"/>
    <x v="6"/>
  </r>
  <r>
    <x v="1257"/>
    <x v="183"/>
    <x v="2"/>
    <x v="2"/>
    <x v="1"/>
    <x v="2"/>
    <x v="4"/>
    <x v="10"/>
    <x v="6"/>
    <x v="1103"/>
    <x v="1"/>
    <x v="1030"/>
    <x v="1234"/>
    <x v="1162"/>
    <x v="1233"/>
    <x v="1255"/>
    <x v="0"/>
    <x v="2"/>
    <x v="6"/>
    <x v="6"/>
  </r>
  <r>
    <x v="1258"/>
    <x v="183"/>
    <x v="2"/>
    <x v="16"/>
    <x v="1"/>
    <x v="2"/>
    <x v="1"/>
    <x v="3"/>
    <x v="5"/>
    <x v="1104"/>
    <x v="3"/>
    <x v="1031"/>
    <x v="1235"/>
    <x v="1163"/>
    <x v="1234"/>
    <x v="1256"/>
    <x v="0"/>
    <x v="2"/>
    <x v="6"/>
    <x v="6"/>
  </r>
  <r>
    <x v="1259"/>
    <x v="183"/>
    <x v="1"/>
    <x v="12"/>
    <x v="0"/>
    <x v="1"/>
    <x v="1"/>
    <x v="17"/>
    <x v="0"/>
    <x v="1105"/>
    <x v="0"/>
    <x v="1032"/>
    <x v="1236"/>
    <x v="1164"/>
    <x v="1235"/>
    <x v="1257"/>
    <x v="0"/>
    <x v="2"/>
    <x v="6"/>
    <x v="6"/>
  </r>
  <r>
    <x v="1260"/>
    <x v="183"/>
    <x v="1"/>
    <x v="14"/>
    <x v="0"/>
    <x v="1"/>
    <x v="1"/>
    <x v="11"/>
    <x v="0"/>
    <x v="1106"/>
    <x v="0"/>
    <x v="187"/>
    <x v="1237"/>
    <x v="193"/>
    <x v="1236"/>
    <x v="1258"/>
    <x v="0"/>
    <x v="2"/>
    <x v="6"/>
    <x v="6"/>
  </r>
  <r>
    <x v="1261"/>
    <x v="184"/>
    <x v="0"/>
    <x v="15"/>
    <x v="0"/>
    <x v="1"/>
    <x v="0"/>
    <x v="0"/>
    <x v="0"/>
    <x v="1107"/>
    <x v="0"/>
    <x v="1033"/>
    <x v="1238"/>
    <x v="1165"/>
    <x v="1237"/>
    <x v="1259"/>
    <x v="0"/>
    <x v="2"/>
    <x v="6"/>
    <x v="6"/>
  </r>
  <r>
    <x v="1262"/>
    <x v="184"/>
    <x v="2"/>
    <x v="10"/>
    <x v="2"/>
    <x v="1"/>
    <x v="0"/>
    <x v="8"/>
    <x v="3"/>
    <x v="1108"/>
    <x v="0"/>
    <x v="114"/>
    <x v="1239"/>
    <x v="1166"/>
    <x v="1238"/>
    <x v="1260"/>
    <x v="0"/>
    <x v="2"/>
    <x v="6"/>
    <x v="6"/>
  </r>
  <r>
    <x v="1263"/>
    <x v="184"/>
    <x v="2"/>
    <x v="3"/>
    <x v="1"/>
    <x v="0"/>
    <x v="1"/>
    <x v="17"/>
    <x v="1"/>
    <x v="1109"/>
    <x v="3"/>
    <x v="1034"/>
    <x v="1240"/>
    <x v="1167"/>
    <x v="1239"/>
    <x v="1261"/>
    <x v="0"/>
    <x v="2"/>
    <x v="6"/>
    <x v="6"/>
  </r>
  <r>
    <x v="1264"/>
    <x v="184"/>
    <x v="1"/>
    <x v="12"/>
    <x v="0"/>
    <x v="2"/>
    <x v="4"/>
    <x v="10"/>
    <x v="3"/>
    <x v="689"/>
    <x v="2"/>
    <x v="1035"/>
    <x v="1241"/>
    <x v="1168"/>
    <x v="1240"/>
    <x v="1262"/>
    <x v="0"/>
    <x v="2"/>
    <x v="6"/>
    <x v="6"/>
  </r>
  <r>
    <x v="1265"/>
    <x v="184"/>
    <x v="3"/>
    <x v="8"/>
    <x v="0"/>
    <x v="1"/>
    <x v="1"/>
    <x v="3"/>
    <x v="0"/>
    <x v="1110"/>
    <x v="0"/>
    <x v="1036"/>
    <x v="1242"/>
    <x v="1169"/>
    <x v="1241"/>
    <x v="1263"/>
    <x v="0"/>
    <x v="2"/>
    <x v="6"/>
    <x v="6"/>
  </r>
  <r>
    <x v="1266"/>
    <x v="184"/>
    <x v="3"/>
    <x v="13"/>
    <x v="0"/>
    <x v="0"/>
    <x v="2"/>
    <x v="18"/>
    <x v="3"/>
    <x v="1111"/>
    <x v="0"/>
    <x v="1037"/>
    <x v="1243"/>
    <x v="1170"/>
    <x v="1242"/>
    <x v="1264"/>
    <x v="0"/>
    <x v="2"/>
    <x v="6"/>
    <x v="6"/>
  </r>
  <r>
    <x v="1267"/>
    <x v="184"/>
    <x v="1"/>
    <x v="1"/>
    <x v="0"/>
    <x v="0"/>
    <x v="4"/>
    <x v="10"/>
    <x v="3"/>
    <x v="432"/>
    <x v="3"/>
    <x v="298"/>
    <x v="454"/>
    <x v="1171"/>
    <x v="1243"/>
    <x v="1265"/>
    <x v="0"/>
    <x v="2"/>
    <x v="6"/>
    <x v="6"/>
  </r>
  <r>
    <x v="1268"/>
    <x v="184"/>
    <x v="0"/>
    <x v="15"/>
    <x v="2"/>
    <x v="0"/>
    <x v="3"/>
    <x v="7"/>
    <x v="3"/>
    <x v="1112"/>
    <x v="0"/>
    <x v="1038"/>
    <x v="1244"/>
    <x v="1172"/>
    <x v="1244"/>
    <x v="1266"/>
    <x v="0"/>
    <x v="2"/>
    <x v="6"/>
    <x v="6"/>
  </r>
  <r>
    <x v="1269"/>
    <x v="184"/>
    <x v="1"/>
    <x v="6"/>
    <x v="0"/>
    <x v="0"/>
    <x v="2"/>
    <x v="18"/>
    <x v="3"/>
    <x v="1113"/>
    <x v="3"/>
    <x v="1039"/>
    <x v="1245"/>
    <x v="1173"/>
    <x v="1245"/>
    <x v="1267"/>
    <x v="0"/>
    <x v="2"/>
    <x v="6"/>
    <x v="6"/>
  </r>
  <r>
    <x v="1270"/>
    <x v="184"/>
    <x v="1"/>
    <x v="14"/>
    <x v="0"/>
    <x v="0"/>
    <x v="1"/>
    <x v="3"/>
    <x v="1"/>
    <x v="1114"/>
    <x v="0"/>
    <x v="1040"/>
    <x v="1246"/>
    <x v="1174"/>
    <x v="1246"/>
    <x v="1268"/>
    <x v="0"/>
    <x v="2"/>
    <x v="6"/>
    <x v="6"/>
  </r>
  <r>
    <x v="1271"/>
    <x v="185"/>
    <x v="3"/>
    <x v="13"/>
    <x v="3"/>
    <x v="2"/>
    <x v="0"/>
    <x v="6"/>
    <x v="3"/>
    <x v="945"/>
    <x v="0"/>
    <x v="333"/>
    <x v="1247"/>
    <x v="1175"/>
    <x v="1247"/>
    <x v="1269"/>
    <x v="0"/>
    <x v="2"/>
    <x v="6"/>
    <x v="6"/>
  </r>
  <r>
    <x v="1272"/>
    <x v="185"/>
    <x v="1"/>
    <x v="11"/>
    <x v="1"/>
    <x v="2"/>
    <x v="4"/>
    <x v="14"/>
    <x v="5"/>
    <x v="1115"/>
    <x v="1"/>
    <x v="1041"/>
    <x v="1248"/>
    <x v="1176"/>
    <x v="1248"/>
    <x v="1270"/>
    <x v="0"/>
    <x v="2"/>
    <x v="6"/>
    <x v="6"/>
  </r>
  <r>
    <x v="1273"/>
    <x v="185"/>
    <x v="1"/>
    <x v="14"/>
    <x v="2"/>
    <x v="1"/>
    <x v="3"/>
    <x v="5"/>
    <x v="2"/>
    <x v="1116"/>
    <x v="0"/>
    <x v="1042"/>
    <x v="1249"/>
    <x v="1177"/>
    <x v="1249"/>
    <x v="1271"/>
    <x v="0"/>
    <x v="2"/>
    <x v="6"/>
    <x v="6"/>
  </r>
  <r>
    <x v="1274"/>
    <x v="185"/>
    <x v="3"/>
    <x v="8"/>
    <x v="0"/>
    <x v="0"/>
    <x v="0"/>
    <x v="8"/>
    <x v="1"/>
    <x v="1117"/>
    <x v="3"/>
    <x v="1043"/>
    <x v="1250"/>
    <x v="1178"/>
    <x v="1250"/>
    <x v="1272"/>
    <x v="0"/>
    <x v="2"/>
    <x v="6"/>
    <x v="6"/>
  </r>
  <r>
    <x v="1275"/>
    <x v="185"/>
    <x v="3"/>
    <x v="13"/>
    <x v="0"/>
    <x v="2"/>
    <x v="1"/>
    <x v="3"/>
    <x v="2"/>
    <x v="1118"/>
    <x v="0"/>
    <x v="928"/>
    <x v="1251"/>
    <x v="1179"/>
    <x v="1251"/>
    <x v="1273"/>
    <x v="0"/>
    <x v="2"/>
    <x v="6"/>
    <x v="6"/>
  </r>
  <r>
    <x v="1276"/>
    <x v="185"/>
    <x v="3"/>
    <x v="13"/>
    <x v="3"/>
    <x v="0"/>
    <x v="2"/>
    <x v="18"/>
    <x v="0"/>
    <x v="1119"/>
    <x v="0"/>
    <x v="1044"/>
    <x v="1252"/>
    <x v="1180"/>
    <x v="1252"/>
    <x v="1274"/>
    <x v="0"/>
    <x v="2"/>
    <x v="6"/>
    <x v="6"/>
  </r>
  <r>
    <x v="1277"/>
    <x v="185"/>
    <x v="3"/>
    <x v="8"/>
    <x v="2"/>
    <x v="1"/>
    <x v="1"/>
    <x v="17"/>
    <x v="0"/>
    <x v="1120"/>
    <x v="2"/>
    <x v="1045"/>
    <x v="1253"/>
    <x v="388"/>
    <x v="1253"/>
    <x v="1275"/>
    <x v="0"/>
    <x v="2"/>
    <x v="6"/>
    <x v="6"/>
  </r>
  <r>
    <x v="1278"/>
    <x v="185"/>
    <x v="0"/>
    <x v="9"/>
    <x v="2"/>
    <x v="0"/>
    <x v="4"/>
    <x v="16"/>
    <x v="2"/>
    <x v="200"/>
    <x v="2"/>
    <x v="268"/>
    <x v="1254"/>
    <x v="1181"/>
    <x v="1254"/>
    <x v="1276"/>
    <x v="0"/>
    <x v="2"/>
    <x v="6"/>
    <x v="6"/>
  </r>
  <r>
    <x v="1279"/>
    <x v="185"/>
    <x v="3"/>
    <x v="4"/>
    <x v="3"/>
    <x v="1"/>
    <x v="1"/>
    <x v="3"/>
    <x v="3"/>
    <x v="1121"/>
    <x v="2"/>
    <x v="217"/>
    <x v="1255"/>
    <x v="1182"/>
    <x v="1255"/>
    <x v="1277"/>
    <x v="0"/>
    <x v="2"/>
    <x v="6"/>
    <x v="6"/>
  </r>
  <r>
    <x v="1280"/>
    <x v="185"/>
    <x v="3"/>
    <x v="7"/>
    <x v="2"/>
    <x v="1"/>
    <x v="2"/>
    <x v="9"/>
    <x v="0"/>
    <x v="385"/>
    <x v="0"/>
    <x v="1046"/>
    <x v="1256"/>
    <x v="1183"/>
    <x v="1256"/>
    <x v="1278"/>
    <x v="0"/>
    <x v="2"/>
    <x v="6"/>
    <x v="6"/>
  </r>
  <r>
    <x v="1281"/>
    <x v="185"/>
    <x v="3"/>
    <x v="13"/>
    <x v="1"/>
    <x v="2"/>
    <x v="1"/>
    <x v="11"/>
    <x v="6"/>
    <x v="1122"/>
    <x v="3"/>
    <x v="1047"/>
    <x v="1257"/>
    <x v="1184"/>
    <x v="1257"/>
    <x v="1279"/>
    <x v="0"/>
    <x v="2"/>
    <x v="6"/>
    <x v="6"/>
  </r>
  <r>
    <x v="1282"/>
    <x v="185"/>
    <x v="3"/>
    <x v="13"/>
    <x v="0"/>
    <x v="1"/>
    <x v="0"/>
    <x v="0"/>
    <x v="2"/>
    <x v="1123"/>
    <x v="0"/>
    <x v="1048"/>
    <x v="1258"/>
    <x v="1185"/>
    <x v="1258"/>
    <x v="1280"/>
    <x v="0"/>
    <x v="2"/>
    <x v="6"/>
    <x v="6"/>
  </r>
  <r>
    <x v="1283"/>
    <x v="185"/>
    <x v="2"/>
    <x v="3"/>
    <x v="2"/>
    <x v="1"/>
    <x v="0"/>
    <x v="0"/>
    <x v="0"/>
    <x v="1124"/>
    <x v="0"/>
    <x v="1049"/>
    <x v="1259"/>
    <x v="1186"/>
    <x v="1259"/>
    <x v="1281"/>
    <x v="0"/>
    <x v="2"/>
    <x v="6"/>
    <x v="6"/>
  </r>
  <r>
    <x v="1284"/>
    <x v="186"/>
    <x v="2"/>
    <x v="5"/>
    <x v="0"/>
    <x v="1"/>
    <x v="4"/>
    <x v="10"/>
    <x v="0"/>
    <x v="1125"/>
    <x v="2"/>
    <x v="656"/>
    <x v="1260"/>
    <x v="1187"/>
    <x v="1260"/>
    <x v="1282"/>
    <x v="0"/>
    <x v="2"/>
    <x v="6"/>
    <x v="6"/>
  </r>
  <r>
    <x v="1285"/>
    <x v="186"/>
    <x v="2"/>
    <x v="2"/>
    <x v="0"/>
    <x v="1"/>
    <x v="4"/>
    <x v="12"/>
    <x v="0"/>
    <x v="1126"/>
    <x v="0"/>
    <x v="1050"/>
    <x v="1261"/>
    <x v="1188"/>
    <x v="1261"/>
    <x v="1283"/>
    <x v="0"/>
    <x v="2"/>
    <x v="6"/>
    <x v="6"/>
  </r>
  <r>
    <x v="1286"/>
    <x v="186"/>
    <x v="3"/>
    <x v="8"/>
    <x v="2"/>
    <x v="0"/>
    <x v="4"/>
    <x v="10"/>
    <x v="3"/>
    <x v="1127"/>
    <x v="0"/>
    <x v="1051"/>
    <x v="1262"/>
    <x v="1189"/>
    <x v="1262"/>
    <x v="1284"/>
    <x v="0"/>
    <x v="2"/>
    <x v="6"/>
    <x v="6"/>
  </r>
  <r>
    <x v="1287"/>
    <x v="186"/>
    <x v="1"/>
    <x v="12"/>
    <x v="0"/>
    <x v="1"/>
    <x v="0"/>
    <x v="0"/>
    <x v="6"/>
    <x v="1128"/>
    <x v="2"/>
    <x v="1052"/>
    <x v="1263"/>
    <x v="1190"/>
    <x v="1263"/>
    <x v="1285"/>
    <x v="0"/>
    <x v="2"/>
    <x v="6"/>
    <x v="6"/>
  </r>
  <r>
    <x v="1288"/>
    <x v="186"/>
    <x v="1"/>
    <x v="1"/>
    <x v="0"/>
    <x v="0"/>
    <x v="4"/>
    <x v="14"/>
    <x v="3"/>
    <x v="248"/>
    <x v="0"/>
    <x v="402"/>
    <x v="1264"/>
    <x v="422"/>
    <x v="1264"/>
    <x v="1286"/>
    <x v="0"/>
    <x v="2"/>
    <x v="6"/>
    <x v="6"/>
  </r>
  <r>
    <x v="1289"/>
    <x v="186"/>
    <x v="1"/>
    <x v="1"/>
    <x v="3"/>
    <x v="1"/>
    <x v="1"/>
    <x v="3"/>
    <x v="3"/>
    <x v="1129"/>
    <x v="0"/>
    <x v="1053"/>
    <x v="1265"/>
    <x v="1191"/>
    <x v="1265"/>
    <x v="1287"/>
    <x v="0"/>
    <x v="2"/>
    <x v="6"/>
    <x v="6"/>
  </r>
  <r>
    <x v="1290"/>
    <x v="186"/>
    <x v="2"/>
    <x v="5"/>
    <x v="0"/>
    <x v="2"/>
    <x v="2"/>
    <x v="15"/>
    <x v="3"/>
    <x v="1130"/>
    <x v="0"/>
    <x v="1054"/>
    <x v="1266"/>
    <x v="1192"/>
    <x v="1266"/>
    <x v="1288"/>
    <x v="0"/>
    <x v="2"/>
    <x v="6"/>
    <x v="6"/>
  </r>
  <r>
    <x v="1291"/>
    <x v="186"/>
    <x v="2"/>
    <x v="10"/>
    <x v="0"/>
    <x v="1"/>
    <x v="2"/>
    <x v="18"/>
    <x v="8"/>
    <x v="1131"/>
    <x v="0"/>
    <x v="1055"/>
    <x v="1267"/>
    <x v="1193"/>
    <x v="1267"/>
    <x v="1289"/>
    <x v="0"/>
    <x v="2"/>
    <x v="6"/>
    <x v="6"/>
  </r>
  <r>
    <x v="1292"/>
    <x v="186"/>
    <x v="1"/>
    <x v="12"/>
    <x v="0"/>
    <x v="0"/>
    <x v="0"/>
    <x v="8"/>
    <x v="0"/>
    <x v="1132"/>
    <x v="3"/>
    <x v="1056"/>
    <x v="1268"/>
    <x v="1194"/>
    <x v="1268"/>
    <x v="1290"/>
    <x v="0"/>
    <x v="2"/>
    <x v="6"/>
    <x v="6"/>
  </r>
  <r>
    <x v="1293"/>
    <x v="187"/>
    <x v="0"/>
    <x v="15"/>
    <x v="2"/>
    <x v="0"/>
    <x v="0"/>
    <x v="8"/>
    <x v="8"/>
    <x v="1133"/>
    <x v="0"/>
    <x v="1057"/>
    <x v="1269"/>
    <x v="1195"/>
    <x v="1269"/>
    <x v="1291"/>
    <x v="0"/>
    <x v="2"/>
    <x v="6"/>
    <x v="6"/>
  </r>
  <r>
    <x v="1294"/>
    <x v="187"/>
    <x v="0"/>
    <x v="9"/>
    <x v="0"/>
    <x v="0"/>
    <x v="3"/>
    <x v="7"/>
    <x v="3"/>
    <x v="1134"/>
    <x v="2"/>
    <x v="1058"/>
    <x v="1270"/>
    <x v="1196"/>
    <x v="1270"/>
    <x v="1292"/>
    <x v="0"/>
    <x v="2"/>
    <x v="6"/>
    <x v="6"/>
  </r>
  <r>
    <x v="1295"/>
    <x v="187"/>
    <x v="3"/>
    <x v="8"/>
    <x v="0"/>
    <x v="1"/>
    <x v="0"/>
    <x v="4"/>
    <x v="3"/>
    <x v="1135"/>
    <x v="1"/>
    <x v="1059"/>
    <x v="1271"/>
    <x v="1197"/>
    <x v="1271"/>
    <x v="1293"/>
    <x v="0"/>
    <x v="2"/>
    <x v="6"/>
    <x v="6"/>
  </r>
  <r>
    <x v="1296"/>
    <x v="187"/>
    <x v="0"/>
    <x v="15"/>
    <x v="2"/>
    <x v="1"/>
    <x v="4"/>
    <x v="12"/>
    <x v="0"/>
    <x v="1136"/>
    <x v="1"/>
    <x v="1060"/>
    <x v="1272"/>
    <x v="1198"/>
    <x v="1272"/>
    <x v="1294"/>
    <x v="0"/>
    <x v="2"/>
    <x v="6"/>
    <x v="6"/>
  </r>
  <r>
    <x v="1297"/>
    <x v="188"/>
    <x v="1"/>
    <x v="12"/>
    <x v="2"/>
    <x v="0"/>
    <x v="3"/>
    <x v="7"/>
    <x v="0"/>
    <x v="1137"/>
    <x v="2"/>
    <x v="1061"/>
    <x v="1273"/>
    <x v="1199"/>
    <x v="1273"/>
    <x v="1295"/>
    <x v="0"/>
    <x v="2"/>
    <x v="6"/>
    <x v="6"/>
  </r>
  <r>
    <x v="1298"/>
    <x v="188"/>
    <x v="0"/>
    <x v="0"/>
    <x v="0"/>
    <x v="2"/>
    <x v="4"/>
    <x v="10"/>
    <x v="0"/>
    <x v="1138"/>
    <x v="0"/>
    <x v="18"/>
    <x v="1274"/>
    <x v="1200"/>
    <x v="1274"/>
    <x v="1296"/>
    <x v="0"/>
    <x v="2"/>
    <x v="6"/>
    <x v="6"/>
  </r>
  <r>
    <x v="1299"/>
    <x v="188"/>
    <x v="0"/>
    <x v="9"/>
    <x v="2"/>
    <x v="1"/>
    <x v="3"/>
    <x v="19"/>
    <x v="0"/>
    <x v="1139"/>
    <x v="1"/>
    <x v="619"/>
    <x v="1275"/>
    <x v="1201"/>
    <x v="1275"/>
    <x v="1297"/>
    <x v="0"/>
    <x v="2"/>
    <x v="6"/>
    <x v="6"/>
  </r>
  <r>
    <x v="1300"/>
    <x v="188"/>
    <x v="0"/>
    <x v="15"/>
    <x v="0"/>
    <x v="2"/>
    <x v="2"/>
    <x v="18"/>
    <x v="3"/>
    <x v="1140"/>
    <x v="0"/>
    <x v="1062"/>
    <x v="1276"/>
    <x v="1202"/>
    <x v="1276"/>
    <x v="1298"/>
    <x v="0"/>
    <x v="2"/>
    <x v="6"/>
    <x v="6"/>
  </r>
  <r>
    <x v="1301"/>
    <x v="188"/>
    <x v="1"/>
    <x v="6"/>
    <x v="2"/>
    <x v="1"/>
    <x v="0"/>
    <x v="8"/>
    <x v="6"/>
    <x v="1141"/>
    <x v="0"/>
    <x v="1063"/>
    <x v="1277"/>
    <x v="1203"/>
    <x v="1277"/>
    <x v="1299"/>
    <x v="0"/>
    <x v="2"/>
    <x v="6"/>
    <x v="6"/>
  </r>
  <r>
    <x v="1302"/>
    <x v="189"/>
    <x v="2"/>
    <x v="16"/>
    <x v="1"/>
    <x v="2"/>
    <x v="0"/>
    <x v="4"/>
    <x v="9"/>
    <x v="1142"/>
    <x v="3"/>
    <x v="692"/>
    <x v="1278"/>
    <x v="1204"/>
    <x v="1278"/>
    <x v="1300"/>
    <x v="0"/>
    <x v="2"/>
    <x v="6"/>
    <x v="6"/>
  </r>
  <r>
    <x v="1303"/>
    <x v="189"/>
    <x v="3"/>
    <x v="7"/>
    <x v="2"/>
    <x v="0"/>
    <x v="1"/>
    <x v="1"/>
    <x v="2"/>
    <x v="1143"/>
    <x v="0"/>
    <x v="501"/>
    <x v="1279"/>
    <x v="1205"/>
    <x v="1279"/>
    <x v="1301"/>
    <x v="0"/>
    <x v="2"/>
    <x v="6"/>
    <x v="6"/>
  </r>
  <r>
    <x v="1304"/>
    <x v="189"/>
    <x v="1"/>
    <x v="14"/>
    <x v="2"/>
    <x v="0"/>
    <x v="2"/>
    <x v="9"/>
    <x v="3"/>
    <x v="1144"/>
    <x v="0"/>
    <x v="138"/>
    <x v="1280"/>
    <x v="1206"/>
    <x v="480"/>
    <x v="1302"/>
    <x v="0"/>
    <x v="2"/>
    <x v="6"/>
    <x v="6"/>
  </r>
  <r>
    <x v="1305"/>
    <x v="189"/>
    <x v="2"/>
    <x v="16"/>
    <x v="0"/>
    <x v="0"/>
    <x v="2"/>
    <x v="2"/>
    <x v="3"/>
    <x v="1145"/>
    <x v="3"/>
    <x v="917"/>
    <x v="1281"/>
    <x v="1207"/>
    <x v="1280"/>
    <x v="1303"/>
    <x v="0"/>
    <x v="2"/>
    <x v="6"/>
    <x v="6"/>
  </r>
  <r>
    <x v="1306"/>
    <x v="189"/>
    <x v="0"/>
    <x v="15"/>
    <x v="0"/>
    <x v="0"/>
    <x v="2"/>
    <x v="15"/>
    <x v="3"/>
    <x v="1146"/>
    <x v="0"/>
    <x v="1064"/>
    <x v="1282"/>
    <x v="1208"/>
    <x v="1281"/>
    <x v="1304"/>
    <x v="0"/>
    <x v="2"/>
    <x v="6"/>
    <x v="6"/>
  </r>
  <r>
    <x v="1307"/>
    <x v="189"/>
    <x v="1"/>
    <x v="1"/>
    <x v="0"/>
    <x v="1"/>
    <x v="1"/>
    <x v="1"/>
    <x v="2"/>
    <x v="1147"/>
    <x v="0"/>
    <x v="1065"/>
    <x v="1283"/>
    <x v="1209"/>
    <x v="1282"/>
    <x v="1305"/>
    <x v="0"/>
    <x v="2"/>
    <x v="6"/>
    <x v="6"/>
  </r>
  <r>
    <x v="1308"/>
    <x v="189"/>
    <x v="2"/>
    <x v="5"/>
    <x v="0"/>
    <x v="1"/>
    <x v="3"/>
    <x v="7"/>
    <x v="0"/>
    <x v="1148"/>
    <x v="0"/>
    <x v="1066"/>
    <x v="1284"/>
    <x v="1210"/>
    <x v="1283"/>
    <x v="1306"/>
    <x v="0"/>
    <x v="2"/>
    <x v="6"/>
    <x v="6"/>
  </r>
  <r>
    <x v="1309"/>
    <x v="189"/>
    <x v="3"/>
    <x v="8"/>
    <x v="0"/>
    <x v="0"/>
    <x v="0"/>
    <x v="6"/>
    <x v="3"/>
    <x v="1149"/>
    <x v="0"/>
    <x v="1067"/>
    <x v="1285"/>
    <x v="1211"/>
    <x v="825"/>
    <x v="1307"/>
    <x v="0"/>
    <x v="2"/>
    <x v="6"/>
    <x v="6"/>
  </r>
  <r>
    <x v="1310"/>
    <x v="189"/>
    <x v="2"/>
    <x v="2"/>
    <x v="0"/>
    <x v="0"/>
    <x v="1"/>
    <x v="11"/>
    <x v="2"/>
    <x v="1150"/>
    <x v="0"/>
    <x v="1068"/>
    <x v="1286"/>
    <x v="1212"/>
    <x v="1284"/>
    <x v="1308"/>
    <x v="0"/>
    <x v="2"/>
    <x v="6"/>
    <x v="6"/>
  </r>
  <r>
    <x v="1311"/>
    <x v="189"/>
    <x v="3"/>
    <x v="13"/>
    <x v="0"/>
    <x v="0"/>
    <x v="1"/>
    <x v="17"/>
    <x v="0"/>
    <x v="1151"/>
    <x v="0"/>
    <x v="721"/>
    <x v="1287"/>
    <x v="1093"/>
    <x v="1285"/>
    <x v="1309"/>
    <x v="0"/>
    <x v="2"/>
    <x v="6"/>
    <x v="6"/>
  </r>
  <r>
    <x v="1312"/>
    <x v="190"/>
    <x v="0"/>
    <x v="0"/>
    <x v="2"/>
    <x v="1"/>
    <x v="0"/>
    <x v="4"/>
    <x v="3"/>
    <x v="812"/>
    <x v="0"/>
    <x v="322"/>
    <x v="1288"/>
    <x v="332"/>
    <x v="1210"/>
    <x v="1310"/>
    <x v="0"/>
    <x v="2"/>
    <x v="6"/>
    <x v="6"/>
  </r>
  <r>
    <x v="1313"/>
    <x v="190"/>
    <x v="0"/>
    <x v="15"/>
    <x v="0"/>
    <x v="0"/>
    <x v="1"/>
    <x v="3"/>
    <x v="0"/>
    <x v="1152"/>
    <x v="2"/>
    <x v="1069"/>
    <x v="1289"/>
    <x v="1213"/>
    <x v="1286"/>
    <x v="1311"/>
    <x v="0"/>
    <x v="2"/>
    <x v="6"/>
    <x v="6"/>
  </r>
  <r>
    <x v="1314"/>
    <x v="190"/>
    <x v="1"/>
    <x v="12"/>
    <x v="3"/>
    <x v="0"/>
    <x v="1"/>
    <x v="11"/>
    <x v="3"/>
    <x v="1153"/>
    <x v="3"/>
    <x v="771"/>
    <x v="1290"/>
    <x v="1214"/>
    <x v="1287"/>
    <x v="1312"/>
    <x v="0"/>
    <x v="2"/>
    <x v="6"/>
    <x v="6"/>
  </r>
  <r>
    <x v="1315"/>
    <x v="190"/>
    <x v="1"/>
    <x v="12"/>
    <x v="0"/>
    <x v="1"/>
    <x v="4"/>
    <x v="16"/>
    <x v="0"/>
    <x v="474"/>
    <x v="0"/>
    <x v="242"/>
    <x v="1291"/>
    <x v="1215"/>
    <x v="1288"/>
    <x v="1313"/>
    <x v="0"/>
    <x v="2"/>
    <x v="6"/>
    <x v="6"/>
  </r>
  <r>
    <x v="1316"/>
    <x v="190"/>
    <x v="2"/>
    <x v="5"/>
    <x v="3"/>
    <x v="1"/>
    <x v="3"/>
    <x v="13"/>
    <x v="3"/>
    <x v="1154"/>
    <x v="3"/>
    <x v="1070"/>
    <x v="1292"/>
    <x v="1216"/>
    <x v="1289"/>
    <x v="1314"/>
    <x v="0"/>
    <x v="2"/>
    <x v="6"/>
    <x v="6"/>
  </r>
  <r>
    <x v="1317"/>
    <x v="190"/>
    <x v="1"/>
    <x v="6"/>
    <x v="0"/>
    <x v="1"/>
    <x v="1"/>
    <x v="3"/>
    <x v="3"/>
    <x v="1155"/>
    <x v="3"/>
    <x v="1071"/>
    <x v="1293"/>
    <x v="1217"/>
    <x v="1290"/>
    <x v="1315"/>
    <x v="0"/>
    <x v="2"/>
    <x v="6"/>
    <x v="6"/>
  </r>
  <r>
    <x v="1318"/>
    <x v="190"/>
    <x v="1"/>
    <x v="12"/>
    <x v="0"/>
    <x v="0"/>
    <x v="3"/>
    <x v="13"/>
    <x v="1"/>
    <x v="947"/>
    <x v="0"/>
    <x v="1072"/>
    <x v="1294"/>
    <x v="294"/>
    <x v="1291"/>
    <x v="1316"/>
    <x v="0"/>
    <x v="2"/>
    <x v="6"/>
    <x v="6"/>
  </r>
  <r>
    <x v="1319"/>
    <x v="190"/>
    <x v="3"/>
    <x v="8"/>
    <x v="0"/>
    <x v="1"/>
    <x v="3"/>
    <x v="19"/>
    <x v="3"/>
    <x v="1156"/>
    <x v="1"/>
    <x v="1073"/>
    <x v="1295"/>
    <x v="1218"/>
    <x v="1292"/>
    <x v="1317"/>
    <x v="0"/>
    <x v="2"/>
    <x v="6"/>
    <x v="6"/>
  </r>
  <r>
    <x v="1320"/>
    <x v="190"/>
    <x v="2"/>
    <x v="16"/>
    <x v="2"/>
    <x v="0"/>
    <x v="1"/>
    <x v="3"/>
    <x v="2"/>
    <x v="1157"/>
    <x v="0"/>
    <x v="1074"/>
    <x v="1296"/>
    <x v="1219"/>
    <x v="1293"/>
    <x v="1318"/>
    <x v="0"/>
    <x v="2"/>
    <x v="6"/>
    <x v="6"/>
  </r>
  <r>
    <x v="1321"/>
    <x v="190"/>
    <x v="3"/>
    <x v="13"/>
    <x v="0"/>
    <x v="2"/>
    <x v="1"/>
    <x v="11"/>
    <x v="0"/>
    <x v="1158"/>
    <x v="0"/>
    <x v="1075"/>
    <x v="1297"/>
    <x v="1220"/>
    <x v="1294"/>
    <x v="1319"/>
    <x v="0"/>
    <x v="2"/>
    <x v="6"/>
    <x v="6"/>
  </r>
  <r>
    <x v="1322"/>
    <x v="190"/>
    <x v="1"/>
    <x v="1"/>
    <x v="0"/>
    <x v="2"/>
    <x v="0"/>
    <x v="8"/>
    <x v="3"/>
    <x v="1159"/>
    <x v="0"/>
    <x v="1076"/>
    <x v="1298"/>
    <x v="1221"/>
    <x v="1295"/>
    <x v="1320"/>
    <x v="0"/>
    <x v="2"/>
    <x v="6"/>
    <x v="6"/>
  </r>
  <r>
    <x v="1323"/>
    <x v="190"/>
    <x v="2"/>
    <x v="3"/>
    <x v="0"/>
    <x v="0"/>
    <x v="2"/>
    <x v="18"/>
    <x v="1"/>
    <x v="1160"/>
    <x v="0"/>
    <x v="1077"/>
    <x v="1299"/>
    <x v="1222"/>
    <x v="1296"/>
    <x v="1321"/>
    <x v="0"/>
    <x v="2"/>
    <x v="6"/>
    <x v="6"/>
  </r>
  <r>
    <x v="1324"/>
    <x v="191"/>
    <x v="1"/>
    <x v="12"/>
    <x v="2"/>
    <x v="1"/>
    <x v="0"/>
    <x v="0"/>
    <x v="0"/>
    <x v="1161"/>
    <x v="0"/>
    <x v="1078"/>
    <x v="1300"/>
    <x v="1223"/>
    <x v="1297"/>
    <x v="1322"/>
    <x v="0"/>
    <x v="2"/>
    <x v="6"/>
    <x v="6"/>
  </r>
  <r>
    <x v="1325"/>
    <x v="191"/>
    <x v="0"/>
    <x v="15"/>
    <x v="0"/>
    <x v="1"/>
    <x v="1"/>
    <x v="17"/>
    <x v="0"/>
    <x v="585"/>
    <x v="2"/>
    <x v="1079"/>
    <x v="1301"/>
    <x v="1224"/>
    <x v="1298"/>
    <x v="1323"/>
    <x v="0"/>
    <x v="2"/>
    <x v="6"/>
    <x v="6"/>
  </r>
  <r>
    <x v="1326"/>
    <x v="191"/>
    <x v="0"/>
    <x v="15"/>
    <x v="0"/>
    <x v="1"/>
    <x v="2"/>
    <x v="18"/>
    <x v="2"/>
    <x v="1162"/>
    <x v="0"/>
    <x v="1080"/>
    <x v="1302"/>
    <x v="1225"/>
    <x v="1299"/>
    <x v="1324"/>
    <x v="0"/>
    <x v="2"/>
    <x v="6"/>
    <x v="6"/>
  </r>
  <r>
    <x v="1327"/>
    <x v="191"/>
    <x v="0"/>
    <x v="15"/>
    <x v="0"/>
    <x v="0"/>
    <x v="3"/>
    <x v="13"/>
    <x v="2"/>
    <x v="1163"/>
    <x v="3"/>
    <x v="1081"/>
    <x v="1303"/>
    <x v="1226"/>
    <x v="1300"/>
    <x v="1325"/>
    <x v="0"/>
    <x v="2"/>
    <x v="6"/>
    <x v="6"/>
  </r>
  <r>
    <x v="1328"/>
    <x v="191"/>
    <x v="2"/>
    <x v="2"/>
    <x v="2"/>
    <x v="1"/>
    <x v="0"/>
    <x v="8"/>
    <x v="0"/>
    <x v="1164"/>
    <x v="0"/>
    <x v="701"/>
    <x v="1304"/>
    <x v="765"/>
    <x v="1301"/>
    <x v="1326"/>
    <x v="0"/>
    <x v="2"/>
    <x v="6"/>
    <x v="6"/>
  </r>
  <r>
    <x v="1329"/>
    <x v="191"/>
    <x v="0"/>
    <x v="15"/>
    <x v="0"/>
    <x v="1"/>
    <x v="0"/>
    <x v="4"/>
    <x v="3"/>
    <x v="1057"/>
    <x v="2"/>
    <x v="130"/>
    <x v="1305"/>
    <x v="651"/>
    <x v="1302"/>
    <x v="1327"/>
    <x v="0"/>
    <x v="2"/>
    <x v="6"/>
    <x v="6"/>
  </r>
  <r>
    <x v="1330"/>
    <x v="191"/>
    <x v="1"/>
    <x v="11"/>
    <x v="1"/>
    <x v="2"/>
    <x v="1"/>
    <x v="3"/>
    <x v="8"/>
    <x v="1165"/>
    <x v="1"/>
    <x v="1082"/>
    <x v="1306"/>
    <x v="1227"/>
    <x v="1303"/>
    <x v="1328"/>
    <x v="0"/>
    <x v="2"/>
    <x v="6"/>
    <x v="6"/>
  </r>
  <r>
    <x v="1331"/>
    <x v="191"/>
    <x v="1"/>
    <x v="6"/>
    <x v="0"/>
    <x v="1"/>
    <x v="3"/>
    <x v="7"/>
    <x v="3"/>
    <x v="1166"/>
    <x v="2"/>
    <x v="1083"/>
    <x v="1307"/>
    <x v="1228"/>
    <x v="1304"/>
    <x v="1329"/>
    <x v="0"/>
    <x v="2"/>
    <x v="6"/>
    <x v="6"/>
  </r>
  <r>
    <x v="1332"/>
    <x v="191"/>
    <x v="3"/>
    <x v="4"/>
    <x v="2"/>
    <x v="0"/>
    <x v="0"/>
    <x v="8"/>
    <x v="6"/>
    <x v="554"/>
    <x v="0"/>
    <x v="1084"/>
    <x v="1308"/>
    <x v="1229"/>
    <x v="1305"/>
    <x v="1330"/>
    <x v="0"/>
    <x v="2"/>
    <x v="6"/>
    <x v="6"/>
  </r>
  <r>
    <x v="1333"/>
    <x v="191"/>
    <x v="3"/>
    <x v="7"/>
    <x v="0"/>
    <x v="0"/>
    <x v="3"/>
    <x v="13"/>
    <x v="2"/>
    <x v="1167"/>
    <x v="0"/>
    <x v="655"/>
    <x v="1309"/>
    <x v="1230"/>
    <x v="1306"/>
    <x v="1331"/>
    <x v="0"/>
    <x v="2"/>
    <x v="6"/>
    <x v="6"/>
  </r>
  <r>
    <x v="1334"/>
    <x v="191"/>
    <x v="2"/>
    <x v="10"/>
    <x v="0"/>
    <x v="2"/>
    <x v="1"/>
    <x v="1"/>
    <x v="3"/>
    <x v="1168"/>
    <x v="0"/>
    <x v="763"/>
    <x v="1310"/>
    <x v="1231"/>
    <x v="679"/>
    <x v="1332"/>
    <x v="0"/>
    <x v="2"/>
    <x v="6"/>
    <x v="6"/>
  </r>
  <r>
    <x v="1335"/>
    <x v="191"/>
    <x v="1"/>
    <x v="11"/>
    <x v="0"/>
    <x v="0"/>
    <x v="0"/>
    <x v="6"/>
    <x v="3"/>
    <x v="1169"/>
    <x v="0"/>
    <x v="357"/>
    <x v="1311"/>
    <x v="1232"/>
    <x v="1307"/>
    <x v="1333"/>
    <x v="0"/>
    <x v="2"/>
    <x v="6"/>
    <x v="6"/>
  </r>
  <r>
    <x v="1336"/>
    <x v="192"/>
    <x v="2"/>
    <x v="2"/>
    <x v="0"/>
    <x v="0"/>
    <x v="4"/>
    <x v="10"/>
    <x v="0"/>
    <x v="1040"/>
    <x v="2"/>
    <x v="1085"/>
    <x v="1312"/>
    <x v="1233"/>
    <x v="1308"/>
    <x v="1334"/>
    <x v="0"/>
    <x v="2"/>
    <x v="6"/>
    <x v="6"/>
  </r>
  <r>
    <x v="1337"/>
    <x v="192"/>
    <x v="1"/>
    <x v="12"/>
    <x v="1"/>
    <x v="2"/>
    <x v="3"/>
    <x v="13"/>
    <x v="6"/>
    <x v="1170"/>
    <x v="2"/>
    <x v="1086"/>
    <x v="1313"/>
    <x v="1234"/>
    <x v="1309"/>
    <x v="1335"/>
    <x v="0"/>
    <x v="2"/>
    <x v="6"/>
    <x v="6"/>
  </r>
  <r>
    <x v="1338"/>
    <x v="192"/>
    <x v="1"/>
    <x v="14"/>
    <x v="0"/>
    <x v="2"/>
    <x v="4"/>
    <x v="14"/>
    <x v="2"/>
    <x v="1171"/>
    <x v="0"/>
    <x v="612"/>
    <x v="1314"/>
    <x v="1235"/>
    <x v="1310"/>
    <x v="1336"/>
    <x v="0"/>
    <x v="2"/>
    <x v="6"/>
    <x v="6"/>
  </r>
  <r>
    <x v="1339"/>
    <x v="192"/>
    <x v="3"/>
    <x v="8"/>
    <x v="2"/>
    <x v="1"/>
    <x v="4"/>
    <x v="10"/>
    <x v="0"/>
    <x v="1172"/>
    <x v="0"/>
    <x v="1087"/>
    <x v="1315"/>
    <x v="1236"/>
    <x v="1311"/>
    <x v="1337"/>
    <x v="0"/>
    <x v="2"/>
    <x v="6"/>
    <x v="6"/>
  </r>
  <r>
    <x v="1340"/>
    <x v="192"/>
    <x v="0"/>
    <x v="0"/>
    <x v="0"/>
    <x v="1"/>
    <x v="4"/>
    <x v="12"/>
    <x v="3"/>
    <x v="1173"/>
    <x v="3"/>
    <x v="805"/>
    <x v="1316"/>
    <x v="887"/>
    <x v="1312"/>
    <x v="1338"/>
    <x v="0"/>
    <x v="2"/>
    <x v="6"/>
    <x v="6"/>
  </r>
  <r>
    <x v="1341"/>
    <x v="192"/>
    <x v="1"/>
    <x v="12"/>
    <x v="3"/>
    <x v="2"/>
    <x v="1"/>
    <x v="11"/>
    <x v="3"/>
    <x v="1174"/>
    <x v="1"/>
    <x v="1088"/>
    <x v="1317"/>
    <x v="1237"/>
    <x v="1313"/>
    <x v="1339"/>
    <x v="0"/>
    <x v="2"/>
    <x v="6"/>
    <x v="6"/>
  </r>
  <r>
    <x v="1342"/>
    <x v="192"/>
    <x v="3"/>
    <x v="7"/>
    <x v="3"/>
    <x v="1"/>
    <x v="2"/>
    <x v="15"/>
    <x v="2"/>
    <x v="1175"/>
    <x v="3"/>
    <x v="1089"/>
    <x v="1318"/>
    <x v="1238"/>
    <x v="1314"/>
    <x v="1340"/>
    <x v="0"/>
    <x v="2"/>
    <x v="6"/>
    <x v="6"/>
  </r>
  <r>
    <x v="1343"/>
    <x v="192"/>
    <x v="0"/>
    <x v="0"/>
    <x v="0"/>
    <x v="0"/>
    <x v="1"/>
    <x v="1"/>
    <x v="3"/>
    <x v="1176"/>
    <x v="2"/>
    <x v="1090"/>
    <x v="1319"/>
    <x v="1239"/>
    <x v="1315"/>
    <x v="1341"/>
    <x v="0"/>
    <x v="2"/>
    <x v="6"/>
    <x v="6"/>
  </r>
  <r>
    <x v="1344"/>
    <x v="192"/>
    <x v="0"/>
    <x v="0"/>
    <x v="0"/>
    <x v="0"/>
    <x v="2"/>
    <x v="2"/>
    <x v="3"/>
    <x v="64"/>
    <x v="0"/>
    <x v="1091"/>
    <x v="1320"/>
    <x v="1240"/>
    <x v="1316"/>
    <x v="1342"/>
    <x v="0"/>
    <x v="2"/>
    <x v="6"/>
    <x v="6"/>
  </r>
  <r>
    <x v="1345"/>
    <x v="192"/>
    <x v="0"/>
    <x v="0"/>
    <x v="2"/>
    <x v="1"/>
    <x v="2"/>
    <x v="9"/>
    <x v="3"/>
    <x v="151"/>
    <x v="0"/>
    <x v="1092"/>
    <x v="1321"/>
    <x v="1241"/>
    <x v="1317"/>
    <x v="1343"/>
    <x v="0"/>
    <x v="2"/>
    <x v="6"/>
    <x v="6"/>
  </r>
  <r>
    <x v="1346"/>
    <x v="192"/>
    <x v="3"/>
    <x v="8"/>
    <x v="3"/>
    <x v="1"/>
    <x v="4"/>
    <x v="10"/>
    <x v="3"/>
    <x v="698"/>
    <x v="3"/>
    <x v="653"/>
    <x v="1322"/>
    <x v="708"/>
    <x v="1318"/>
    <x v="1344"/>
    <x v="0"/>
    <x v="2"/>
    <x v="6"/>
    <x v="6"/>
  </r>
  <r>
    <x v="1347"/>
    <x v="192"/>
    <x v="2"/>
    <x v="16"/>
    <x v="2"/>
    <x v="0"/>
    <x v="4"/>
    <x v="12"/>
    <x v="0"/>
    <x v="1177"/>
    <x v="3"/>
    <x v="1093"/>
    <x v="1323"/>
    <x v="1242"/>
    <x v="1319"/>
    <x v="1345"/>
    <x v="0"/>
    <x v="2"/>
    <x v="6"/>
    <x v="6"/>
  </r>
  <r>
    <x v="1348"/>
    <x v="193"/>
    <x v="3"/>
    <x v="13"/>
    <x v="2"/>
    <x v="0"/>
    <x v="0"/>
    <x v="8"/>
    <x v="3"/>
    <x v="1178"/>
    <x v="0"/>
    <x v="1094"/>
    <x v="1324"/>
    <x v="1243"/>
    <x v="1320"/>
    <x v="1346"/>
    <x v="0"/>
    <x v="2"/>
    <x v="6"/>
    <x v="6"/>
  </r>
  <r>
    <x v="1349"/>
    <x v="193"/>
    <x v="2"/>
    <x v="2"/>
    <x v="2"/>
    <x v="0"/>
    <x v="1"/>
    <x v="3"/>
    <x v="0"/>
    <x v="609"/>
    <x v="2"/>
    <x v="1095"/>
    <x v="1325"/>
    <x v="1244"/>
    <x v="1321"/>
    <x v="1347"/>
    <x v="0"/>
    <x v="2"/>
    <x v="6"/>
    <x v="6"/>
  </r>
  <r>
    <x v="1350"/>
    <x v="193"/>
    <x v="3"/>
    <x v="8"/>
    <x v="3"/>
    <x v="1"/>
    <x v="3"/>
    <x v="7"/>
    <x v="0"/>
    <x v="1179"/>
    <x v="3"/>
    <x v="1096"/>
    <x v="1326"/>
    <x v="1245"/>
    <x v="1322"/>
    <x v="1348"/>
    <x v="0"/>
    <x v="2"/>
    <x v="6"/>
    <x v="6"/>
  </r>
  <r>
    <x v="1351"/>
    <x v="193"/>
    <x v="2"/>
    <x v="16"/>
    <x v="0"/>
    <x v="0"/>
    <x v="1"/>
    <x v="3"/>
    <x v="0"/>
    <x v="1180"/>
    <x v="3"/>
    <x v="1097"/>
    <x v="1327"/>
    <x v="1246"/>
    <x v="1323"/>
    <x v="1349"/>
    <x v="0"/>
    <x v="2"/>
    <x v="6"/>
    <x v="6"/>
  </r>
  <r>
    <x v="1352"/>
    <x v="193"/>
    <x v="1"/>
    <x v="14"/>
    <x v="2"/>
    <x v="1"/>
    <x v="2"/>
    <x v="15"/>
    <x v="3"/>
    <x v="272"/>
    <x v="0"/>
    <x v="1098"/>
    <x v="1328"/>
    <x v="1247"/>
    <x v="1324"/>
    <x v="1350"/>
    <x v="0"/>
    <x v="2"/>
    <x v="6"/>
    <x v="6"/>
  </r>
  <r>
    <x v="1353"/>
    <x v="193"/>
    <x v="1"/>
    <x v="11"/>
    <x v="1"/>
    <x v="2"/>
    <x v="3"/>
    <x v="13"/>
    <x v="8"/>
    <x v="908"/>
    <x v="1"/>
    <x v="1099"/>
    <x v="1329"/>
    <x v="1248"/>
    <x v="1325"/>
    <x v="1351"/>
    <x v="0"/>
    <x v="2"/>
    <x v="6"/>
    <x v="6"/>
  </r>
  <r>
    <x v="1354"/>
    <x v="193"/>
    <x v="1"/>
    <x v="6"/>
    <x v="0"/>
    <x v="1"/>
    <x v="2"/>
    <x v="2"/>
    <x v="3"/>
    <x v="1021"/>
    <x v="2"/>
    <x v="1100"/>
    <x v="1330"/>
    <x v="1249"/>
    <x v="1326"/>
    <x v="1352"/>
    <x v="0"/>
    <x v="2"/>
    <x v="6"/>
    <x v="6"/>
  </r>
  <r>
    <x v="1355"/>
    <x v="193"/>
    <x v="0"/>
    <x v="0"/>
    <x v="2"/>
    <x v="1"/>
    <x v="1"/>
    <x v="11"/>
    <x v="2"/>
    <x v="1181"/>
    <x v="2"/>
    <x v="1101"/>
    <x v="1331"/>
    <x v="1250"/>
    <x v="1327"/>
    <x v="1353"/>
    <x v="0"/>
    <x v="2"/>
    <x v="6"/>
    <x v="6"/>
  </r>
  <r>
    <x v="1356"/>
    <x v="193"/>
    <x v="0"/>
    <x v="15"/>
    <x v="1"/>
    <x v="0"/>
    <x v="4"/>
    <x v="10"/>
    <x v="8"/>
    <x v="508"/>
    <x v="1"/>
    <x v="575"/>
    <x v="1332"/>
    <x v="1251"/>
    <x v="1328"/>
    <x v="1354"/>
    <x v="0"/>
    <x v="2"/>
    <x v="6"/>
    <x v="6"/>
  </r>
  <r>
    <x v="1357"/>
    <x v="194"/>
    <x v="3"/>
    <x v="13"/>
    <x v="0"/>
    <x v="0"/>
    <x v="0"/>
    <x v="8"/>
    <x v="0"/>
    <x v="1182"/>
    <x v="3"/>
    <x v="1102"/>
    <x v="1333"/>
    <x v="1252"/>
    <x v="1329"/>
    <x v="1355"/>
    <x v="0"/>
    <x v="2"/>
    <x v="6"/>
    <x v="6"/>
  </r>
  <r>
    <x v="1358"/>
    <x v="194"/>
    <x v="0"/>
    <x v="9"/>
    <x v="2"/>
    <x v="0"/>
    <x v="3"/>
    <x v="13"/>
    <x v="3"/>
    <x v="1183"/>
    <x v="2"/>
    <x v="1103"/>
    <x v="1334"/>
    <x v="1253"/>
    <x v="1330"/>
    <x v="1356"/>
    <x v="0"/>
    <x v="2"/>
    <x v="6"/>
    <x v="6"/>
  </r>
  <r>
    <x v="1359"/>
    <x v="194"/>
    <x v="2"/>
    <x v="2"/>
    <x v="2"/>
    <x v="1"/>
    <x v="3"/>
    <x v="13"/>
    <x v="3"/>
    <x v="1184"/>
    <x v="0"/>
    <x v="999"/>
    <x v="1335"/>
    <x v="1254"/>
    <x v="1331"/>
    <x v="1357"/>
    <x v="0"/>
    <x v="2"/>
    <x v="6"/>
    <x v="6"/>
  </r>
  <r>
    <x v="1360"/>
    <x v="194"/>
    <x v="2"/>
    <x v="5"/>
    <x v="1"/>
    <x v="0"/>
    <x v="2"/>
    <x v="2"/>
    <x v="4"/>
    <x v="97"/>
    <x v="1"/>
    <x v="1104"/>
    <x v="1336"/>
    <x v="1255"/>
    <x v="1332"/>
    <x v="1358"/>
    <x v="0"/>
    <x v="2"/>
    <x v="6"/>
    <x v="6"/>
  </r>
  <r>
    <x v="1361"/>
    <x v="194"/>
    <x v="0"/>
    <x v="15"/>
    <x v="0"/>
    <x v="1"/>
    <x v="0"/>
    <x v="0"/>
    <x v="2"/>
    <x v="1185"/>
    <x v="0"/>
    <x v="106"/>
    <x v="1337"/>
    <x v="1256"/>
    <x v="1333"/>
    <x v="1359"/>
    <x v="0"/>
    <x v="2"/>
    <x v="6"/>
    <x v="6"/>
  </r>
  <r>
    <x v="1362"/>
    <x v="194"/>
    <x v="2"/>
    <x v="10"/>
    <x v="3"/>
    <x v="1"/>
    <x v="2"/>
    <x v="2"/>
    <x v="3"/>
    <x v="989"/>
    <x v="0"/>
    <x v="402"/>
    <x v="1338"/>
    <x v="422"/>
    <x v="1334"/>
    <x v="1360"/>
    <x v="0"/>
    <x v="2"/>
    <x v="6"/>
    <x v="6"/>
  </r>
  <r>
    <x v="1363"/>
    <x v="194"/>
    <x v="2"/>
    <x v="16"/>
    <x v="1"/>
    <x v="0"/>
    <x v="3"/>
    <x v="7"/>
    <x v="8"/>
    <x v="1186"/>
    <x v="3"/>
    <x v="535"/>
    <x v="1339"/>
    <x v="1257"/>
    <x v="1335"/>
    <x v="1361"/>
    <x v="0"/>
    <x v="2"/>
    <x v="6"/>
    <x v="6"/>
  </r>
  <r>
    <x v="1364"/>
    <x v="194"/>
    <x v="0"/>
    <x v="9"/>
    <x v="0"/>
    <x v="1"/>
    <x v="4"/>
    <x v="16"/>
    <x v="3"/>
    <x v="1187"/>
    <x v="0"/>
    <x v="552"/>
    <x v="1340"/>
    <x v="1258"/>
    <x v="1336"/>
    <x v="1362"/>
    <x v="0"/>
    <x v="2"/>
    <x v="6"/>
    <x v="6"/>
  </r>
  <r>
    <x v="1365"/>
    <x v="195"/>
    <x v="3"/>
    <x v="8"/>
    <x v="0"/>
    <x v="0"/>
    <x v="4"/>
    <x v="12"/>
    <x v="0"/>
    <x v="1188"/>
    <x v="0"/>
    <x v="1105"/>
    <x v="1341"/>
    <x v="1259"/>
    <x v="1337"/>
    <x v="1363"/>
    <x v="0"/>
    <x v="2"/>
    <x v="6"/>
    <x v="6"/>
  </r>
  <r>
    <x v="1366"/>
    <x v="195"/>
    <x v="0"/>
    <x v="9"/>
    <x v="0"/>
    <x v="1"/>
    <x v="4"/>
    <x v="16"/>
    <x v="0"/>
    <x v="1189"/>
    <x v="0"/>
    <x v="692"/>
    <x v="1342"/>
    <x v="1260"/>
    <x v="1338"/>
    <x v="1364"/>
    <x v="0"/>
    <x v="2"/>
    <x v="6"/>
    <x v="6"/>
  </r>
  <r>
    <x v="1367"/>
    <x v="195"/>
    <x v="0"/>
    <x v="0"/>
    <x v="2"/>
    <x v="1"/>
    <x v="4"/>
    <x v="10"/>
    <x v="0"/>
    <x v="1190"/>
    <x v="0"/>
    <x v="353"/>
    <x v="1343"/>
    <x v="366"/>
    <x v="1339"/>
    <x v="1365"/>
    <x v="0"/>
    <x v="2"/>
    <x v="6"/>
    <x v="6"/>
  </r>
  <r>
    <x v="1368"/>
    <x v="195"/>
    <x v="1"/>
    <x v="12"/>
    <x v="3"/>
    <x v="0"/>
    <x v="1"/>
    <x v="1"/>
    <x v="3"/>
    <x v="1191"/>
    <x v="1"/>
    <x v="1106"/>
    <x v="1344"/>
    <x v="1261"/>
    <x v="1340"/>
    <x v="1366"/>
    <x v="0"/>
    <x v="2"/>
    <x v="6"/>
    <x v="6"/>
  </r>
  <r>
    <x v="1369"/>
    <x v="195"/>
    <x v="3"/>
    <x v="13"/>
    <x v="1"/>
    <x v="2"/>
    <x v="0"/>
    <x v="0"/>
    <x v="2"/>
    <x v="1192"/>
    <x v="3"/>
    <x v="1107"/>
    <x v="1345"/>
    <x v="1262"/>
    <x v="1341"/>
    <x v="1367"/>
    <x v="0"/>
    <x v="2"/>
    <x v="6"/>
    <x v="6"/>
  </r>
  <r>
    <x v="1370"/>
    <x v="195"/>
    <x v="2"/>
    <x v="2"/>
    <x v="2"/>
    <x v="2"/>
    <x v="1"/>
    <x v="1"/>
    <x v="3"/>
    <x v="1193"/>
    <x v="0"/>
    <x v="748"/>
    <x v="43"/>
    <x v="1263"/>
    <x v="743"/>
    <x v="1368"/>
    <x v="0"/>
    <x v="2"/>
    <x v="6"/>
    <x v="6"/>
  </r>
  <r>
    <x v="1371"/>
    <x v="195"/>
    <x v="1"/>
    <x v="14"/>
    <x v="2"/>
    <x v="1"/>
    <x v="2"/>
    <x v="9"/>
    <x v="3"/>
    <x v="1194"/>
    <x v="0"/>
    <x v="1108"/>
    <x v="1346"/>
    <x v="1264"/>
    <x v="1342"/>
    <x v="1369"/>
    <x v="0"/>
    <x v="2"/>
    <x v="6"/>
    <x v="6"/>
  </r>
  <r>
    <x v="1372"/>
    <x v="196"/>
    <x v="1"/>
    <x v="12"/>
    <x v="0"/>
    <x v="0"/>
    <x v="0"/>
    <x v="4"/>
    <x v="0"/>
    <x v="1142"/>
    <x v="0"/>
    <x v="760"/>
    <x v="1347"/>
    <x v="840"/>
    <x v="1343"/>
    <x v="1370"/>
    <x v="0"/>
    <x v="2"/>
    <x v="6"/>
    <x v="6"/>
  </r>
  <r>
    <x v="1373"/>
    <x v="196"/>
    <x v="3"/>
    <x v="8"/>
    <x v="3"/>
    <x v="1"/>
    <x v="1"/>
    <x v="17"/>
    <x v="2"/>
    <x v="1195"/>
    <x v="3"/>
    <x v="1109"/>
    <x v="1348"/>
    <x v="1265"/>
    <x v="1344"/>
    <x v="1371"/>
    <x v="0"/>
    <x v="2"/>
    <x v="6"/>
    <x v="6"/>
  </r>
  <r>
    <x v="1374"/>
    <x v="196"/>
    <x v="1"/>
    <x v="14"/>
    <x v="3"/>
    <x v="0"/>
    <x v="0"/>
    <x v="0"/>
    <x v="3"/>
    <x v="1196"/>
    <x v="0"/>
    <x v="1110"/>
    <x v="1349"/>
    <x v="1266"/>
    <x v="1345"/>
    <x v="1372"/>
    <x v="0"/>
    <x v="2"/>
    <x v="6"/>
    <x v="6"/>
  </r>
  <r>
    <x v="1375"/>
    <x v="196"/>
    <x v="3"/>
    <x v="4"/>
    <x v="0"/>
    <x v="0"/>
    <x v="4"/>
    <x v="10"/>
    <x v="3"/>
    <x v="1197"/>
    <x v="0"/>
    <x v="922"/>
    <x v="1350"/>
    <x v="1267"/>
    <x v="1346"/>
    <x v="1373"/>
    <x v="0"/>
    <x v="2"/>
    <x v="6"/>
    <x v="6"/>
  </r>
  <r>
    <x v="1376"/>
    <x v="196"/>
    <x v="1"/>
    <x v="6"/>
    <x v="3"/>
    <x v="0"/>
    <x v="3"/>
    <x v="19"/>
    <x v="0"/>
    <x v="1198"/>
    <x v="1"/>
    <x v="1111"/>
    <x v="1351"/>
    <x v="1268"/>
    <x v="1347"/>
    <x v="1374"/>
    <x v="0"/>
    <x v="2"/>
    <x v="6"/>
    <x v="6"/>
  </r>
  <r>
    <x v="1377"/>
    <x v="196"/>
    <x v="0"/>
    <x v="9"/>
    <x v="0"/>
    <x v="0"/>
    <x v="4"/>
    <x v="12"/>
    <x v="3"/>
    <x v="1199"/>
    <x v="3"/>
    <x v="1112"/>
    <x v="1352"/>
    <x v="1269"/>
    <x v="1348"/>
    <x v="1375"/>
    <x v="0"/>
    <x v="2"/>
    <x v="6"/>
    <x v="6"/>
  </r>
  <r>
    <x v="1378"/>
    <x v="196"/>
    <x v="2"/>
    <x v="5"/>
    <x v="2"/>
    <x v="1"/>
    <x v="1"/>
    <x v="1"/>
    <x v="6"/>
    <x v="1200"/>
    <x v="3"/>
    <x v="1113"/>
    <x v="1353"/>
    <x v="1270"/>
    <x v="1349"/>
    <x v="1376"/>
    <x v="0"/>
    <x v="2"/>
    <x v="6"/>
    <x v="6"/>
  </r>
  <r>
    <x v="1379"/>
    <x v="196"/>
    <x v="3"/>
    <x v="7"/>
    <x v="1"/>
    <x v="2"/>
    <x v="4"/>
    <x v="14"/>
    <x v="6"/>
    <x v="766"/>
    <x v="2"/>
    <x v="752"/>
    <x v="1354"/>
    <x v="1271"/>
    <x v="1350"/>
    <x v="1377"/>
    <x v="0"/>
    <x v="2"/>
    <x v="6"/>
    <x v="6"/>
  </r>
  <r>
    <x v="1380"/>
    <x v="196"/>
    <x v="2"/>
    <x v="2"/>
    <x v="0"/>
    <x v="2"/>
    <x v="0"/>
    <x v="4"/>
    <x v="0"/>
    <x v="1201"/>
    <x v="3"/>
    <x v="710"/>
    <x v="1355"/>
    <x v="989"/>
    <x v="1351"/>
    <x v="1378"/>
    <x v="0"/>
    <x v="2"/>
    <x v="6"/>
    <x v="6"/>
  </r>
  <r>
    <x v="1381"/>
    <x v="196"/>
    <x v="1"/>
    <x v="12"/>
    <x v="3"/>
    <x v="2"/>
    <x v="4"/>
    <x v="14"/>
    <x v="3"/>
    <x v="1202"/>
    <x v="0"/>
    <x v="842"/>
    <x v="1356"/>
    <x v="928"/>
    <x v="1352"/>
    <x v="1379"/>
    <x v="0"/>
    <x v="2"/>
    <x v="6"/>
    <x v="6"/>
  </r>
  <r>
    <x v="1382"/>
    <x v="196"/>
    <x v="3"/>
    <x v="13"/>
    <x v="0"/>
    <x v="1"/>
    <x v="3"/>
    <x v="7"/>
    <x v="3"/>
    <x v="1203"/>
    <x v="0"/>
    <x v="626"/>
    <x v="1357"/>
    <x v="1272"/>
    <x v="1353"/>
    <x v="1380"/>
    <x v="0"/>
    <x v="2"/>
    <x v="6"/>
    <x v="6"/>
  </r>
  <r>
    <x v="1383"/>
    <x v="196"/>
    <x v="0"/>
    <x v="15"/>
    <x v="0"/>
    <x v="1"/>
    <x v="0"/>
    <x v="6"/>
    <x v="0"/>
    <x v="1204"/>
    <x v="2"/>
    <x v="959"/>
    <x v="1358"/>
    <x v="1078"/>
    <x v="1354"/>
    <x v="1381"/>
    <x v="0"/>
    <x v="2"/>
    <x v="6"/>
    <x v="6"/>
  </r>
  <r>
    <x v="1384"/>
    <x v="196"/>
    <x v="2"/>
    <x v="3"/>
    <x v="2"/>
    <x v="0"/>
    <x v="3"/>
    <x v="5"/>
    <x v="3"/>
    <x v="1205"/>
    <x v="1"/>
    <x v="1114"/>
    <x v="1359"/>
    <x v="1273"/>
    <x v="1355"/>
    <x v="1382"/>
    <x v="0"/>
    <x v="2"/>
    <x v="6"/>
    <x v="6"/>
  </r>
  <r>
    <x v="1385"/>
    <x v="196"/>
    <x v="1"/>
    <x v="12"/>
    <x v="2"/>
    <x v="0"/>
    <x v="2"/>
    <x v="2"/>
    <x v="3"/>
    <x v="1206"/>
    <x v="0"/>
    <x v="255"/>
    <x v="1360"/>
    <x v="747"/>
    <x v="1356"/>
    <x v="1383"/>
    <x v="0"/>
    <x v="2"/>
    <x v="6"/>
    <x v="6"/>
  </r>
  <r>
    <x v="1386"/>
    <x v="197"/>
    <x v="0"/>
    <x v="9"/>
    <x v="0"/>
    <x v="2"/>
    <x v="2"/>
    <x v="9"/>
    <x v="3"/>
    <x v="762"/>
    <x v="0"/>
    <x v="327"/>
    <x v="1361"/>
    <x v="1274"/>
    <x v="1357"/>
    <x v="1384"/>
    <x v="0"/>
    <x v="2"/>
    <x v="6"/>
    <x v="6"/>
  </r>
  <r>
    <x v="1387"/>
    <x v="197"/>
    <x v="1"/>
    <x v="14"/>
    <x v="0"/>
    <x v="1"/>
    <x v="1"/>
    <x v="17"/>
    <x v="3"/>
    <x v="1207"/>
    <x v="2"/>
    <x v="580"/>
    <x v="1362"/>
    <x v="1275"/>
    <x v="1358"/>
    <x v="1385"/>
    <x v="0"/>
    <x v="2"/>
    <x v="6"/>
    <x v="6"/>
  </r>
  <r>
    <x v="1388"/>
    <x v="197"/>
    <x v="0"/>
    <x v="15"/>
    <x v="2"/>
    <x v="1"/>
    <x v="1"/>
    <x v="17"/>
    <x v="3"/>
    <x v="1208"/>
    <x v="2"/>
    <x v="1115"/>
    <x v="1363"/>
    <x v="1276"/>
    <x v="1359"/>
    <x v="1386"/>
    <x v="0"/>
    <x v="2"/>
    <x v="6"/>
    <x v="6"/>
  </r>
  <r>
    <x v="1389"/>
    <x v="197"/>
    <x v="2"/>
    <x v="5"/>
    <x v="2"/>
    <x v="1"/>
    <x v="2"/>
    <x v="2"/>
    <x v="1"/>
    <x v="958"/>
    <x v="3"/>
    <x v="1015"/>
    <x v="1364"/>
    <x v="1277"/>
    <x v="1360"/>
    <x v="1387"/>
    <x v="0"/>
    <x v="2"/>
    <x v="6"/>
    <x v="6"/>
  </r>
  <r>
    <x v="1390"/>
    <x v="197"/>
    <x v="3"/>
    <x v="8"/>
    <x v="0"/>
    <x v="0"/>
    <x v="0"/>
    <x v="4"/>
    <x v="3"/>
    <x v="1209"/>
    <x v="2"/>
    <x v="1116"/>
    <x v="1365"/>
    <x v="1278"/>
    <x v="1361"/>
    <x v="1388"/>
    <x v="0"/>
    <x v="2"/>
    <x v="6"/>
    <x v="6"/>
  </r>
  <r>
    <x v="1391"/>
    <x v="197"/>
    <x v="2"/>
    <x v="2"/>
    <x v="0"/>
    <x v="0"/>
    <x v="3"/>
    <x v="19"/>
    <x v="3"/>
    <x v="1210"/>
    <x v="1"/>
    <x v="1117"/>
    <x v="1366"/>
    <x v="1279"/>
    <x v="1362"/>
    <x v="1389"/>
    <x v="0"/>
    <x v="2"/>
    <x v="6"/>
    <x v="6"/>
  </r>
  <r>
    <x v="1392"/>
    <x v="197"/>
    <x v="2"/>
    <x v="10"/>
    <x v="0"/>
    <x v="0"/>
    <x v="1"/>
    <x v="17"/>
    <x v="2"/>
    <x v="1211"/>
    <x v="0"/>
    <x v="1118"/>
    <x v="1367"/>
    <x v="1280"/>
    <x v="1363"/>
    <x v="1390"/>
    <x v="0"/>
    <x v="2"/>
    <x v="6"/>
    <x v="6"/>
  </r>
  <r>
    <x v="1393"/>
    <x v="197"/>
    <x v="1"/>
    <x v="1"/>
    <x v="0"/>
    <x v="0"/>
    <x v="4"/>
    <x v="14"/>
    <x v="3"/>
    <x v="1212"/>
    <x v="0"/>
    <x v="1119"/>
    <x v="1368"/>
    <x v="1281"/>
    <x v="507"/>
    <x v="1391"/>
    <x v="0"/>
    <x v="2"/>
    <x v="6"/>
    <x v="6"/>
  </r>
  <r>
    <x v="1394"/>
    <x v="198"/>
    <x v="2"/>
    <x v="3"/>
    <x v="0"/>
    <x v="1"/>
    <x v="1"/>
    <x v="11"/>
    <x v="3"/>
    <x v="1213"/>
    <x v="2"/>
    <x v="1120"/>
    <x v="1369"/>
    <x v="1282"/>
    <x v="1364"/>
    <x v="1392"/>
    <x v="0"/>
    <x v="2"/>
    <x v="6"/>
    <x v="6"/>
  </r>
  <r>
    <x v="1395"/>
    <x v="198"/>
    <x v="1"/>
    <x v="14"/>
    <x v="2"/>
    <x v="2"/>
    <x v="3"/>
    <x v="13"/>
    <x v="0"/>
    <x v="557"/>
    <x v="2"/>
    <x v="1121"/>
    <x v="1370"/>
    <x v="607"/>
    <x v="1365"/>
    <x v="1393"/>
    <x v="0"/>
    <x v="2"/>
    <x v="6"/>
    <x v="6"/>
  </r>
  <r>
    <x v="1396"/>
    <x v="198"/>
    <x v="1"/>
    <x v="12"/>
    <x v="0"/>
    <x v="1"/>
    <x v="1"/>
    <x v="1"/>
    <x v="3"/>
    <x v="1214"/>
    <x v="0"/>
    <x v="1122"/>
    <x v="1371"/>
    <x v="1283"/>
    <x v="1366"/>
    <x v="1394"/>
    <x v="0"/>
    <x v="2"/>
    <x v="6"/>
    <x v="6"/>
  </r>
  <r>
    <x v="1397"/>
    <x v="198"/>
    <x v="2"/>
    <x v="2"/>
    <x v="0"/>
    <x v="0"/>
    <x v="0"/>
    <x v="6"/>
    <x v="0"/>
    <x v="407"/>
    <x v="0"/>
    <x v="1123"/>
    <x v="1372"/>
    <x v="1284"/>
    <x v="1367"/>
    <x v="1395"/>
    <x v="0"/>
    <x v="2"/>
    <x v="6"/>
    <x v="6"/>
  </r>
  <r>
    <x v="1398"/>
    <x v="198"/>
    <x v="0"/>
    <x v="0"/>
    <x v="0"/>
    <x v="0"/>
    <x v="2"/>
    <x v="15"/>
    <x v="0"/>
    <x v="1215"/>
    <x v="0"/>
    <x v="1124"/>
    <x v="1373"/>
    <x v="1285"/>
    <x v="1368"/>
    <x v="1396"/>
    <x v="0"/>
    <x v="2"/>
    <x v="6"/>
    <x v="6"/>
  </r>
  <r>
    <x v="1399"/>
    <x v="198"/>
    <x v="1"/>
    <x v="12"/>
    <x v="3"/>
    <x v="1"/>
    <x v="0"/>
    <x v="6"/>
    <x v="0"/>
    <x v="1216"/>
    <x v="2"/>
    <x v="1067"/>
    <x v="1374"/>
    <x v="1286"/>
    <x v="1369"/>
    <x v="1397"/>
    <x v="0"/>
    <x v="2"/>
    <x v="6"/>
    <x v="6"/>
  </r>
  <r>
    <x v="1400"/>
    <x v="198"/>
    <x v="3"/>
    <x v="13"/>
    <x v="3"/>
    <x v="0"/>
    <x v="1"/>
    <x v="1"/>
    <x v="3"/>
    <x v="1217"/>
    <x v="2"/>
    <x v="1125"/>
    <x v="1375"/>
    <x v="1287"/>
    <x v="1370"/>
    <x v="1398"/>
    <x v="0"/>
    <x v="2"/>
    <x v="6"/>
    <x v="6"/>
  </r>
  <r>
    <x v="1401"/>
    <x v="198"/>
    <x v="0"/>
    <x v="0"/>
    <x v="2"/>
    <x v="0"/>
    <x v="4"/>
    <x v="16"/>
    <x v="0"/>
    <x v="1218"/>
    <x v="0"/>
    <x v="119"/>
    <x v="1376"/>
    <x v="1288"/>
    <x v="1371"/>
    <x v="1399"/>
    <x v="0"/>
    <x v="2"/>
    <x v="6"/>
    <x v="6"/>
  </r>
  <r>
    <x v="1402"/>
    <x v="198"/>
    <x v="3"/>
    <x v="13"/>
    <x v="2"/>
    <x v="1"/>
    <x v="4"/>
    <x v="12"/>
    <x v="2"/>
    <x v="1219"/>
    <x v="2"/>
    <x v="955"/>
    <x v="1377"/>
    <x v="1289"/>
    <x v="1372"/>
    <x v="1400"/>
    <x v="0"/>
    <x v="2"/>
    <x v="6"/>
    <x v="6"/>
  </r>
  <r>
    <x v="1403"/>
    <x v="198"/>
    <x v="1"/>
    <x v="11"/>
    <x v="0"/>
    <x v="1"/>
    <x v="0"/>
    <x v="0"/>
    <x v="0"/>
    <x v="1220"/>
    <x v="0"/>
    <x v="1126"/>
    <x v="1378"/>
    <x v="1290"/>
    <x v="1373"/>
    <x v="1401"/>
    <x v="0"/>
    <x v="2"/>
    <x v="6"/>
    <x v="6"/>
  </r>
  <r>
    <x v="1404"/>
    <x v="198"/>
    <x v="1"/>
    <x v="12"/>
    <x v="0"/>
    <x v="0"/>
    <x v="1"/>
    <x v="11"/>
    <x v="2"/>
    <x v="1221"/>
    <x v="3"/>
    <x v="1127"/>
    <x v="1379"/>
    <x v="1291"/>
    <x v="1374"/>
    <x v="1402"/>
    <x v="0"/>
    <x v="2"/>
    <x v="6"/>
    <x v="6"/>
  </r>
  <r>
    <x v="1405"/>
    <x v="198"/>
    <x v="1"/>
    <x v="12"/>
    <x v="3"/>
    <x v="1"/>
    <x v="0"/>
    <x v="8"/>
    <x v="1"/>
    <x v="562"/>
    <x v="0"/>
    <x v="539"/>
    <x v="1380"/>
    <x v="1292"/>
    <x v="1375"/>
    <x v="1403"/>
    <x v="0"/>
    <x v="2"/>
    <x v="6"/>
    <x v="6"/>
  </r>
  <r>
    <x v="1406"/>
    <x v="198"/>
    <x v="2"/>
    <x v="10"/>
    <x v="2"/>
    <x v="0"/>
    <x v="4"/>
    <x v="14"/>
    <x v="0"/>
    <x v="1222"/>
    <x v="1"/>
    <x v="101"/>
    <x v="1381"/>
    <x v="101"/>
    <x v="1376"/>
    <x v="1404"/>
    <x v="0"/>
    <x v="2"/>
    <x v="6"/>
    <x v="6"/>
  </r>
  <r>
    <x v="1407"/>
    <x v="198"/>
    <x v="3"/>
    <x v="8"/>
    <x v="0"/>
    <x v="1"/>
    <x v="3"/>
    <x v="19"/>
    <x v="0"/>
    <x v="1223"/>
    <x v="0"/>
    <x v="683"/>
    <x v="1382"/>
    <x v="1145"/>
    <x v="1377"/>
    <x v="1405"/>
    <x v="0"/>
    <x v="2"/>
    <x v="6"/>
    <x v="6"/>
  </r>
  <r>
    <x v="1408"/>
    <x v="199"/>
    <x v="1"/>
    <x v="12"/>
    <x v="0"/>
    <x v="1"/>
    <x v="1"/>
    <x v="17"/>
    <x v="0"/>
    <x v="1224"/>
    <x v="0"/>
    <x v="1128"/>
    <x v="1383"/>
    <x v="1293"/>
    <x v="1378"/>
    <x v="1406"/>
    <x v="0"/>
    <x v="2"/>
    <x v="6"/>
    <x v="6"/>
  </r>
  <r>
    <x v="1409"/>
    <x v="199"/>
    <x v="1"/>
    <x v="12"/>
    <x v="0"/>
    <x v="1"/>
    <x v="1"/>
    <x v="3"/>
    <x v="1"/>
    <x v="1225"/>
    <x v="0"/>
    <x v="1129"/>
    <x v="1384"/>
    <x v="1294"/>
    <x v="1379"/>
    <x v="1407"/>
    <x v="0"/>
    <x v="2"/>
    <x v="6"/>
    <x v="6"/>
  </r>
  <r>
    <x v="1410"/>
    <x v="199"/>
    <x v="1"/>
    <x v="12"/>
    <x v="0"/>
    <x v="1"/>
    <x v="4"/>
    <x v="14"/>
    <x v="0"/>
    <x v="1226"/>
    <x v="0"/>
    <x v="1130"/>
    <x v="1385"/>
    <x v="1295"/>
    <x v="434"/>
    <x v="1408"/>
    <x v="0"/>
    <x v="2"/>
    <x v="6"/>
    <x v="6"/>
  </r>
  <r>
    <x v="1411"/>
    <x v="199"/>
    <x v="1"/>
    <x v="14"/>
    <x v="2"/>
    <x v="1"/>
    <x v="1"/>
    <x v="17"/>
    <x v="2"/>
    <x v="1227"/>
    <x v="3"/>
    <x v="1131"/>
    <x v="1386"/>
    <x v="1296"/>
    <x v="1380"/>
    <x v="1409"/>
    <x v="0"/>
    <x v="2"/>
    <x v="6"/>
    <x v="6"/>
  </r>
  <r>
    <x v="1412"/>
    <x v="199"/>
    <x v="1"/>
    <x v="14"/>
    <x v="2"/>
    <x v="0"/>
    <x v="2"/>
    <x v="2"/>
    <x v="3"/>
    <x v="1228"/>
    <x v="3"/>
    <x v="917"/>
    <x v="1387"/>
    <x v="1207"/>
    <x v="1381"/>
    <x v="1410"/>
    <x v="0"/>
    <x v="2"/>
    <x v="6"/>
    <x v="6"/>
  </r>
  <r>
    <x v="1413"/>
    <x v="199"/>
    <x v="1"/>
    <x v="14"/>
    <x v="0"/>
    <x v="1"/>
    <x v="3"/>
    <x v="19"/>
    <x v="6"/>
    <x v="1229"/>
    <x v="2"/>
    <x v="1132"/>
    <x v="1388"/>
    <x v="1297"/>
    <x v="1382"/>
    <x v="1411"/>
    <x v="0"/>
    <x v="2"/>
    <x v="6"/>
    <x v="6"/>
  </r>
  <r>
    <x v="1414"/>
    <x v="199"/>
    <x v="3"/>
    <x v="8"/>
    <x v="0"/>
    <x v="0"/>
    <x v="0"/>
    <x v="8"/>
    <x v="3"/>
    <x v="1230"/>
    <x v="2"/>
    <x v="1133"/>
    <x v="1389"/>
    <x v="1298"/>
    <x v="1383"/>
    <x v="1412"/>
    <x v="0"/>
    <x v="2"/>
    <x v="6"/>
    <x v="6"/>
  </r>
  <r>
    <x v="1415"/>
    <x v="199"/>
    <x v="2"/>
    <x v="16"/>
    <x v="0"/>
    <x v="1"/>
    <x v="4"/>
    <x v="16"/>
    <x v="0"/>
    <x v="1231"/>
    <x v="2"/>
    <x v="316"/>
    <x v="1390"/>
    <x v="326"/>
    <x v="1384"/>
    <x v="1413"/>
    <x v="0"/>
    <x v="2"/>
    <x v="6"/>
    <x v="6"/>
  </r>
  <r>
    <x v="1416"/>
    <x v="199"/>
    <x v="3"/>
    <x v="13"/>
    <x v="2"/>
    <x v="0"/>
    <x v="4"/>
    <x v="14"/>
    <x v="2"/>
    <x v="1232"/>
    <x v="0"/>
    <x v="224"/>
    <x v="1391"/>
    <x v="1299"/>
    <x v="1385"/>
    <x v="1414"/>
    <x v="0"/>
    <x v="2"/>
    <x v="6"/>
    <x v="6"/>
  </r>
  <r>
    <x v="1417"/>
    <x v="199"/>
    <x v="2"/>
    <x v="2"/>
    <x v="3"/>
    <x v="1"/>
    <x v="2"/>
    <x v="9"/>
    <x v="0"/>
    <x v="1233"/>
    <x v="3"/>
    <x v="1134"/>
    <x v="1392"/>
    <x v="1300"/>
    <x v="1386"/>
    <x v="1415"/>
    <x v="0"/>
    <x v="2"/>
    <x v="6"/>
    <x v="6"/>
  </r>
  <r>
    <x v="1418"/>
    <x v="199"/>
    <x v="0"/>
    <x v="0"/>
    <x v="2"/>
    <x v="0"/>
    <x v="3"/>
    <x v="7"/>
    <x v="3"/>
    <x v="1234"/>
    <x v="3"/>
    <x v="895"/>
    <x v="1393"/>
    <x v="1301"/>
    <x v="1387"/>
    <x v="1416"/>
    <x v="0"/>
    <x v="2"/>
    <x v="6"/>
    <x v="6"/>
  </r>
  <r>
    <x v="1419"/>
    <x v="199"/>
    <x v="0"/>
    <x v="9"/>
    <x v="2"/>
    <x v="2"/>
    <x v="1"/>
    <x v="17"/>
    <x v="3"/>
    <x v="968"/>
    <x v="3"/>
    <x v="561"/>
    <x v="1394"/>
    <x v="202"/>
    <x v="1388"/>
    <x v="1417"/>
    <x v="0"/>
    <x v="2"/>
    <x v="6"/>
    <x v="6"/>
  </r>
  <r>
    <x v="1420"/>
    <x v="199"/>
    <x v="1"/>
    <x v="12"/>
    <x v="3"/>
    <x v="1"/>
    <x v="4"/>
    <x v="16"/>
    <x v="2"/>
    <x v="1235"/>
    <x v="2"/>
    <x v="1135"/>
    <x v="1395"/>
    <x v="1302"/>
    <x v="1389"/>
    <x v="1418"/>
    <x v="0"/>
    <x v="2"/>
    <x v="6"/>
    <x v="6"/>
  </r>
  <r>
    <x v="1421"/>
    <x v="200"/>
    <x v="3"/>
    <x v="7"/>
    <x v="2"/>
    <x v="1"/>
    <x v="1"/>
    <x v="11"/>
    <x v="2"/>
    <x v="1236"/>
    <x v="0"/>
    <x v="1068"/>
    <x v="1396"/>
    <x v="1212"/>
    <x v="1390"/>
    <x v="1419"/>
    <x v="0"/>
    <x v="2"/>
    <x v="6"/>
    <x v="6"/>
  </r>
  <r>
    <x v="1422"/>
    <x v="200"/>
    <x v="2"/>
    <x v="2"/>
    <x v="3"/>
    <x v="0"/>
    <x v="3"/>
    <x v="19"/>
    <x v="2"/>
    <x v="1237"/>
    <x v="0"/>
    <x v="1136"/>
    <x v="1397"/>
    <x v="1303"/>
    <x v="1391"/>
    <x v="1420"/>
    <x v="0"/>
    <x v="2"/>
    <x v="6"/>
    <x v="6"/>
  </r>
  <r>
    <x v="1423"/>
    <x v="200"/>
    <x v="1"/>
    <x v="14"/>
    <x v="2"/>
    <x v="0"/>
    <x v="1"/>
    <x v="3"/>
    <x v="3"/>
    <x v="1238"/>
    <x v="0"/>
    <x v="1137"/>
    <x v="1398"/>
    <x v="1304"/>
    <x v="1392"/>
    <x v="1421"/>
    <x v="0"/>
    <x v="2"/>
    <x v="6"/>
    <x v="6"/>
  </r>
  <r>
    <x v="1424"/>
    <x v="200"/>
    <x v="2"/>
    <x v="2"/>
    <x v="2"/>
    <x v="0"/>
    <x v="0"/>
    <x v="6"/>
    <x v="0"/>
    <x v="604"/>
    <x v="3"/>
    <x v="184"/>
    <x v="1399"/>
    <x v="190"/>
    <x v="1393"/>
    <x v="1422"/>
    <x v="0"/>
    <x v="2"/>
    <x v="6"/>
    <x v="6"/>
  </r>
  <r>
    <x v="1425"/>
    <x v="200"/>
    <x v="1"/>
    <x v="6"/>
    <x v="0"/>
    <x v="1"/>
    <x v="2"/>
    <x v="18"/>
    <x v="0"/>
    <x v="1239"/>
    <x v="3"/>
    <x v="1138"/>
    <x v="1400"/>
    <x v="1305"/>
    <x v="1394"/>
    <x v="1423"/>
    <x v="0"/>
    <x v="2"/>
    <x v="6"/>
    <x v="6"/>
  </r>
  <r>
    <x v="1426"/>
    <x v="200"/>
    <x v="2"/>
    <x v="3"/>
    <x v="2"/>
    <x v="1"/>
    <x v="4"/>
    <x v="12"/>
    <x v="0"/>
    <x v="1240"/>
    <x v="0"/>
    <x v="1139"/>
    <x v="1401"/>
    <x v="390"/>
    <x v="1395"/>
    <x v="1424"/>
    <x v="0"/>
    <x v="2"/>
    <x v="6"/>
    <x v="6"/>
  </r>
  <r>
    <x v="1427"/>
    <x v="200"/>
    <x v="0"/>
    <x v="15"/>
    <x v="0"/>
    <x v="1"/>
    <x v="3"/>
    <x v="7"/>
    <x v="3"/>
    <x v="534"/>
    <x v="0"/>
    <x v="1140"/>
    <x v="1402"/>
    <x v="1306"/>
    <x v="1396"/>
    <x v="1425"/>
    <x v="0"/>
    <x v="2"/>
    <x v="6"/>
    <x v="6"/>
  </r>
  <r>
    <x v="1428"/>
    <x v="200"/>
    <x v="2"/>
    <x v="16"/>
    <x v="0"/>
    <x v="0"/>
    <x v="3"/>
    <x v="7"/>
    <x v="0"/>
    <x v="1241"/>
    <x v="2"/>
    <x v="1141"/>
    <x v="1403"/>
    <x v="1307"/>
    <x v="1397"/>
    <x v="1426"/>
    <x v="0"/>
    <x v="2"/>
    <x v="6"/>
    <x v="6"/>
  </r>
  <r>
    <x v="1429"/>
    <x v="200"/>
    <x v="1"/>
    <x v="14"/>
    <x v="2"/>
    <x v="1"/>
    <x v="3"/>
    <x v="7"/>
    <x v="2"/>
    <x v="1242"/>
    <x v="0"/>
    <x v="1142"/>
    <x v="1404"/>
    <x v="1308"/>
    <x v="1398"/>
    <x v="1427"/>
    <x v="0"/>
    <x v="2"/>
    <x v="6"/>
    <x v="6"/>
  </r>
  <r>
    <x v="1430"/>
    <x v="201"/>
    <x v="1"/>
    <x v="1"/>
    <x v="0"/>
    <x v="0"/>
    <x v="1"/>
    <x v="17"/>
    <x v="0"/>
    <x v="682"/>
    <x v="2"/>
    <x v="736"/>
    <x v="1405"/>
    <x v="1309"/>
    <x v="1399"/>
    <x v="1428"/>
    <x v="0"/>
    <x v="2"/>
    <x v="6"/>
    <x v="6"/>
  </r>
  <r>
    <x v="1431"/>
    <x v="201"/>
    <x v="2"/>
    <x v="2"/>
    <x v="0"/>
    <x v="0"/>
    <x v="3"/>
    <x v="5"/>
    <x v="0"/>
    <x v="1243"/>
    <x v="2"/>
    <x v="1143"/>
    <x v="1406"/>
    <x v="1310"/>
    <x v="1400"/>
    <x v="1429"/>
    <x v="0"/>
    <x v="2"/>
    <x v="6"/>
    <x v="6"/>
  </r>
  <r>
    <x v="1432"/>
    <x v="201"/>
    <x v="1"/>
    <x v="14"/>
    <x v="3"/>
    <x v="1"/>
    <x v="4"/>
    <x v="16"/>
    <x v="3"/>
    <x v="1244"/>
    <x v="2"/>
    <x v="1144"/>
    <x v="1407"/>
    <x v="1311"/>
    <x v="1401"/>
    <x v="1430"/>
    <x v="0"/>
    <x v="2"/>
    <x v="6"/>
    <x v="6"/>
  </r>
  <r>
    <x v="1433"/>
    <x v="201"/>
    <x v="3"/>
    <x v="4"/>
    <x v="2"/>
    <x v="1"/>
    <x v="2"/>
    <x v="9"/>
    <x v="0"/>
    <x v="1245"/>
    <x v="3"/>
    <x v="903"/>
    <x v="1408"/>
    <x v="1312"/>
    <x v="1402"/>
    <x v="1431"/>
    <x v="0"/>
    <x v="2"/>
    <x v="6"/>
    <x v="6"/>
  </r>
  <r>
    <x v="1434"/>
    <x v="201"/>
    <x v="1"/>
    <x v="6"/>
    <x v="3"/>
    <x v="1"/>
    <x v="1"/>
    <x v="1"/>
    <x v="3"/>
    <x v="1246"/>
    <x v="0"/>
    <x v="1145"/>
    <x v="1409"/>
    <x v="1313"/>
    <x v="22"/>
    <x v="1432"/>
    <x v="0"/>
    <x v="2"/>
    <x v="6"/>
    <x v="6"/>
  </r>
  <r>
    <x v="1435"/>
    <x v="201"/>
    <x v="3"/>
    <x v="8"/>
    <x v="3"/>
    <x v="0"/>
    <x v="0"/>
    <x v="6"/>
    <x v="2"/>
    <x v="95"/>
    <x v="0"/>
    <x v="1146"/>
    <x v="1410"/>
    <x v="1314"/>
    <x v="1403"/>
    <x v="1433"/>
    <x v="0"/>
    <x v="2"/>
    <x v="6"/>
    <x v="6"/>
  </r>
  <r>
    <x v="1436"/>
    <x v="201"/>
    <x v="1"/>
    <x v="14"/>
    <x v="0"/>
    <x v="0"/>
    <x v="4"/>
    <x v="14"/>
    <x v="0"/>
    <x v="1247"/>
    <x v="0"/>
    <x v="610"/>
    <x v="1411"/>
    <x v="1315"/>
    <x v="1404"/>
    <x v="1434"/>
    <x v="0"/>
    <x v="2"/>
    <x v="6"/>
    <x v="6"/>
  </r>
  <r>
    <x v="1437"/>
    <x v="201"/>
    <x v="2"/>
    <x v="2"/>
    <x v="3"/>
    <x v="0"/>
    <x v="1"/>
    <x v="3"/>
    <x v="3"/>
    <x v="1248"/>
    <x v="0"/>
    <x v="1147"/>
    <x v="1412"/>
    <x v="1316"/>
    <x v="1405"/>
    <x v="1435"/>
    <x v="0"/>
    <x v="2"/>
    <x v="6"/>
    <x v="6"/>
  </r>
  <r>
    <x v="1438"/>
    <x v="201"/>
    <x v="1"/>
    <x v="14"/>
    <x v="3"/>
    <x v="1"/>
    <x v="1"/>
    <x v="3"/>
    <x v="0"/>
    <x v="1249"/>
    <x v="0"/>
    <x v="278"/>
    <x v="1413"/>
    <x v="1317"/>
    <x v="1406"/>
    <x v="1436"/>
    <x v="0"/>
    <x v="2"/>
    <x v="6"/>
    <x v="6"/>
  </r>
  <r>
    <x v="1439"/>
    <x v="201"/>
    <x v="2"/>
    <x v="5"/>
    <x v="0"/>
    <x v="1"/>
    <x v="1"/>
    <x v="11"/>
    <x v="3"/>
    <x v="1250"/>
    <x v="0"/>
    <x v="1148"/>
    <x v="1414"/>
    <x v="1318"/>
    <x v="1407"/>
    <x v="1437"/>
    <x v="0"/>
    <x v="2"/>
    <x v="6"/>
    <x v="6"/>
  </r>
  <r>
    <x v="1440"/>
    <x v="201"/>
    <x v="3"/>
    <x v="13"/>
    <x v="3"/>
    <x v="1"/>
    <x v="1"/>
    <x v="17"/>
    <x v="2"/>
    <x v="1251"/>
    <x v="0"/>
    <x v="320"/>
    <x v="1415"/>
    <x v="1319"/>
    <x v="1408"/>
    <x v="1438"/>
    <x v="0"/>
    <x v="2"/>
    <x v="6"/>
    <x v="6"/>
  </r>
  <r>
    <x v="1441"/>
    <x v="202"/>
    <x v="3"/>
    <x v="13"/>
    <x v="2"/>
    <x v="2"/>
    <x v="4"/>
    <x v="10"/>
    <x v="3"/>
    <x v="1078"/>
    <x v="0"/>
    <x v="262"/>
    <x v="1203"/>
    <x v="1320"/>
    <x v="1409"/>
    <x v="1439"/>
    <x v="0"/>
    <x v="2"/>
    <x v="6"/>
    <x v="6"/>
  </r>
  <r>
    <x v="1442"/>
    <x v="202"/>
    <x v="0"/>
    <x v="0"/>
    <x v="0"/>
    <x v="1"/>
    <x v="1"/>
    <x v="11"/>
    <x v="2"/>
    <x v="1252"/>
    <x v="0"/>
    <x v="1149"/>
    <x v="1416"/>
    <x v="1321"/>
    <x v="1410"/>
    <x v="1440"/>
    <x v="0"/>
    <x v="2"/>
    <x v="6"/>
    <x v="6"/>
  </r>
  <r>
    <x v="1443"/>
    <x v="202"/>
    <x v="1"/>
    <x v="11"/>
    <x v="2"/>
    <x v="0"/>
    <x v="2"/>
    <x v="2"/>
    <x v="0"/>
    <x v="242"/>
    <x v="2"/>
    <x v="84"/>
    <x v="1417"/>
    <x v="1007"/>
    <x v="1411"/>
    <x v="1441"/>
    <x v="0"/>
    <x v="2"/>
    <x v="6"/>
    <x v="6"/>
  </r>
  <r>
    <x v="1444"/>
    <x v="202"/>
    <x v="3"/>
    <x v="4"/>
    <x v="0"/>
    <x v="0"/>
    <x v="1"/>
    <x v="1"/>
    <x v="6"/>
    <x v="512"/>
    <x v="0"/>
    <x v="694"/>
    <x v="1418"/>
    <x v="1322"/>
    <x v="1412"/>
    <x v="1442"/>
    <x v="0"/>
    <x v="2"/>
    <x v="6"/>
    <x v="6"/>
  </r>
  <r>
    <x v="1445"/>
    <x v="202"/>
    <x v="1"/>
    <x v="12"/>
    <x v="0"/>
    <x v="0"/>
    <x v="0"/>
    <x v="4"/>
    <x v="0"/>
    <x v="1253"/>
    <x v="0"/>
    <x v="1150"/>
    <x v="1419"/>
    <x v="1323"/>
    <x v="1413"/>
    <x v="1443"/>
    <x v="0"/>
    <x v="2"/>
    <x v="6"/>
    <x v="6"/>
  </r>
  <r>
    <x v="1446"/>
    <x v="202"/>
    <x v="0"/>
    <x v="0"/>
    <x v="0"/>
    <x v="1"/>
    <x v="0"/>
    <x v="6"/>
    <x v="3"/>
    <x v="1254"/>
    <x v="0"/>
    <x v="1151"/>
    <x v="1420"/>
    <x v="1324"/>
    <x v="924"/>
    <x v="1444"/>
    <x v="0"/>
    <x v="2"/>
    <x v="6"/>
    <x v="6"/>
  </r>
  <r>
    <x v="1447"/>
    <x v="202"/>
    <x v="3"/>
    <x v="8"/>
    <x v="0"/>
    <x v="1"/>
    <x v="3"/>
    <x v="13"/>
    <x v="0"/>
    <x v="1255"/>
    <x v="0"/>
    <x v="1152"/>
    <x v="1421"/>
    <x v="1325"/>
    <x v="1414"/>
    <x v="1445"/>
    <x v="0"/>
    <x v="2"/>
    <x v="6"/>
    <x v="6"/>
  </r>
  <r>
    <x v="1448"/>
    <x v="202"/>
    <x v="1"/>
    <x v="14"/>
    <x v="2"/>
    <x v="1"/>
    <x v="2"/>
    <x v="9"/>
    <x v="3"/>
    <x v="1256"/>
    <x v="0"/>
    <x v="1153"/>
    <x v="1422"/>
    <x v="1326"/>
    <x v="1415"/>
    <x v="1446"/>
    <x v="0"/>
    <x v="2"/>
    <x v="6"/>
    <x v="6"/>
  </r>
  <r>
    <x v="1449"/>
    <x v="202"/>
    <x v="1"/>
    <x v="12"/>
    <x v="0"/>
    <x v="0"/>
    <x v="0"/>
    <x v="0"/>
    <x v="3"/>
    <x v="1257"/>
    <x v="2"/>
    <x v="1154"/>
    <x v="1423"/>
    <x v="1327"/>
    <x v="1416"/>
    <x v="1447"/>
    <x v="0"/>
    <x v="2"/>
    <x v="6"/>
    <x v="6"/>
  </r>
  <r>
    <x v="1450"/>
    <x v="203"/>
    <x v="3"/>
    <x v="8"/>
    <x v="2"/>
    <x v="0"/>
    <x v="4"/>
    <x v="16"/>
    <x v="3"/>
    <x v="1258"/>
    <x v="0"/>
    <x v="174"/>
    <x v="1424"/>
    <x v="1328"/>
    <x v="1417"/>
    <x v="1448"/>
    <x v="0"/>
    <x v="2"/>
    <x v="6"/>
    <x v="6"/>
  </r>
  <r>
    <x v="1451"/>
    <x v="203"/>
    <x v="1"/>
    <x v="11"/>
    <x v="0"/>
    <x v="2"/>
    <x v="2"/>
    <x v="18"/>
    <x v="1"/>
    <x v="1259"/>
    <x v="1"/>
    <x v="1155"/>
    <x v="1425"/>
    <x v="1329"/>
    <x v="1418"/>
    <x v="1449"/>
    <x v="0"/>
    <x v="2"/>
    <x v="6"/>
    <x v="6"/>
  </r>
  <r>
    <x v="1452"/>
    <x v="203"/>
    <x v="0"/>
    <x v="0"/>
    <x v="0"/>
    <x v="1"/>
    <x v="0"/>
    <x v="6"/>
    <x v="3"/>
    <x v="1254"/>
    <x v="2"/>
    <x v="1156"/>
    <x v="1426"/>
    <x v="1330"/>
    <x v="1419"/>
    <x v="1450"/>
    <x v="0"/>
    <x v="2"/>
    <x v="6"/>
    <x v="6"/>
  </r>
  <r>
    <x v="1453"/>
    <x v="203"/>
    <x v="3"/>
    <x v="8"/>
    <x v="3"/>
    <x v="1"/>
    <x v="0"/>
    <x v="8"/>
    <x v="8"/>
    <x v="1260"/>
    <x v="2"/>
    <x v="1157"/>
    <x v="1427"/>
    <x v="1331"/>
    <x v="1420"/>
    <x v="1451"/>
    <x v="0"/>
    <x v="2"/>
    <x v="6"/>
    <x v="6"/>
  </r>
  <r>
    <x v="1454"/>
    <x v="203"/>
    <x v="1"/>
    <x v="12"/>
    <x v="3"/>
    <x v="0"/>
    <x v="1"/>
    <x v="1"/>
    <x v="3"/>
    <x v="1261"/>
    <x v="0"/>
    <x v="1158"/>
    <x v="1428"/>
    <x v="1332"/>
    <x v="1421"/>
    <x v="1452"/>
    <x v="0"/>
    <x v="2"/>
    <x v="6"/>
    <x v="6"/>
  </r>
  <r>
    <x v="1455"/>
    <x v="203"/>
    <x v="3"/>
    <x v="8"/>
    <x v="0"/>
    <x v="1"/>
    <x v="1"/>
    <x v="17"/>
    <x v="0"/>
    <x v="1262"/>
    <x v="0"/>
    <x v="1159"/>
    <x v="1429"/>
    <x v="1333"/>
    <x v="1422"/>
    <x v="1453"/>
    <x v="0"/>
    <x v="2"/>
    <x v="6"/>
    <x v="6"/>
  </r>
  <r>
    <x v="1456"/>
    <x v="203"/>
    <x v="2"/>
    <x v="10"/>
    <x v="0"/>
    <x v="1"/>
    <x v="2"/>
    <x v="9"/>
    <x v="0"/>
    <x v="1263"/>
    <x v="0"/>
    <x v="933"/>
    <x v="1430"/>
    <x v="1334"/>
    <x v="824"/>
    <x v="1454"/>
    <x v="0"/>
    <x v="2"/>
    <x v="6"/>
    <x v="6"/>
  </r>
  <r>
    <x v="1457"/>
    <x v="203"/>
    <x v="3"/>
    <x v="13"/>
    <x v="3"/>
    <x v="1"/>
    <x v="1"/>
    <x v="17"/>
    <x v="3"/>
    <x v="1264"/>
    <x v="0"/>
    <x v="206"/>
    <x v="1431"/>
    <x v="214"/>
    <x v="1423"/>
    <x v="1455"/>
    <x v="0"/>
    <x v="2"/>
    <x v="6"/>
    <x v="6"/>
  </r>
  <r>
    <x v="1458"/>
    <x v="203"/>
    <x v="0"/>
    <x v="15"/>
    <x v="2"/>
    <x v="2"/>
    <x v="0"/>
    <x v="6"/>
    <x v="2"/>
    <x v="1265"/>
    <x v="0"/>
    <x v="1160"/>
    <x v="1432"/>
    <x v="1335"/>
    <x v="1424"/>
    <x v="1456"/>
    <x v="0"/>
    <x v="2"/>
    <x v="6"/>
    <x v="6"/>
  </r>
  <r>
    <x v="1459"/>
    <x v="203"/>
    <x v="3"/>
    <x v="8"/>
    <x v="3"/>
    <x v="0"/>
    <x v="1"/>
    <x v="11"/>
    <x v="6"/>
    <x v="1266"/>
    <x v="0"/>
    <x v="1161"/>
    <x v="1433"/>
    <x v="1336"/>
    <x v="1425"/>
    <x v="1457"/>
    <x v="0"/>
    <x v="2"/>
    <x v="6"/>
    <x v="6"/>
  </r>
  <r>
    <x v="1460"/>
    <x v="203"/>
    <x v="1"/>
    <x v="6"/>
    <x v="3"/>
    <x v="0"/>
    <x v="2"/>
    <x v="18"/>
    <x v="3"/>
    <x v="1267"/>
    <x v="3"/>
    <x v="1162"/>
    <x v="1434"/>
    <x v="1337"/>
    <x v="1426"/>
    <x v="1458"/>
    <x v="0"/>
    <x v="2"/>
    <x v="6"/>
    <x v="6"/>
  </r>
  <r>
    <x v="1461"/>
    <x v="203"/>
    <x v="1"/>
    <x v="12"/>
    <x v="0"/>
    <x v="2"/>
    <x v="2"/>
    <x v="2"/>
    <x v="6"/>
    <x v="1268"/>
    <x v="3"/>
    <x v="2"/>
    <x v="1435"/>
    <x v="1338"/>
    <x v="1427"/>
    <x v="1459"/>
    <x v="0"/>
    <x v="2"/>
    <x v="6"/>
    <x v="6"/>
  </r>
  <r>
    <x v="1462"/>
    <x v="204"/>
    <x v="0"/>
    <x v="0"/>
    <x v="1"/>
    <x v="2"/>
    <x v="2"/>
    <x v="15"/>
    <x v="4"/>
    <x v="1269"/>
    <x v="3"/>
    <x v="1163"/>
    <x v="1436"/>
    <x v="1339"/>
    <x v="1428"/>
    <x v="1460"/>
    <x v="0"/>
    <x v="2"/>
    <x v="6"/>
    <x v="6"/>
  </r>
  <r>
    <x v="1463"/>
    <x v="204"/>
    <x v="1"/>
    <x v="14"/>
    <x v="3"/>
    <x v="0"/>
    <x v="0"/>
    <x v="6"/>
    <x v="0"/>
    <x v="1270"/>
    <x v="2"/>
    <x v="315"/>
    <x v="1437"/>
    <x v="1340"/>
    <x v="1429"/>
    <x v="1461"/>
    <x v="0"/>
    <x v="2"/>
    <x v="6"/>
    <x v="6"/>
  </r>
  <r>
    <x v="1464"/>
    <x v="204"/>
    <x v="0"/>
    <x v="0"/>
    <x v="0"/>
    <x v="1"/>
    <x v="0"/>
    <x v="4"/>
    <x v="1"/>
    <x v="789"/>
    <x v="0"/>
    <x v="1164"/>
    <x v="1438"/>
    <x v="1341"/>
    <x v="1430"/>
    <x v="1462"/>
    <x v="0"/>
    <x v="2"/>
    <x v="6"/>
    <x v="6"/>
  </r>
  <r>
    <x v="1465"/>
    <x v="204"/>
    <x v="3"/>
    <x v="8"/>
    <x v="0"/>
    <x v="0"/>
    <x v="1"/>
    <x v="11"/>
    <x v="3"/>
    <x v="1271"/>
    <x v="3"/>
    <x v="1165"/>
    <x v="1439"/>
    <x v="1342"/>
    <x v="1431"/>
    <x v="1463"/>
    <x v="0"/>
    <x v="2"/>
    <x v="6"/>
    <x v="6"/>
  </r>
  <r>
    <x v="1466"/>
    <x v="204"/>
    <x v="1"/>
    <x v="6"/>
    <x v="2"/>
    <x v="0"/>
    <x v="1"/>
    <x v="11"/>
    <x v="3"/>
    <x v="1272"/>
    <x v="3"/>
    <x v="1166"/>
    <x v="1440"/>
    <x v="1343"/>
    <x v="1432"/>
    <x v="1464"/>
    <x v="0"/>
    <x v="2"/>
    <x v="6"/>
    <x v="6"/>
  </r>
  <r>
    <x v="1467"/>
    <x v="205"/>
    <x v="1"/>
    <x v="11"/>
    <x v="0"/>
    <x v="0"/>
    <x v="1"/>
    <x v="11"/>
    <x v="3"/>
    <x v="27"/>
    <x v="0"/>
    <x v="1167"/>
    <x v="1441"/>
    <x v="1344"/>
    <x v="1433"/>
    <x v="1465"/>
    <x v="0"/>
    <x v="2"/>
    <x v="6"/>
    <x v="6"/>
  </r>
  <r>
    <x v="1468"/>
    <x v="205"/>
    <x v="2"/>
    <x v="3"/>
    <x v="3"/>
    <x v="1"/>
    <x v="0"/>
    <x v="0"/>
    <x v="3"/>
    <x v="753"/>
    <x v="2"/>
    <x v="1110"/>
    <x v="1442"/>
    <x v="1266"/>
    <x v="1434"/>
    <x v="1466"/>
    <x v="0"/>
    <x v="2"/>
    <x v="6"/>
    <x v="6"/>
  </r>
  <r>
    <x v="1469"/>
    <x v="205"/>
    <x v="1"/>
    <x v="11"/>
    <x v="0"/>
    <x v="1"/>
    <x v="1"/>
    <x v="3"/>
    <x v="3"/>
    <x v="1273"/>
    <x v="0"/>
    <x v="1168"/>
    <x v="1443"/>
    <x v="1345"/>
    <x v="1435"/>
    <x v="1467"/>
    <x v="0"/>
    <x v="2"/>
    <x v="6"/>
    <x v="6"/>
  </r>
  <r>
    <x v="1470"/>
    <x v="205"/>
    <x v="1"/>
    <x v="12"/>
    <x v="0"/>
    <x v="1"/>
    <x v="1"/>
    <x v="11"/>
    <x v="8"/>
    <x v="1274"/>
    <x v="1"/>
    <x v="1169"/>
    <x v="1444"/>
    <x v="1346"/>
    <x v="1436"/>
    <x v="1468"/>
    <x v="0"/>
    <x v="2"/>
    <x v="6"/>
    <x v="6"/>
  </r>
  <r>
    <x v="1471"/>
    <x v="205"/>
    <x v="2"/>
    <x v="10"/>
    <x v="0"/>
    <x v="1"/>
    <x v="4"/>
    <x v="10"/>
    <x v="0"/>
    <x v="1275"/>
    <x v="3"/>
    <x v="1170"/>
    <x v="1445"/>
    <x v="1347"/>
    <x v="1437"/>
    <x v="1469"/>
    <x v="0"/>
    <x v="2"/>
    <x v="6"/>
    <x v="6"/>
  </r>
  <r>
    <x v="1472"/>
    <x v="205"/>
    <x v="3"/>
    <x v="4"/>
    <x v="2"/>
    <x v="0"/>
    <x v="0"/>
    <x v="4"/>
    <x v="3"/>
    <x v="1276"/>
    <x v="0"/>
    <x v="222"/>
    <x v="1446"/>
    <x v="231"/>
    <x v="913"/>
    <x v="1470"/>
    <x v="0"/>
    <x v="2"/>
    <x v="6"/>
    <x v="6"/>
  </r>
  <r>
    <x v="1473"/>
    <x v="205"/>
    <x v="3"/>
    <x v="7"/>
    <x v="0"/>
    <x v="1"/>
    <x v="2"/>
    <x v="9"/>
    <x v="0"/>
    <x v="1277"/>
    <x v="2"/>
    <x v="340"/>
    <x v="1447"/>
    <x v="1348"/>
    <x v="1438"/>
    <x v="1471"/>
    <x v="0"/>
    <x v="2"/>
    <x v="6"/>
    <x v="6"/>
  </r>
  <r>
    <x v="1474"/>
    <x v="205"/>
    <x v="2"/>
    <x v="2"/>
    <x v="3"/>
    <x v="0"/>
    <x v="2"/>
    <x v="2"/>
    <x v="3"/>
    <x v="666"/>
    <x v="0"/>
    <x v="1104"/>
    <x v="1448"/>
    <x v="1349"/>
    <x v="1439"/>
    <x v="1472"/>
    <x v="0"/>
    <x v="2"/>
    <x v="6"/>
    <x v="6"/>
  </r>
  <r>
    <x v="1475"/>
    <x v="205"/>
    <x v="0"/>
    <x v="0"/>
    <x v="0"/>
    <x v="0"/>
    <x v="2"/>
    <x v="2"/>
    <x v="3"/>
    <x v="453"/>
    <x v="0"/>
    <x v="402"/>
    <x v="1449"/>
    <x v="422"/>
    <x v="1440"/>
    <x v="1473"/>
    <x v="0"/>
    <x v="2"/>
    <x v="6"/>
    <x v="6"/>
  </r>
  <r>
    <x v="1476"/>
    <x v="205"/>
    <x v="1"/>
    <x v="11"/>
    <x v="2"/>
    <x v="1"/>
    <x v="0"/>
    <x v="0"/>
    <x v="0"/>
    <x v="1278"/>
    <x v="2"/>
    <x v="1171"/>
    <x v="1450"/>
    <x v="1350"/>
    <x v="1441"/>
    <x v="1474"/>
    <x v="0"/>
    <x v="2"/>
    <x v="6"/>
    <x v="6"/>
  </r>
  <r>
    <x v="1477"/>
    <x v="205"/>
    <x v="0"/>
    <x v="0"/>
    <x v="3"/>
    <x v="0"/>
    <x v="2"/>
    <x v="9"/>
    <x v="0"/>
    <x v="1279"/>
    <x v="3"/>
    <x v="1172"/>
    <x v="1451"/>
    <x v="1351"/>
    <x v="1442"/>
    <x v="1475"/>
    <x v="0"/>
    <x v="2"/>
    <x v="6"/>
    <x v="6"/>
  </r>
  <r>
    <x v="1478"/>
    <x v="205"/>
    <x v="3"/>
    <x v="13"/>
    <x v="0"/>
    <x v="1"/>
    <x v="2"/>
    <x v="18"/>
    <x v="0"/>
    <x v="1280"/>
    <x v="3"/>
    <x v="1077"/>
    <x v="1452"/>
    <x v="1352"/>
    <x v="1443"/>
    <x v="1476"/>
    <x v="0"/>
    <x v="2"/>
    <x v="6"/>
    <x v="6"/>
  </r>
  <r>
    <x v="1479"/>
    <x v="206"/>
    <x v="0"/>
    <x v="9"/>
    <x v="0"/>
    <x v="1"/>
    <x v="0"/>
    <x v="6"/>
    <x v="3"/>
    <x v="564"/>
    <x v="2"/>
    <x v="1173"/>
    <x v="1453"/>
    <x v="1353"/>
    <x v="1444"/>
    <x v="1477"/>
    <x v="0"/>
    <x v="2"/>
    <x v="6"/>
    <x v="6"/>
  </r>
  <r>
    <x v="1480"/>
    <x v="206"/>
    <x v="1"/>
    <x v="12"/>
    <x v="2"/>
    <x v="1"/>
    <x v="1"/>
    <x v="3"/>
    <x v="3"/>
    <x v="1281"/>
    <x v="0"/>
    <x v="429"/>
    <x v="1454"/>
    <x v="842"/>
    <x v="1445"/>
    <x v="1478"/>
    <x v="0"/>
    <x v="2"/>
    <x v="6"/>
    <x v="6"/>
  </r>
  <r>
    <x v="1481"/>
    <x v="206"/>
    <x v="2"/>
    <x v="10"/>
    <x v="3"/>
    <x v="1"/>
    <x v="4"/>
    <x v="12"/>
    <x v="0"/>
    <x v="1282"/>
    <x v="2"/>
    <x v="853"/>
    <x v="1455"/>
    <x v="1354"/>
    <x v="1446"/>
    <x v="1479"/>
    <x v="0"/>
    <x v="2"/>
    <x v="6"/>
    <x v="6"/>
  </r>
  <r>
    <x v="1482"/>
    <x v="206"/>
    <x v="3"/>
    <x v="13"/>
    <x v="1"/>
    <x v="1"/>
    <x v="2"/>
    <x v="15"/>
    <x v="2"/>
    <x v="1283"/>
    <x v="1"/>
    <x v="1174"/>
    <x v="1456"/>
    <x v="1355"/>
    <x v="1447"/>
    <x v="1480"/>
    <x v="0"/>
    <x v="2"/>
    <x v="6"/>
    <x v="6"/>
  </r>
  <r>
    <x v="1483"/>
    <x v="206"/>
    <x v="3"/>
    <x v="7"/>
    <x v="2"/>
    <x v="1"/>
    <x v="4"/>
    <x v="14"/>
    <x v="3"/>
    <x v="1284"/>
    <x v="2"/>
    <x v="36"/>
    <x v="1457"/>
    <x v="1056"/>
    <x v="1448"/>
    <x v="1481"/>
    <x v="0"/>
    <x v="2"/>
    <x v="6"/>
    <x v="6"/>
  </r>
  <r>
    <x v="1484"/>
    <x v="206"/>
    <x v="3"/>
    <x v="7"/>
    <x v="0"/>
    <x v="2"/>
    <x v="2"/>
    <x v="15"/>
    <x v="2"/>
    <x v="1285"/>
    <x v="0"/>
    <x v="1175"/>
    <x v="1458"/>
    <x v="1356"/>
    <x v="1449"/>
    <x v="1482"/>
    <x v="0"/>
    <x v="2"/>
    <x v="6"/>
    <x v="6"/>
  </r>
  <r>
    <x v="1485"/>
    <x v="207"/>
    <x v="0"/>
    <x v="9"/>
    <x v="3"/>
    <x v="1"/>
    <x v="1"/>
    <x v="17"/>
    <x v="2"/>
    <x v="1286"/>
    <x v="0"/>
    <x v="1176"/>
    <x v="1459"/>
    <x v="1357"/>
    <x v="1450"/>
    <x v="1483"/>
    <x v="0"/>
    <x v="2"/>
    <x v="6"/>
    <x v="6"/>
  </r>
  <r>
    <x v="1486"/>
    <x v="207"/>
    <x v="3"/>
    <x v="7"/>
    <x v="3"/>
    <x v="0"/>
    <x v="4"/>
    <x v="10"/>
    <x v="3"/>
    <x v="1287"/>
    <x v="0"/>
    <x v="1177"/>
    <x v="1460"/>
    <x v="1358"/>
    <x v="1451"/>
    <x v="1484"/>
    <x v="0"/>
    <x v="2"/>
    <x v="6"/>
    <x v="6"/>
  </r>
  <r>
    <x v="1487"/>
    <x v="207"/>
    <x v="2"/>
    <x v="5"/>
    <x v="2"/>
    <x v="0"/>
    <x v="2"/>
    <x v="2"/>
    <x v="3"/>
    <x v="1288"/>
    <x v="0"/>
    <x v="752"/>
    <x v="1461"/>
    <x v="978"/>
    <x v="1452"/>
    <x v="1485"/>
    <x v="0"/>
    <x v="2"/>
    <x v="6"/>
    <x v="6"/>
  </r>
  <r>
    <x v="1488"/>
    <x v="207"/>
    <x v="1"/>
    <x v="11"/>
    <x v="0"/>
    <x v="1"/>
    <x v="4"/>
    <x v="10"/>
    <x v="0"/>
    <x v="1289"/>
    <x v="2"/>
    <x v="616"/>
    <x v="1462"/>
    <x v="1095"/>
    <x v="1453"/>
    <x v="1486"/>
    <x v="0"/>
    <x v="2"/>
    <x v="6"/>
    <x v="6"/>
  </r>
  <r>
    <x v="1489"/>
    <x v="207"/>
    <x v="3"/>
    <x v="7"/>
    <x v="0"/>
    <x v="0"/>
    <x v="4"/>
    <x v="14"/>
    <x v="2"/>
    <x v="848"/>
    <x v="2"/>
    <x v="1041"/>
    <x v="1463"/>
    <x v="1359"/>
    <x v="1454"/>
    <x v="1487"/>
    <x v="0"/>
    <x v="2"/>
    <x v="6"/>
    <x v="6"/>
  </r>
  <r>
    <x v="1490"/>
    <x v="207"/>
    <x v="0"/>
    <x v="9"/>
    <x v="0"/>
    <x v="1"/>
    <x v="3"/>
    <x v="19"/>
    <x v="1"/>
    <x v="1290"/>
    <x v="2"/>
    <x v="186"/>
    <x v="1464"/>
    <x v="1360"/>
    <x v="1455"/>
    <x v="1488"/>
    <x v="0"/>
    <x v="2"/>
    <x v="6"/>
    <x v="6"/>
  </r>
  <r>
    <x v="1491"/>
    <x v="207"/>
    <x v="3"/>
    <x v="13"/>
    <x v="1"/>
    <x v="0"/>
    <x v="4"/>
    <x v="12"/>
    <x v="6"/>
    <x v="1156"/>
    <x v="2"/>
    <x v="1178"/>
    <x v="1465"/>
    <x v="1361"/>
    <x v="1456"/>
    <x v="1489"/>
    <x v="0"/>
    <x v="2"/>
    <x v="6"/>
    <x v="6"/>
  </r>
  <r>
    <x v="1492"/>
    <x v="208"/>
    <x v="1"/>
    <x v="11"/>
    <x v="0"/>
    <x v="2"/>
    <x v="3"/>
    <x v="19"/>
    <x v="3"/>
    <x v="1291"/>
    <x v="0"/>
    <x v="994"/>
    <x v="1466"/>
    <x v="1125"/>
    <x v="1457"/>
    <x v="1490"/>
    <x v="0"/>
    <x v="2"/>
    <x v="6"/>
    <x v="6"/>
  </r>
  <r>
    <x v="1493"/>
    <x v="208"/>
    <x v="3"/>
    <x v="4"/>
    <x v="3"/>
    <x v="0"/>
    <x v="0"/>
    <x v="8"/>
    <x v="8"/>
    <x v="1292"/>
    <x v="0"/>
    <x v="1043"/>
    <x v="1467"/>
    <x v="1362"/>
    <x v="1458"/>
    <x v="1491"/>
    <x v="0"/>
    <x v="2"/>
    <x v="6"/>
    <x v="6"/>
  </r>
  <r>
    <x v="1494"/>
    <x v="208"/>
    <x v="2"/>
    <x v="2"/>
    <x v="0"/>
    <x v="0"/>
    <x v="3"/>
    <x v="7"/>
    <x v="1"/>
    <x v="1293"/>
    <x v="0"/>
    <x v="1179"/>
    <x v="1468"/>
    <x v="1363"/>
    <x v="1459"/>
    <x v="1492"/>
    <x v="0"/>
    <x v="2"/>
    <x v="6"/>
    <x v="6"/>
  </r>
  <r>
    <x v="1495"/>
    <x v="208"/>
    <x v="0"/>
    <x v="9"/>
    <x v="0"/>
    <x v="2"/>
    <x v="4"/>
    <x v="10"/>
    <x v="0"/>
    <x v="746"/>
    <x v="3"/>
    <x v="653"/>
    <x v="1469"/>
    <x v="1364"/>
    <x v="1460"/>
    <x v="1493"/>
    <x v="0"/>
    <x v="2"/>
    <x v="6"/>
    <x v="6"/>
  </r>
  <r>
    <x v="1496"/>
    <x v="208"/>
    <x v="1"/>
    <x v="11"/>
    <x v="3"/>
    <x v="2"/>
    <x v="3"/>
    <x v="13"/>
    <x v="3"/>
    <x v="1294"/>
    <x v="0"/>
    <x v="1180"/>
    <x v="1470"/>
    <x v="1365"/>
    <x v="1461"/>
    <x v="1494"/>
    <x v="0"/>
    <x v="2"/>
    <x v="6"/>
    <x v="6"/>
  </r>
  <r>
    <x v="1497"/>
    <x v="208"/>
    <x v="0"/>
    <x v="9"/>
    <x v="0"/>
    <x v="0"/>
    <x v="1"/>
    <x v="3"/>
    <x v="0"/>
    <x v="1295"/>
    <x v="0"/>
    <x v="1181"/>
    <x v="1471"/>
    <x v="1366"/>
    <x v="1462"/>
    <x v="1495"/>
    <x v="0"/>
    <x v="2"/>
    <x v="6"/>
    <x v="6"/>
  </r>
  <r>
    <x v="1498"/>
    <x v="208"/>
    <x v="1"/>
    <x v="14"/>
    <x v="0"/>
    <x v="0"/>
    <x v="1"/>
    <x v="3"/>
    <x v="0"/>
    <x v="1296"/>
    <x v="0"/>
    <x v="670"/>
    <x v="1472"/>
    <x v="1367"/>
    <x v="1463"/>
    <x v="1496"/>
    <x v="0"/>
    <x v="2"/>
    <x v="6"/>
    <x v="6"/>
  </r>
  <r>
    <x v="1499"/>
    <x v="208"/>
    <x v="2"/>
    <x v="10"/>
    <x v="2"/>
    <x v="2"/>
    <x v="1"/>
    <x v="1"/>
    <x v="2"/>
    <x v="1297"/>
    <x v="1"/>
    <x v="557"/>
    <x v="1473"/>
    <x v="1368"/>
    <x v="1464"/>
    <x v="1497"/>
    <x v="0"/>
    <x v="2"/>
    <x v="6"/>
    <x v="6"/>
  </r>
  <r>
    <x v="1500"/>
    <x v="208"/>
    <x v="0"/>
    <x v="0"/>
    <x v="2"/>
    <x v="1"/>
    <x v="3"/>
    <x v="19"/>
    <x v="3"/>
    <x v="1298"/>
    <x v="3"/>
    <x v="1182"/>
    <x v="1474"/>
    <x v="1369"/>
    <x v="1465"/>
    <x v="1498"/>
    <x v="0"/>
    <x v="2"/>
    <x v="6"/>
    <x v="6"/>
  </r>
  <r>
    <x v="1501"/>
    <x v="209"/>
    <x v="3"/>
    <x v="4"/>
    <x v="0"/>
    <x v="2"/>
    <x v="3"/>
    <x v="7"/>
    <x v="0"/>
    <x v="1299"/>
    <x v="0"/>
    <x v="110"/>
    <x v="1475"/>
    <x v="1370"/>
    <x v="1466"/>
    <x v="1499"/>
    <x v="0"/>
    <x v="2"/>
    <x v="6"/>
    <x v="6"/>
  </r>
  <r>
    <x v="1502"/>
    <x v="209"/>
    <x v="2"/>
    <x v="10"/>
    <x v="2"/>
    <x v="0"/>
    <x v="2"/>
    <x v="18"/>
    <x v="2"/>
    <x v="1300"/>
    <x v="0"/>
    <x v="1183"/>
    <x v="1476"/>
    <x v="1371"/>
    <x v="1467"/>
    <x v="1500"/>
    <x v="0"/>
    <x v="2"/>
    <x v="6"/>
    <x v="6"/>
  </r>
  <r>
    <x v="1503"/>
    <x v="209"/>
    <x v="1"/>
    <x v="14"/>
    <x v="3"/>
    <x v="1"/>
    <x v="0"/>
    <x v="4"/>
    <x v="2"/>
    <x v="1301"/>
    <x v="0"/>
    <x v="598"/>
    <x v="1477"/>
    <x v="1372"/>
    <x v="1468"/>
    <x v="1501"/>
    <x v="0"/>
    <x v="2"/>
    <x v="6"/>
    <x v="6"/>
  </r>
  <r>
    <x v="1504"/>
    <x v="209"/>
    <x v="1"/>
    <x v="11"/>
    <x v="3"/>
    <x v="1"/>
    <x v="4"/>
    <x v="16"/>
    <x v="0"/>
    <x v="1302"/>
    <x v="3"/>
    <x v="1184"/>
    <x v="1478"/>
    <x v="740"/>
    <x v="1469"/>
    <x v="1502"/>
    <x v="0"/>
    <x v="2"/>
    <x v="6"/>
    <x v="6"/>
  </r>
  <r>
    <x v="1505"/>
    <x v="209"/>
    <x v="3"/>
    <x v="4"/>
    <x v="1"/>
    <x v="2"/>
    <x v="2"/>
    <x v="2"/>
    <x v="1"/>
    <x v="354"/>
    <x v="1"/>
    <x v="1185"/>
    <x v="1479"/>
    <x v="1373"/>
    <x v="1470"/>
    <x v="1503"/>
    <x v="0"/>
    <x v="2"/>
    <x v="6"/>
    <x v="6"/>
  </r>
  <r>
    <x v="1506"/>
    <x v="209"/>
    <x v="0"/>
    <x v="0"/>
    <x v="0"/>
    <x v="0"/>
    <x v="3"/>
    <x v="7"/>
    <x v="3"/>
    <x v="1303"/>
    <x v="2"/>
    <x v="1186"/>
    <x v="1480"/>
    <x v="1374"/>
    <x v="1471"/>
    <x v="1504"/>
    <x v="0"/>
    <x v="2"/>
    <x v="6"/>
    <x v="6"/>
  </r>
  <r>
    <x v="1507"/>
    <x v="209"/>
    <x v="2"/>
    <x v="5"/>
    <x v="0"/>
    <x v="2"/>
    <x v="0"/>
    <x v="8"/>
    <x v="3"/>
    <x v="1304"/>
    <x v="0"/>
    <x v="1187"/>
    <x v="1481"/>
    <x v="1375"/>
    <x v="1472"/>
    <x v="1505"/>
    <x v="0"/>
    <x v="2"/>
    <x v="6"/>
    <x v="6"/>
  </r>
  <r>
    <x v="1508"/>
    <x v="209"/>
    <x v="0"/>
    <x v="0"/>
    <x v="0"/>
    <x v="1"/>
    <x v="3"/>
    <x v="19"/>
    <x v="2"/>
    <x v="511"/>
    <x v="0"/>
    <x v="386"/>
    <x v="1482"/>
    <x v="1376"/>
    <x v="1473"/>
    <x v="1506"/>
    <x v="0"/>
    <x v="2"/>
    <x v="6"/>
    <x v="6"/>
  </r>
  <r>
    <x v="1509"/>
    <x v="209"/>
    <x v="0"/>
    <x v="15"/>
    <x v="0"/>
    <x v="1"/>
    <x v="4"/>
    <x v="10"/>
    <x v="3"/>
    <x v="1103"/>
    <x v="3"/>
    <x v="1188"/>
    <x v="1483"/>
    <x v="1377"/>
    <x v="1474"/>
    <x v="1507"/>
    <x v="0"/>
    <x v="2"/>
    <x v="6"/>
    <x v="6"/>
  </r>
  <r>
    <x v="1510"/>
    <x v="209"/>
    <x v="0"/>
    <x v="15"/>
    <x v="2"/>
    <x v="1"/>
    <x v="3"/>
    <x v="13"/>
    <x v="0"/>
    <x v="1305"/>
    <x v="0"/>
    <x v="1189"/>
    <x v="1484"/>
    <x v="1378"/>
    <x v="1475"/>
    <x v="1508"/>
    <x v="0"/>
    <x v="2"/>
    <x v="6"/>
    <x v="6"/>
  </r>
  <r>
    <x v="1511"/>
    <x v="209"/>
    <x v="2"/>
    <x v="3"/>
    <x v="0"/>
    <x v="0"/>
    <x v="1"/>
    <x v="11"/>
    <x v="0"/>
    <x v="1306"/>
    <x v="0"/>
    <x v="1190"/>
    <x v="1485"/>
    <x v="1379"/>
    <x v="1476"/>
    <x v="1509"/>
    <x v="0"/>
    <x v="2"/>
    <x v="6"/>
    <x v="6"/>
  </r>
  <r>
    <x v="1512"/>
    <x v="209"/>
    <x v="3"/>
    <x v="8"/>
    <x v="0"/>
    <x v="1"/>
    <x v="1"/>
    <x v="17"/>
    <x v="1"/>
    <x v="1307"/>
    <x v="2"/>
    <x v="549"/>
    <x v="1486"/>
    <x v="1380"/>
    <x v="1477"/>
    <x v="1510"/>
    <x v="0"/>
    <x v="2"/>
    <x v="6"/>
    <x v="6"/>
  </r>
  <r>
    <x v="1513"/>
    <x v="209"/>
    <x v="1"/>
    <x v="11"/>
    <x v="0"/>
    <x v="2"/>
    <x v="1"/>
    <x v="11"/>
    <x v="3"/>
    <x v="1308"/>
    <x v="0"/>
    <x v="1166"/>
    <x v="1487"/>
    <x v="1343"/>
    <x v="1478"/>
    <x v="1511"/>
    <x v="0"/>
    <x v="2"/>
    <x v="6"/>
    <x v="6"/>
  </r>
  <r>
    <x v="1514"/>
    <x v="210"/>
    <x v="1"/>
    <x v="1"/>
    <x v="0"/>
    <x v="1"/>
    <x v="2"/>
    <x v="15"/>
    <x v="2"/>
    <x v="1309"/>
    <x v="3"/>
    <x v="1191"/>
    <x v="1488"/>
    <x v="1381"/>
    <x v="1479"/>
    <x v="1512"/>
    <x v="0"/>
    <x v="2"/>
    <x v="6"/>
    <x v="6"/>
  </r>
  <r>
    <x v="1515"/>
    <x v="210"/>
    <x v="3"/>
    <x v="13"/>
    <x v="0"/>
    <x v="0"/>
    <x v="0"/>
    <x v="0"/>
    <x v="2"/>
    <x v="1310"/>
    <x v="2"/>
    <x v="891"/>
    <x v="1489"/>
    <x v="1382"/>
    <x v="1480"/>
    <x v="1513"/>
    <x v="0"/>
    <x v="2"/>
    <x v="6"/>
    <x v="6"/>
  </r>
  <r>
    <x v="1516"/>
    <x v="210"/>
    <x v="0"/>
    <x v="0"/>
    <x v="3"/>
    <x v="2"/>
    <x v="2"/>
    <x v="15"/>
    <x v="0"/>
    <x v="216"/>
    <x v="0"/>
    <x v="1192"/>
    <x v="1490"/>
    <x v="1383"/>
    <x v="1481"/>
    <x v="1514"/>
    <x v="0"/>
    <x v="2"/>
    <x v="6"/>
    <x v="6"/>
  </r>
  <r>
    <x v="1517"/>
    <x v="210"/>
    <x v="0"/>
    <x v="9"/>
    <x v="1"/>
    <x v="2"/>
    <x v="2"/>
    <x v="15"/>
    <x v="7"/>
    <x v="1311"/>
    <x v="4"/>
    <x v="1193"/>
    <x v="1491"/>
    <x v="1384"/>
    <x v="1482"/>
    <x v="1515"/>
    <x v="0"/>
    <x v="2"/>
    <x v="6"/>
    <x v="6"/>
  </r>
  <r>
    <x v="1518"/>
    <x v="210"/>
    <x v="0"/>
    <x v="15"/>
    <x v="0"/>
    <x v="2"/>
    <x v="3"/>
    <x v="19"/>
    <x v="3"/>
    <x v="1035"/>
    <x v="0"/>
    <x v="1194"/>
    <x v="1492"/>
    <x v="1385"/>
    <x v="1483"/>
    <x v="1516"/>
    <x v="0"/>
    <x v="2"/>
    <x v="6"/>
    <x v="6"/>
  </r>
  <r>
    <x v="1519"/>
    <x v="210"/>
    <x v="1"/>
    <x v="11"/>
    <x v="0"/>
    <x v="0"/>
    <x v="3"/>
    <x v="5"/>
    <x v="0"/>
    <x v="1312"/>
    <x v="1"/>
    <x v="1195"/>
    <x v="1493"/>
    <x v="1386"/>
    <x v="1484"/>
    <x v="1517"/>
    <x v="0"/>
    <x v="2"/>
    <x v="6"/>
    <x v="6"/>
  </r>
  <r>
    <x v="1520"/>
    <x v="210"/>
    <x v="0"/>
    <x v="15"/>
    <x v="0"/>
    <x v="0"/>
    <x v="3"/>
    <x v="19"/>
    <x v="2"/>
    <x v="1313"/>
    <x v="0"/>
    <x v="1196"/>
    <x v="1494"/>
    <x v="1387"/>
    <x v="1485"/>
    <x v="1518"/>
    <x v="0"/>
    <x v="2"/>
    <x v="6"/>
    <x v="6"/>
  </r>
  <r>
    <x v="1521"/>
    <x v="210"/>
    <x v="3"/>
    <x v="8"/>
    <x v="0"/>
    <x v="0"/>
    <x v="0"/>
    <x v="8"/>
    <x v="3"/>
    <x v="349"/>
    <x v="2"/>
    <x v="80"/>
    <x v="1495"/>
    <x v="80"/>
    <x v="1486"/>
    <x v="1519"/>
    <x v="0"/>
    <x v="2"/>
    <x v="6"/>
    <x v="6"/>
  </r>
  <r>
    <x v="1522"/>
    <x v="210"/>
    <x v="3"/>
    <x v="7"/>
    <x v="0"/>
    <x v="0"/>
    <x v="2"/>
    <x v="2"/>
    <x v="0"/>
    <x v="755"/>
    <x v="0"/>
    <x v="1197"/>
    <x v="1496"/>
    <x v="1388"/>
    <x v="1487"/>
    <x v="1520"/>
    <x v="0"/>
    <x v="2"/>
    <x v="6"/>
    <x v="6"/>
  </r>
  <r>
    <x v="1523"/>
    <x v="211"/>
    <x v="3"/>
    <x v="7"/>
    <x v="0"/>
    <x v="2"/>
    <x v="0"/>
    <x v="8"/>
    <x v="6"/>
    <x v="1314"/>
    <x v="0"/>
    <x v="1198"/>
    <x v="1497"/>
    <x v="1389"/>
    <x v="1488"/>
    <x v="1521"/>
    <x v="0"/>
    <x v="2"/>
    <x v="6"/>
    <x v="6"/>
  </r>
  <r>
    <x v="1524"/>
    <x v="211"/>
    <x v="2"/>
    <x v="5"/>
    <x v="1"/>
    <x v="0"/>
    <x v="3"/>
    <x v="7"/>
    <x v="6"/>
    <x v="1315"/>
    <x v="2"/>
    <x v="1199"/>
    <x v="1498"/>
    <x v="1390"/>
    <x v="1489"/>
    <x v="1522"/>
    <x v="0"/>
    <x v="2"/>
    <x v="6"/>
    <x v="6"/>
  </r>
  <r>
    <x v="1525"/>
    <x v="211"/>
    <x v="0"/>
    <x v="0"/>
    <x v="3"/>
    <x v="0"/>
    <x v="4"/>
    <x v="14"/>
    <x v="0"/>
    <x v="1316"/>
    <x v="2"/>
    <x v="2"/>
    <x v="1499"/>
    <x v="2"/>
    <x v="1490"/>
    <x v="1523"/>
    <x v="0"/>
    <x v="2"/>
    <x v="6"/>
    <x v="6"/>
  </r>
  <r>
    <x v="1526"/>
    <x v="211"/>
    <x v="1"/>
    <x v="14"/>
    <x v="0"/>
    <x v="0"/>
    <x v="1"/>
    <x v="1"/>
    <x v="6"/>
    <x v="1317"/>
    <x v="0"/>
    <x v="1200"/>
    <x v="1500"/>
    <x v="1391"/>
    <x v="1491"/>
    <x v="1524"/>
    <x v="0"/>
    <x v="2"/>
    <x v="6"/>
    <x v="6"/>
  </r>
  <r>
    <x v="1527"/>
    <x v="212"/>
    <x v="3"/>
    <x v="13"/>
    <x v="0"/>
    <x v="0"/>
    <x v="3"/>
    <x v="19"/>
    <x v="1"/>
    <x v="1318"/>
    <x v="0"/>
    <x v="1201"/>
    <x v="1501"/>
    <x v="1392"/>
    <x v="1492"/>
    <x v="1525"/>
    <x v="0"/>
    <x v="2"/>
    <x v="7"/>
    <x v="7"/>
  </r>
  <r>
    <x v="1528"/>
    <x v="212"/>
    <x v="3"/>
    <x v="8"/>
    <x v="0"/>
    <x v="0"/>
    <x v="2"/>
    <x v="15"/>
    <x v="0"/>
    <x v="1319"/>
    <x v="2"/>
    <x v="1202"/>
    <x v="1502"/>
    <x v="1393"/>
    <x v="1493"/>
    <x v="1526"/>
    <x v="0"/>
    <x v="2"/>
    <x v="7"/>
    <x v="7"/>
  </r>
  <r>
    <x v="1529"/>
    <x v="212"/>
    <x v="2"/>
    <x v="2"/>
    <x v="2"/>
    <x v="1"/>
    <x v="0"/>
    <x v="4"/>
    <x v="3"/>
    <x v="1301"/>
    <x v="0"/>
    <x v="1203"/>
    <x v="1503"/>
    <x v="1394"/>
    <x v="1494"/>
    <x v="1527"/>
    <x v="0"/>
    <x v="2"/>
    <x v="7"/>
    <x v="7"/>
  </r>
  <r>
    <x v="1530"/>
    <x v="212"/>
    <x v="2"/>
    <x v="2"/>
    <x v="0"/>
    <x v="0"/>
    <x v="1"/>
    <x v="1"/>
    <x v="0"/>
    <x v="1320"/>
    <x v="0"/>
    <x v="1204"/>
    <x v="1504"/>
    <x v="1395"/>
    <x v="1495"/>
    <x v="1528"/>
    <x v="0"/>
    <x v="2"/>
    <x v="7"/>
    <x v="7"/>
  </r>
  <r>
    <x v="1531"/>
    <x v="212"/>
    <x v="0"/>
    <x v="0"/>
    <x v="3"/>
    <x v="0"/>
    <x v="2"/>
    <x v="2"/>
    <x v="2"/>
    <x v="660"/>
    <x v="2"/>
    <x v="1205"/>
    <x v="1505"/>
    <x v="1396"/>
    <x v="1496"/>
    <x v="1529"/>
    <x v="0"/>
    <x v="2"/>
    <x v="7"/>
    <x v="7"/>
  </r>
  <r>
    <x v="1532"/>
    <x v="212"/>
    <x v="3"/>
    <x v="13"/>
    <x v="0"/>
    <x v="1"/>
    <x v="1"/>
    <x v="1"/>
    <x v="3"/>
    <x v="1321"/>
    <x v="2"/>
    <x v="256"/>
    <x v="1506"/>
    <x v="1397"/>
    <x v="1497"/>
    <x v="1530"/>
    <x v="0"/>
    <x v="2"/>
    <x v="7"/>
    <x v="7"/>
  </r>
  <r>
    <x v="1533"/>
    <x v="212"/>
    <x v="0"/>
    <x v="9"/>
    <x v="0"/>
    <x v="0"/>
    <x v="4"/>
    <x v="16"/>
    <x v="3"/>
    <x v="436"/>
    <x v="0"/>
    <x v="1206"/>
    <x v="458"/>
    <x v="1398"/>
    <x v="1498"/>
    <x v="1531"/>
    <x v="0"/>
    <x v="2"/>
    <x v="7"/>
    <x v="7"/>
  </r>
  <r>
    <x v="1534"/>
    <x v="212"/>
    <x v="0"/>
    <x v="15"/>
    <x v="0"/>
    <x v="1"/>
    <x v="0"/>
    <x v="6"/>
    <x v="3"/>
    <x v="910"/>
    <x v="2"/>
    <x v="1207"/>
    <x v="1507"/>
    <x v="1399"/>
    <x v="1499"/>
    <x v="1532"/>
    <x v="0"/>
    <x v="2"/>
    <x v="7"/>
    <x v="7"/>
  </r>
  <r>
    <x v="1535"/>
    <x v="213"/>
    <x v="2"/>
    <x v="5"/>
    <x v="0"/>
    <x v="0"/>
    <x v="2"/>
    <x v="15"/>
    <x v="1"/>
    <x v="1322"/>
    <x v="0"/>
    <x v="1208"/>
    <x v="1508"/>
    <x v="1400"/>
    <x v="1500"/>
    <x v="1533"/>
    <x v="0"/>
    <x v="2"/>
    <x v="7"/>
    <x v="7"/>
  </r>
  <r>
    <x v="1536"/>
    <x v="213"/>
    <x v="3"/>
    <x v="4"/>
    <x v="0"/>
    <x v="0"/>
    <x v="3"/>
    <x v="7"/>
    <x v="0"/>
    <x v="1323"/>
    <x v="2"/>
    <x v="1209"/>
    <x v="1509"/>
    <x v="1401"/>
    <x v="1501"/>
    <x v="1534"/>
    <x v="0"/>
    <x v="2"/>
    <x v="7"/>
    <x v="7"/>
  </r>
  <r>
    <x v="1537"/>
    <x v="213"/>
    <x v="0"/>
    <x v="0"/>
    <x v="3"/>
    <x v="0"/>
    <x v="0"/>
    <x v="4"/>
    <x v="0"/>
    <x v="266"/>
    <x v="2"/>
    <x v="1210"/>
    <x v="1510"/>
    <x v="1402"/>
    <x v="1502"/>
    <x v="1535"/>
    <x v="0"/>
    <x v="2"/>
    <x v="7"/>
    <x v="7"/>
  </r>
  <r>
    <x v="1538"/>
    <x v="213"/>
    <x v="3"/>
    <x v="13"/>
    <x v="0"/>
    <x v="0"/>
    <x v="3"/>
    <x v="13"/>
    <x v="3"/>
    <x v="1324"/>
    <x v="2"/>
    <x v="1211"/>
    <x v="1511"/>
    <x v="1403"/>
    <x v="1503"/>
    <x v="1536"/>
    <x v="0"/>
    <x v="2"/>
    <x v="7"/>
    <x v="7"/>
  </r>
  <r>
    <x v="1539"/>
    <x v="213"/>
    <x v="2"/>
    <x v="16"/>
    <x v="0"/>
    <x v="1"/>
    <x v="2"/>
    <x v="2"/>
    <x v="3"/>
    <x v="1325"/>
    <x v="0"/>
    <x v="227"/>
    <x v="1512"/>
    <x v="236"/>
    <x v="1504"/>
    <x v="1537"/>
    <x v="0"/>
    <x v="2"/>
    <x v="7"/>
    <x v="7"/>
  </r>
  <r>
    <x v="1540"/>
    <x v="213"/>
    <x v="3"/>
    <x v="4"/>
    <x v="0"/>
    <x v="0"/>
    <x v="0"/>
    <x v="0"/>
    <x v="3"/>
    <x v="429"/>
    <x v="3"/>
    <x v="1212"/>
    <x v="1513"/>
    <x v="1404"/>
    <x v="1505"/>
    <x v="1538"/>
    <x v="0"/>
    <x v="2"/>
    <x v="7"/>
    <x v="7"/>
  </r>
  <r>
    <x v="1541"/>
    <x v="213"/>
    <x v="0"/>
    <x v="15"/>
    <x v="0"/>
    <x v="0"/>
    <x v="2"/>
    <x v="9"/>
    <x v="0"/>
    <x v="762"/>
    <x v="0"/>
    <x v="1213"/>
    <x v="822"/>
    <x v="1405"/>
    <x v="1506"/>
    <x v="1539"/>
    <x v="0"/>
    <x v="2"/>
    <x v="7"/>
    <x v="7"/>
  </r>
  <r>
    <x v="1542"/>
    <x v="213"/>
    <x v="3"/>
    <x v="8"/>
    <x v="2"/>
    <x v="0"/>
    <x v="0"/>
    <x v="4"/>
    <x v="0"/>
    <x v="1326"/>
    <x v="0"/>
    <x v="462"/>
    <x v="1514"/>
    <x v="1406"/>
    <x v="1507"/>
    <x v="1540"/>
    <x v="0"/>
    <x v="2"/>
    <x v="7"/>
    <x v="7"/>
  </r>
  <r>
    <x v="1543"/>
    <x v="213"/>
    <x v="3"/>
    <x v="8"/>
    <x v="0"/>
    <x v="0"/>
    <x v="0"/>
    <x v="0"/>
    <x v="0"/>
    <x v="1327"/>
    <x v="0"/>
    <x v="1214"/>
    <x v="1515"/>
    <x v="1407"/>
    <x v="1508"/>
    <x v="1541"/>
    <x v="0"/>
    <x v="2"/>
    <x v="7"/>
    <x v="7"/>
  </r>
  <r>
    <x v="1544"/>
    <x v="214"/>
    <x v="2"/>
    <x v="16"/>
    <x v="0"/>
    <x v="0"/>
    <x v="4"/>
    <x v="10"/>
    <x v="3"/>
    <x v="1328"/>
    <x v="0"/>
    <x v="1215"/>
    <x v="1516"/>
    <x v="1408"/>
    <x v="83"/>
    <x v="1542"/>
    <x v="0"/>
    <x v="2"/>
    <x v="7"/>
    <x v="7"/>
  </r>
  <r>
    <x v="1545"/>
    <x v="214"/>
    <x v="3"/>
    <x v="8"/>
    <x v="3"/>
    <x v="0"/>
    <x v="2"/>
    <x v="2"/>
    <x v="0"/>
    <x v="1005"/>
    <x v="3"/>
    <x v="317"/>
    <x v="1517"/>
    <x v="327"/>
    <x v="1509"/>
    <x v="1543"/>
    <x v="0"/>
    <x v="2"/>
    <x v="7"/>
    <x v="7"/>
  </r>
  <r>
    <x v="1546"/>
    <x v="214"/>
    <x v="1"/>
    <x v="12"/>
    <x v="0"/>
    <x v="0"/>
    <x v="2"/>
    <x v="15"/>
    <x v="2"/>
    <x v="1329"/>
    <x v="3"/>
    <x v="584"/>
    <x v="1518"/>
    <x v="1409"/>
    <x v="1510"/>
    <x v="1544"/>
    <x v="0"/>
    <x v="2"/>
    <x v="7"/>
    <x v="7"/>
  </r>
  <r>
    <x v="1547"/>
    <x v="214"/>
    <x v="2"/>
    <x v="3"/>
    <x v="0"/>
    <x v="1"/>
    <x v="1"/>
    <x v="3"/>
    <x v="2"/>
    <x v="1330"/>
    <x v="0"/>
    <x v="1216"/>
    <x v="1519"/>
    <x v="1410"/>
    <x v="1511"/>
    <x v="1545"/>
    <x v="0"/>
    <x v="2"/>
    <x v="7"/>
    <x v="7"/>
  </r>
  <r>
    <x v="1548"/>
    <x v="214"/>
    <x v="0"/>
    <x v="0"/>
    <x v="0"/>
    <x v="0"/>
    <x v="2"/>
    <x v="9"/>
    <x v="0"/>
    <x v="62"/>
    <x v="2"/>
    <x v="1108"/>
    <x v="1520"/>
    <x v="1411"/>
    <x v="1512"/>
    <x v="1546"/>
    <x v="0"/>
    <x v="2"/>
    <x v="7"/>
    <x v="7"/>
  </r>
  <r>
    <x v="1549"/>
    <x v="214"/>
    <x v="1"/>
    <x v="6"/>
    <x v="0"/>
    <x v="0"/>
    <x v="0"/>
    <x v="6"/>
    <x v="3"/>
    <x v="996"/>
    <x v="2"/>
    <x v="587"/>
    <x v="1521"/>
    <x v="1412"/>
    <x v="1513"/>
    <x v="1547"/>
    <x v="0"/>
    <x v="2"/>
    <x v="7"/>
    <x v="7"/>
  </r>
  <r>
    <x v="1550"/>
    <x v="214"/>
    <x v="0"/>
    <x v="0"/>
    <x v="2"/>
    <x v="0"/>
    <x v="2"/>
    <x v="18"/>
    <x v="3"/>
    <x v="1331"/>
    <x v="0"/>
    <x v="1217"/>
    <x v="1522"/>
    <x v="924"/>
    <x v="1514"/>
    <x v="1548"/>
    <x v="0"/>
    <x v="2"/>
    <x v="7"/>
    <x v="7"/>
  </r>
  <r>
    <x v="1551"/>
    <x v="214"/>
    <x v="2"/>
    <x v="16"/>
    <x v="2"/>
    <x v="1"/>
    <x v="0"/>
    <x v="0"/>
    <x v="3"/>
    <x v="1332"/>
    <x v="3"/>
    <x v="657"/>
    <x v="1523"/>
    <x v="714"/>
    <x v="1515"/>
    <x v="1549"/>
    <x v="0"/>
    <x v="2"/>
    <x v="7"/>
    <x v="7"/>
  </r>
  <r>
    <x v="1552"/>
    <x v="214"/>
    <x v="2"/>
    <x v="5"/>
    <x v="0"/>
    <x v="1"/>
    <x v="1"/>
    <x v="1"/>
    <x v="3"/>
    <x v="1333"/>
    <x v="0"/>
    <x v="694"/>
    <x v="1524"/>
    <x v="1413"/>
    <x v="1516"/>
    <x v="1550"/>
    <x v="0"/>
    <x v="2"/>
    <x v="7"/>
    <x v="7"/>
  </r>
  <r>
    <x v="1553"/>
    <x v="215"/>
    <x v="0"/>
    <x v="9"/>
    <x v="2"/>
    <x v="2"/>
    <x v="2"/>
    <x v="15"/>
    <x v="3"/>
    <x v="1334"/>
    <x v="3"/>
    <x v="51"/>
    <x v="1525"/>
    <x v="51"/>
    <x v="1517"/>
    <x v="1551"/>
    <x v="0"/>
    <x v="2"/>
    <x v="7"/>
    <x v="7"/>
  </r>
  <r>
    <x v="1554"/>
    <x v="215"/>
    <x v="3"/>
    <x v="4"/>
    <x v="0"/>
    <x v="0"/>
    <x v="2"/>
    <x v="9"/>
    <x v="3"/>
    <x v="977"/>
    <x v="0"/>
    <x v="613"/>
    <x v="1526"/>
    <x v="1414"/>
    <x v="1518"/>
    <x v="1552"/>
    <x v="0"/>
    <x v="2"/>
    <x v="7"/>
    <x v="7"/>
  </r>
  <r>
    <x v="1555"/>
    <x v="215"/>
    <x v="0"/>
    <x v="15"/>
    <x v="0"/>
    <x v="0"/>
    <x v="2"/>
    <x v="9"/>
    <x v="0"/>
    <x v="576"/>
    <x v="0"/>
    <x v="903"/>
    <x v="1527"/>
    <x v="1312"/>
    <x v="1519"/>
    <x v="1553"/>
    <x v="0"/>
    <x v="2"/>
    <x v="7"/>
    <x v="7"/>
  </r>
  <r>
    <x v="1556"/>
    <x v="215"/>
    <x v="2"/>
    <x v="16"/>
    <x v="3"/>
    <x v="1"/>
    <x v="3"/>
    <x v="7"/>
    <x v="3"/>
    <x v="1335"/>
    <x v="0"/>
    <x v="1218"/>
    <x v="1528"/>
    <x v="1415"/>
    <x v="1520"/>
    <x v="1554"/>
    <x v="0"/>
    <x v="2"/>
    <x v="7"/>
    <x v="7"/>
  </r>
  <r>
    <x v="1557"/>
    <x v="215"/>
    <x v="2"/>
    <x v="16"/>
    <x v="3"/>
    <x v="1"/>
    <x v="1"/>
    <x v="17"/>
    <x v="3"/>
    <x v="1336"/>
    <x v="0"/>
    <x v="1219"/>
    <x v="1529"/>
    <x v="1416"/>
    <x v="1521"/>
    <x v="1555"/>
    <x v="0"/>
    <x v="2"/>
    <x v="7"/>
    <x v="7"/>
  </r>
  <r>
    <x v="1558"/>
    <x v="215"/>
    <x v="1"/>
    <x v="12"/>
    <x v="0"/>
    <x v="2"/>
    <x v="4"/>
    <x v="14"/>
    <x v="3"/>
    <x v="196"/>
    <x v="0"/>
    <x v="1220"/>
    <x v="1530"/>
    <x v="1417"/>
    <x v="1522"/>
    <x v="1556"/>
    <x v="0"/>
    <x v="2"/>
    <x v="7"/>
    <x v="7"/>
  </r>
  <r>
    <x v="1559"/>
    <x v="215"/>
    <x v="3"/>
    <x v="13"/>
    <x v="1"/>
    <x v="2"/>
    <x v="0"/>
    <x v="0"/>
    <x v="1"/>
    <x v="1337"/>
    <x v="2"/>
    <x v="1221"/>
    <x v="1531"/>
    <x v="1418"/>
    <x v="1523"/>
    <x v="1557"/>
    <x v="0"/>
    <x v="2"/>
    <x v="7"/>
    <x v="7"/>
  </r>
  <r>
    <x v="1560"/>
    <x v="215"/>
    <x v="0"/>
    <x v="0"/>
    <x v="0"/>
    <x v="1"/>
    <x v="0"/>
    <x v="6"/>
    <x v="3"/>
    <x v="910"/>
    <x v="0"/>
    <x v="555"/>
    <x v="1532"/>
    <x v="587"/>
    <x v="1524"/>
    <x v="1558"/>
    <x v="0"/>
    <x v="2"/>
    <x v="7"/>
    <x v="7"/>
  </r>
  <r>
    <x v="1561"/>
    <x v="215"/>
    <x v="2"/>
    <x v="3"/>
    <x v="0"/>
    <x v="0"/>
    <x v="0"/>
    <x v="8"/>
    <x v="3"/>
    <x v="1338"/>
    <x v="0"/>
    <x v="342"/>
    <x v="1533"/>
    <x v="1419"/>
    <x v="1525"/>
    <x v="1559"/>
    <x v="0"/>
    <x v="2"/>
    <x v="7"/>
    <x v="7"/>
  </r>
  <r>
    <x v="1562"/>
    <x v="215"/>
    <x v="2"/>
    <x v="16"/>
    <x v="0"/>
    <x v="0"/>
    <x v="3"/>
    <x v="5"/>
    <x v="3"/>
    <x v="1339"/>
    <x v="2"/>
    <x v="1222"/>
    <x v="1534"/>
    <x v="1420"/>
    <x v="1526"/>
    <x v="1560"/>
    <x v="0"/>
    <x v="2"/>
    <x v="7"/>
    <x v="7"/>
  </r>
  <r>
    <x v="1563"/>
    <x v="215"/>
    <x v="2"/>
    <x v="2"/>
    <x v="3"/>
    <x v="2"/>
    <x v="0"/>
    <x v="4"/>
    <x v="3"/>
    <x v="1340"/>
    <x v="1"/>
    <x v="980"/>
    <x v="1535"/>
    <x v="1108"/>
    <x v="1527"/>
    <x v="1561"/>
    <x v="0"/>
    <x v="2"/>
    <x v="7"/>
    <x v="7"/>
  </r>
  <r>
    <x v="1564"/>
    <x v="216"/>
    <x v="3"/>
    <x v="8"/>
    <x v="0"/>
    <x v="1"/>
    <x v="4"/>
    <x v="10"/>
    <x v="3"/>
    <x v="338"/>
    <x v="2"/>
    <x v="49"/>
    <x v="1536"/>
    <x v="49"/>
    <x v="1528"/>
    <x v="1562"/>
    <x v="0"/>
    <x v="2"/>
    <x v="7"/>
    <x v="7"/>
  </r>
  <r>
    <x v="1565"/>
    <x v="216"/>
    <x v="0"/>
    <x v="0"/>
    <x v="0"/>
    <x v="1"/>
    <x v="0"/>
    <x v="4"/>
    <x v="3"/>
    <x v="1341"/>
    <x v="2"/>
    <x v="552"/>
    <x v="1537"/>
    <x v="1258"/>
    <x v="1529"/>
    <x v="1563"/>
    <x v="0"/>
    <x v="2"/>
    <x v="7"/>
    <x v="7"/>
  </r>
  <r>
    <x v="1566"/>
    <x v="216"/>
    <x v="2"/>
    <x v="2"/>
    <x v="2"/>
    <x v="1"/>
    <x v="4"/>
    <x v="14"/>
    <x v="2"/>
    <x v="1038"/>
    <x v="0"/>
    <x v="1028"/>
    <x v="1538"/>
    <x v="1421"/>
    <x v="1530"/>
    <x v="1564"/>
    <x v="0"/>
    <x v="2"/>
    <x v="7"/>
    <x v="7"/>
  </r>
  <r>
    <x v="1567"/>
    <x v="216"/>
    <x v="1"/>
    <x v="14"/>
    <x v="2"/>
    <x v="2"/>
    <x v="1"/>
    <x v="1"/>
    <x v="0"/>
    <x v="424"/>
    <x v="2"/>
    <x v="414"/>
    <x v="1539"/>
    <x v="1422"/>
    <x v="1531"/>
    <x v="1565"/>
    <x v="0"/>
    <x v="2"/>
    <x v="7"/>
    <x v="7"/>
  </r>
  <r>
    <x v="1568"/>
    <x v="216"/>
    <x v="1"/>
    <x v="11"/>
    <x v="0"/>
    <x v="1"/>
    <x v="0"/>
    <x v="4"/>
    <x v="3"/>
    <x v="1342"/>
    <x v="2"/>
    <x v="1223"/>
    <x v="1540"/>
    <x v="1423"/>
    <x v="1532"/>
    <x v="1566"/>
    <x v="0"/>
    <x v="2"/>
    <x v="7"/>
    <x v="7"/>
  </r>
  <r>
    <x v="1569"/>
    <x v="216"/>
    <x v="1"/>
    <x v="12"/>
    <x v="0"/>
    <x v="1"/>
    <x v="2"/>
    <x v="15"/>
    <x v="0"/>
    <x v="1343"/>
    <x v="2"/>
    <x v="1224"/>
    <x v="1541"/>
    <x v="1424"/>
    <x v="1533"/>
    <x v="1567"/>
    <x v="0"/>
    <x v="2"/>
    <x v="7"/>
    <x v="7"/>
  </r>
  <r>
    <x v="1570"/>
    <x v="216"/>
    <x v="3"/>
    <x v="4"/>
    <x v="2"/>
    <x v="1"/>
    <x v="4"/>
    <x v="14"/>
    <x v="0"/>
    <x v="1344"/>
    <x v="2"/>
    <x v="423"/>
    <x v="1542"/>
    <x v="597"/>
    <x v="1534"/>
    <x v="1568"/>
    <x v="0"/>
    <x v="2"/>
    <x v="7"/>
    <x v="7"/>
  </r>
  <r>
    <x v="1571"/>
    <x v="216"/>
    <x v="2"/>
    <x v="2"/>
    <x v="2"/>
    <x v="0"/>
    <x v="0"/>
    <x v="0"/>
    <x v="3"/>
    <x v="1345"/>
    <x v="3"/>
    <x v="1225"/>
    <x v="1543"/>
    <x v="1425"/>
    <x v="1535"/>
    <x v="1569"/>
    <x v="0"/>
    <x v="2"/>
    <x v="7"/>
    <x v="7"/>
  </r>
  <r>
    <x v="1572"/>
    <x v="216"/>
    <x v="0"/>
    <x v="9"/>
    <x v="0"/>
    <x v="0"/>
    <x v="0"/>
    <x v="6"/>
    <x v="0"/>
    <x v="435"/>
    <x v="2"/>
    <x v="1226"/>
    <x v="1544"/>
    <x v="1426"/>
    <x v="1536"/>
    <x v="1570"/>
    <x v="0"/>
    <x v="2"/>
    <x v="7"/>
    <x v="7"/>
  </r>
  <r>
    <x v="1573"/>
    <x v="216"/>
    <x v="2"/>
    <x v="2"/>
    <x v="3"/>
    <x v="1"/>
    <x v="0"/>
    <x v="0"/>
    <x v="0"/>
    <x v="1346"/>
    <x v="0"/>
    <x v="1078"/>
    <x v="1545"/>
    <x v="1223"/>
    <x v="1537"/>
    <x v="1571"/>
    <x v="0"/>
    <x v="2"/>
    <x v="7"/>
    <x v="7"/>
  </r>
  <r>
    <x v="1574"/>
    <x v="216"/>
    <x v="1"/>
    <x v="12"/>
    <x v="3"/>
    <x v="0"/>
    <x v="1"/>
    <x v="3"/>
    <x v="3"/>
    <x v="936"/>
    <x v="0"/>
    <x v="1227"/>
    <x v="1546"/>
    <x v="1427"/>
    <x v="1538"/>
    <x v="1572"/>
    <x v="0"/>
    <x v="2"/>
    <x v="7"/>
    <x v="7"/>
  </r>
  <r>
    <x v="1575"/>
    <x v="216"/>
    <x v="1"/>
    <x v="1"/>
    <x v="2"/>
    <x v="0"/>
    <x v="2"/>
    <x v="18"/>
    <x v="0"/>
    <x v="1347"/>
    <x v="3"/>
    <x v="1228"/>
    <x v="1547"/>
    <x v="1428"/>
    <x v="1539"/>
    <x v="1573"/>
    <x v="0"/>
    <x v="2"/>
    <x v="7"/>
    <x v="7"/>
  </r>
  <r>
    <x v="1576"/>
    <x v="216"/>
    <x v="1"/>
    <x v="1"/>
    <x v="3"/>
    <x v="0"/>
    <x v="3"/>
    <x v="19"/>
    <x v="0"/>
    <x v="1348"/>
    <x v="0"/>
    <x v="1229"/>
    <x v="1548"/>
    <x v="1429"/>
    <x v="1540"/>
    <x v="1574"/>
    <x v="0"/>
    <x v="2"/>
    <x v="7"/>
    <x v="7"/>
  </r>
  <r>
    <x v="1577"/>
    <x v="217"/>
    <x v="3"/>
    <x v="7"/>
    <x v="3"/>
    <x v="0"/>
    <x v="1"/>
    <x v="17"/>
    <x v="2"/>
    <x v="1349"/>
    <x v="0"/>
    <x v="1079"/>
    <x v="1549"/>
    <x v="1430"/>
    <x v="1541"/>
    <x v="1575"/>
    <x v="0"/>
    <x v="2"/>
    <x v="7"/>
    <x v="7"/>
  </r>
  <r>
    <x v="1578"/>
    <x v="217"/>
    <x v="0"/>
    <x v="15"/>
    <x v="0"/>
    <x v="0"/>
    <x v="3"/>
    <x v="7"/>
    <x v="3"/>
    <x v="1350"/>
    <x v="0"/>
    <x v="1230"/>
    <x v="1550"/>
    <x v="1431"/>
    <x v="950"/>
    <x v="1576"/>
    <x v="0"/>
    <x v="2"/>
    <x v="7"/>
    <x v="7"/>
  </r>
  <r>
    <x v="1579"/>
    <x v="217"/>
    <x v="3"/>
    <x v="8"/>
    <x v="0"/>
    <x v="0"/>
    <x v="0"/>
    <x v="0"/>
    <x v="0"/>
    <x v="1351"/>
    <x v="0"/>
    <x v="874"/>
    <x v="1551"/>
    <x v="1432"/>
    <x v="1542"/>
    <x v="1577"/>
    <x v="0"/>
    <x v="2"/>
    <x v="7"/>
    <x v="7"/>
  </r>
  <r>
    <x v="1580"/>
    <x v="217"/>
    <x v="2"/>
    <x v="3"/>
    <x v="2"/>
    <x v="0"/>
    <x v="3"/>
    <x v="13"/>
    <x v="3"/>
    <x v="1352"/>
    <x v="0"/>
    <x v="1231"/>
    <x v="1552"/>
    <x v="1433"/>
    <x v="1543"/>
    <x v="1578"/>
    <x v="0"/>
    <x v="2"/>
    <x v="7"/>
    <x v="7"/>
  </r>
  <r>
    <x v="1581"/>
    <x v="217"/>
    <x v="3"/>
    <x v="8"/>
    <x v="0"/>
    <x v="1"/>
    <x v="3"/>
    <x v="5"/>
    <x v="3"/>
    <x v="1353"/>
    <x v="2"/>
    <x v="1232"/>
    <x v="1553"/>
    <x v="1434"/>
    <x v="1544"/>
    <x v="1579"/>
    <x v="0"/>
    <x v="2"/>
    <x v="7"/>
    <x v="7"/>
  </r>
  <r>
    <x v="1582"/>
    <x v="217"/>
    <x v="2"/>
    <x v="16"/>
    <x v="3"/>
    <x v="2"/>
    <x v="2"/>
    <x v="9"/>
    <x v="3"/>
    <x v="854"/>
    <x v="2"/>
    <x v="13"/>
    <x v="1554"/>
    <x v="13"/>
    <x v="1545"/>
    <x v="1580"/>
    <x v="0"/>
    <x v="2"/>
    <x v="7"/>
    <x v="7"/>
  </r>
  <r>
    <x v="1583"/>
    <x v="217"/>
    <x v="2"/>
    <x v="16"/>
    <x v="3"/>
    <x v="0"/>
    <x v="1"/>
    <x v="1"/>
    <x v="2"/>
    <x v="1354"/>
    <x v="0"/>
    <x v="1233"/>
    <x v="1555"/>
    <x v="1435"/>
    <x v="1546"/>
    <x v="1581"/>
    <x v="0"/>
    <x v="2"/>
    <x v="7"/>
    <x v="7"/>
  </r>
  <r>
    <x v="1584"/>
    <x v="217"/>
    <x v="3"/>
    <x v="13"/>
    <x v="0"/>
    <x v="1"/>
    <x v="1"/>
    <x v="11"/>
    <x v="1"/>
    <x v="1355"/>
    <x v="0"/>
    <x v="1234"/>
    <x v="1556"/>
    <x v="1436"/>
    <x v="1547"/>
    <x v="1582"/>
    <x v="0"/>
    <x v="2"/>
    <x v="7"/>
    <x v="7"/>
  </r>
  <r>
    <x v="1585"/>
    <x v="217"/>
    <x v="0"/>
    <x v="0"/>
    <x v="3"/>
    <x v="0"/>
    <x v="0"/>
    <x v="4"/>
    <x v="0"/>
    <x v="1356"/>
    <x v="2"/>
    <x v="432"/>
    <x v="1557"/>
    <x v="1437"/>
    <x v="1548"/>
    <x v="1583"/>
    <x v="0"/>
    <x v="2"/>
    <x v="7"/>
    <x v="7"/>
  </r>
  <r>
    <x v="1586"/>
    <x v="217"/>
    <x v="3"/>
    <x v="8"/>
    <x v="3"/>
    <x v="0"/>
    <x v="1"/>
    <x v="1"/>
    <x v="3"/>
    <x v="1357"/>
    <x v="3"/>
    <x v="1235"/>
    <x v="1558"/>
    <x v="1438"/>
    <x v="1549"/>
    <x v="1584"/>
    <x v="0"/>
    <x v="2"/>
    <x v="7"/>
    <x v="7"/>
  </r>
  <r>
    <x v="1587"/>
    <x v="217"/>
    <x v="2"/>
    <x v="10"/>
    <x v="0"/>
    <x v="1"/>
    <x v="4"/>
    <x v="10"/>
    <x v="2"/>
    <x v="1358"/>
    <x v="0"/>
    <x v="321"/>
    <x v="1559"/>
    <x v="331"/>
    <x v="1550"/>
    <x v="1585"/>
    <x v="0"/>
    <x v="2"/>
    <x v="7"/>
    <x v="7"/>
  </r>
  <r>
    <x v="1588"/>
    <x v="217"/>
    <x v="1"/>
    <x v="12"/>
    <x v="0"/>
    <x v="0"/>
    <x v="2"/>
    <x v="2"/>
    <x v="1"/>
    <x v="1038"/>
    <x v="0"/>
    <x v="227"/>
    <x v="1560"/>
    <x v="1439"/>
    <x v="1551"/>
    <x v="1586"/>
    <x v="0"/>
    <x v="2"/>
    <x v="7"/>
    <x v="7"/>
  </r>
  <r>
    <x v="1589"/>
    <x v="218"/>
    <x v="2"/>
    <x v="16"/>
    <x v="0"/>
    <x v="0"/>
    <x v="4"/>
    <x v="14"/>
    <x v="3"/>
    <x v="41"/>
    <x v="2"/>
    <x v="1236"/>
    <x v="1561"/>
    <x v="1440"/>
    <x v="1552"/>
    <x v="1587"/>
    <x v="0"/>
    <x v="2"/>
    <x v="7"/>
    <x v="7"/>
  </r>
  <r>
    <x v="1590"/>
    <x v="218"/>
    <x v="1"/>
    <x v="14"/>
    <x v="3"/>
    <x v="1"/>
    <x v="2"/>
    <x v="9"/>
    <x v="6"/>
    <x v="1359"/>
    <x v="2"/>
    <x v="1237"/>
    <x v="1562"/>
    <x v="467"/>
    <x v="1553"/>
    <x v="1588"/>
    <x v="0"/>
    <x v="2"/>
    <x v="7"/>
    <x v="7"/>
  </r>
  <r>
    <x v="1591"/>
    <x v="218"/>
    <x v="0"/>
    <x v="15"/>
    <x v="2"/>
    <x v="0"/>
    <x v="4"/>
    <x v="14"/>
    <x v="3"/>
    <x v="257"/>
    <x v="0"/>
    <x v="151"/>
    <x v="1563"/>
    <x v="1441"/>
    <x v="1554"/>
    <x v="1589"/>
    <x v="0"/>
    <x v="2"/>
    <x v="7"/>
    <x v="7"/>
  </r>
  <r>
    <x v="1592"/>
    <x v="218"/>
    <x v="1"/>
    <x v="1"/>
    <x v="0"/>
    <x v="0"/>
    <x v="1"/>
    <x v="3"/>
    <x v="3"/>
    <x v="1360"/>
    <x v="2"/>
    <x v="1238"/>
    <x v="1564"/>
    <x v="1442"/>
    <x v="1555"/>
    <x v="1590"/>
    <x v="0"/>
    <x v="2"/>
    <x v="7"/>
    <x v="7"/>
  </r>
  <r>
    <x v="1593"/>
    <x v="218"/>
    <x v="1"/>
    <x v="14"/>
    <x v="2"/>
    <x v="0"/>
    <x v="3"/>
    <x v="5"/>
    <x v="2"/>
    <x v="1361"/>
    <x v="2"/>
    <x v="1239"/>
    <x v="1565"/>
    <x v="1443"/>
    <x v="1556"/>
    <x v="1591"/>
    <x v="0"/>
    <x v="2"/>
    <x v="7"/>
    <x v="7"/>
  </r>
  <r>
    <x v="1594"/>
    <x v="219"/>
    <x v="3"/>
    <x v="8"/>
    <x v="0"/>
    <x v="0"/>
    <x v="0"/>
    <x v="8"/>
    <x v="3"/>
    <x v="1362"/>
    <x v="0"/>
    <x v="1240"/>
    <x v="1566"/>
    <x v="1444"/>
    <x v="1557"/>
    <x v="1592"/>
    <x v="0"/>
    <x v="2"/>
    <x v="7"/>
    <x v="7"/>
  </r>
  <r>
    <x v="1595"/>
    <x v="219"/>
    <x v="3"/>
    <x v="8"/>
    <x v="0"/>
    <x v="1"/>
    <x v="3"/>
    <x v="5"/>
    <x v="0"/>
    <x v="1363"/>
    <x v="2"/>
    <x v="1241"/>
    <x v="1567"/>
    <x v="1445"/>
    <x v="1558"/>
    <x v="1593"/>
    <x v="0"/>
    <x v="2"/>
    <x v="7"/>
    <x v="7"/>
  </r>
  <r>
    <x v="1596"/>
    <x v="219"/>
    <x v="3"/>
    <x v="8"/>
    <x v="2"/>
    <x v="1"/>
    <x v="3"/>
    <x v="19"/>
    <x v="3"/>
    <x v="815"/>
    <x v="2"/>
    <x v="1242"/>
    <x v="1568"/>
    <x v="1446"/>
    <x v="1559"/>
    <x v="1594"/>
    <x v="0"/>
    <x v="2"/>
    <x v="7"/>
    <x v="7"/>
  </r>
  <r>
    <x v="1597"/>
    <x v="219"/>
    <x v="1"/>
    <x v="1"/>
    <x v="0"/>
    <x v="0"/>
    <x v="1"/>
    <x v="1"/>
    <x v="8"/>
    <x v="1364"/>
    <x v="2"/>
    <x v="1243"/>
    <x v="1569"/>
    <x v="1447"/>
    <x v="1560"/>
    <x v="1595"/>
    <x v="0"/>
    <x v="2"/>
    <x v="7"/>
    <x v="7"/>
  </r>
  <r>
    <x v="1598"/>
    <x v="219"/>
    <x v="3"/>
    <x v="8"/>
    <x v="2"/>
    <x v="0"/>
    <x v="3"/>
    <x v="13"/>
    <x v="3"/>
    <x v="1365"/>
    <x v="0"/>
    <x v="171"/>
    <x v="1570"/>
    <x v="176"/>
    <x v="1100"/>
    <x v="1596"/>
    <x v="0"/>
    <x v="2"/>
    <x v="7"/>
    <x v="7"/>
  </r>
  <r>
    <x v="1599"/>
    <x v="219"/>
    <x v="0"/>
    <x v="0"/>
    <x v="0"/>
    <x v="2"/>
    <x v="1"/>
    <x v="17"/>
    <x v="0"/>
    <x v="1366"/>
    <x v="0"/>
    <x v="1244"/>
    <x v="1571"/>
    <x v="1448"/>
    <x v="1561"/>
    <x v="1597"/>
    <x v="0"/>
    <x v="2"/>
    <x v="7"/>
    <x v="7"/>
  </r>
  <r>
    <x v="1600"/>
    <x v="219"/>
    <x v="2"/>
    <x v="2"/>
    <x v="2"/>
    <x v="0"/>
    <x v="3"/>
    <x v="13"/>
    <x v="3"/>
    <x v="139"/>
    <x v="2"/>
    <x v="1245"/>
    <x v="142"/>
    <x v="1449"/>
    <x v="1562"/>
    <x v="1598"/>
    <x v="0"/>
    <x v="2"/>
    <x v="7"/>
    <x v="7"/>
  </r>
  <r>
    <x v="1601"/>
    <x v="219"/>
    <x v="3"/>
    <x v="13"/>
    <x v="0"/>
    <x v="1"/>
    <x v="1"/>
    <x v="11"/>
    <x v="3"/>
    <x v="1367"/>
    <x v="3"/>
    <x v="826"/>
    <x v="1572"/>
    <x v="910"/>
    <x v="1563"/>
    <x v="1599"/>
    <x v="0"/>
    <x v="2"/>
    <x v="7"/>
    <x v="7"/>
  </r>
  <r>
    <x v="1602"/>
    <x v="219"/>
    <x v="3"/>
    <x v="8"/>
    <x v="3"/>
    <x v="1"/>
    <x v="1"/>
    <x v="11"/>
    <x v="3"/>
    <x v="1368"/>
    <x v="0"/>
    <x v="1246"/>
    <x v="1573"/>
    <x v="1450"/>
    <x v="1564"/>
    <x v="1600"/>
    <x v="0"/>
    <x v="2"/>
    <x v="7"/>
    <x v="7"/>
  </r>
  <r>
    <x v="1603"/>
    <x v="219"/>
    <x v="1"/>
    <x v="12"/>
    <x v="2"/>
    <x v="1"/>
    <x v="1"/>
    <x v="11"/>
    <x v="3"/>
    <x v="1369"/>
    <x v="0"/>
    <x v="1247"/>
    <x v="1574"/>
    <x v="1451"/>
    <x v="1565"/>
    <x v="1601"/>
    <x v="0"/>
    <x v="2"/>
    <x v="7"/>
    <x v="7"/>
  </r>
  <r>
    <x v="1604"/>
    <x v="219"/>
    <x v="1"/>
    <x v="12"/>
    <x v="0"/>
    <x v="2"/>
    <x v="0"/>
    <x v="6"/>
    <x v="3"/>
    <x v="981"/>
    <x v="2"/>
    <x v="144"/>
    <x v="1575"/>
    <x v="1452"/>
    <x v="1566"/>
    <x v="1602"/>
    <x v="0"/>
    <x v="2"/>
    <x v="7"/>
    <x v="7"/>
  </r>
  <r>
    <x v="1605"/>
    <x v="220"/>
    <x v="3"/>
    <x v="7"/>
    <x v="3"/>
    <x v="0"/>
    <x v="4"/>
    <x v="10"/>
    <x v="2"/>
    <x v="796"/>
    <x v="0"/>
    <x v="616"/>
    <x v="1576"/>
    <x v="1313"/>
    <x v="1567"/>
    <x v="1603"/>
    <x v="0"/>
    <x v="2"/>
    <x v="7"/>
    <x v="7"/>
  </r>
  <r>
    <x v="1606"/>
    <x v="220"/>
    <x v="2"/>
    <x v="5"/>
    <x v="2"/>
    <x v="1"/>
    <x v="1"/>
    <x v="1"/>
    <x v="3"/>
    <x v="1370"/>
    <x v="2"/>
    <x v="1248"/>
    <x v="1577"/>
    <x v="1453"/>
    <x v="1568"/>
    <x v="1604"/>
    <x v="0"/>
    <x v="2"/>
    <x v="7"/>
    <x v="7"/>
  </r>
  <r>
    <x v="1607"/>
    <x v="220"/>
    <x v="0"/>
    <x v="0"/>
    <x v="2"/>
    <x v="1"/>
    <x v="1"/>
    <x v="1"/>
    <x v="0"/>
    <x v="1371"/>
    <x v="0"/>
    <x v="1249"/>
    <x v="1578"/>
    <x v="1341"/>
    <x v="1569"/>
    <x v="1605"/>
    <x v="0"/>
    <x v="2"/>
    <x v="7"/>
    <x v="7"/>
  </r>
  <r>
    <x v="1608"/>
    <x v="220"/>
    <x v="1"/>
    <x v="11"/>
    <x v="2"/>
    <x v="0"/>
    <x v="0"/>
    <x v="4"/>
    <x v="3"/>
    <x v="474"/>
    <x v="0"/>
    <x v="1116"/>
    <x v="1579"/>
    <x v="1278"/>
    <x v="1570"/>
    <x v="1606"/>
    <x v="0"/>
    <x v="2"/>
    <x v="7"/>
    <x v="7"/>
  </r>
  <r>
    <x v="1609"/>
    <x v="220"/>
    <x v="3"/>
    <x v="13"/>
    <x v="2"/>
    <x v="1"/>
    <x v="0"/>
    <x v="8"/>
    <x v="2"/>
    <x v="1372"/>
    <x v="3"/>
    <x v="1250"/>
    <x v="1580"/>
    <x v="1454"/>
    <x v="1571"/>
    <x v="1607"/>
    <x v="0"/>
    <x v="2"/>
    <x v="7"/>
    <x v="7"/>
  </r>
  <r>
    <x v="1610"/>
    <x v="220"/>
    <x v="2"/>
    <x v="16"/>
    <x v="0"/>
    <x v="1"/>
    <x v="0"/>
    <x v="0"/>
    <x v="1"/>
    <x v="1373"/>
    <x v="3"/>
    <x v="419"/>
    <x v="1581"/>
    <x v="1455"/>
    <x v="1572"/>
    <x v="1608"/>
    <x v="0"/>
    <x v="2"/>
    <x v="7"/>
    <x v="7"/>
  </r>
  <r>
    <x v="1611"/>
    <x v="221"/>
    <x v="0"/>
    <x v="0"/>
    <x v="2"/>
    <x v="0"/>
    <x v="3"/>
    <x v="7"/>
    <x v="3"/>
    <x v="1374"/>
    <x v="0"/>
    <x v="1251"/>
    <x v="1582"/>
    <x v="1456"/>
    <x v="1573"/>
    <x v="1609"/>
    <x v="0"/>
    <x v="2"/>
    <x v="7"/>
    <x v="7"/>
  </r>
  <r>
    <x v="1612"/>
    <x v="221"/>
    <x v="2"/>
    <x v="10"/>
    <x v="3"/>
    <x v="2"/>
    <x v="2"/>
    <x v="2"/>
    <x v="0"/>
    <x v="1375"/>
    <x v="0"/>
    <x v="718"/>
    <x v="1583"/>
    <x v="1457"/>
    <x v="1574"/>
    <x v="1610"/>
    <x v="0"/>
    <x v="2"/>
    <x v="7"/>
    <x v="7"/>
  </r>
  <r>
    <x v="1613"/>
    <x v="221"/>
    <x v="1"/>
    <x v="1"/>
    <x v="2"/>
    <x v="0"/>
    <x v="3"/>
    <x v="7"/>
    <x v="0"/>
    <x v="1376"/>
    <x v="2"/>
    <x v="1252"/>
    <x v="1584"/>
    <x v="1458"/>
    <x v="1575"/>
    <x v="1611"/>
    <x v="0"/>
    <x v="2"/>
    <x v="7"/>
    <x v="7"/>
  </r>
  <r>
    <x v="1614"/>
    <x v="221"/>
    <x v="2"/>
    <x v="2"/>
    <x v="2"/>
    <x v="1"/>
    <x v="2"/>
    <x v="9"/>
    <x v="3"/>
    <x v="1377"/>
    <x v="2"/>
    <x v="1253"/>
    <x v="1585"/>
    <x v="1459"/>
    <x v="1576"/>
    <x v="1612"/>
    <x v="0"/>
    <x v="2"/>
    <x v="7"/>
    <x v="7"/>
  </r>
  <r>
    <x v="1615"/>
    <x v="221"/>
    <x v="1"/>
    <x v="14"/>
    <x v="0"/>
    <x v="1"/>
    <x v="1"/>
    <x v="11"/>
    <x v="1"/>
    <x v="1378"/>
    <x v="0"/>
    <x v="670"/>
    <x v="1586"/>
    <x v="1460"/>
    <x v="1577"/>
    <x v="1613"/>
    <x v="0"/>
    <x v="2"/>
    <x v="7"/>
    <x v="7"/>
  </r>
  <r>
    <x v="1616"/>
    <x v="221"/>
    <x v="3"/>
    <x v="7"/>
    <x v="0"/>
    <x v="0"/>
    <x v="1"/>
    <x v="17"/>
    <x v="3"/>
    <x v="1379"/>
    <x v="3"/>
    <x v="1254"/>
    <x v="1587"/>
    <x v="1461"/>
    <x v="1578"/>
    <x v="1614"/>
    <x v="0"/>
    <x v="2"/>
    <x v="7"/>
    <x v="7"/>
  </r>
  <r>
    <x v="1617"/>
    <x v="222"/>
    <x v="0"/>
    <x v="9"/>
    <x v="2"/>
    <x v="0"/>
    <x v="1"/>
    <x v="17"/>
    <x v="3"/>
    <x v="1380"/>
    <x v="0"/>
    <x v="1255"/>
    <x v="1588"/>
    <x v="1462"/>
    <x v="1579"/>
    <x v="1615"/>
    <x v="0"/>
    <x v="2"/>
    <x v="7"/>
    <x v="7"/>
  </r>
  <r>
    <x v="1618"/>
    <x v="222"/>
    <x v="3"/>
    <x v="13"/>
    <x v="0"/>
    <x v="1"/>
    <x v="3"/>
    <x v="7"/>
    <x v="3"/>
    <x v="1381"/>
    <x v="0"/>
    <x v="1256"/>
    <x v="1589"/>
    <x v="1463"/>
    <x v="1580"/>
    <x v="1616"/>
    <x v="0"/>
    <x v="2"/>
    <x v="7"/>
    <x v="7"/>
  </r>
  <r>
    <x v="1619"/>
    <x v="222"/>
    <x v="2"/>
    <x v="16"/>
    <x v="0"/>
    <x v="0"/>
    <x v="3"/>
    <x v="7"/>
    <x v="3"/>
    <x v="1382"/>
    <x v="0"/>
    <x v="1257"/>
    <x v="1590"/>
    <x v="1464"/>
    <x v="1581"/>
    <x v="1617"/>
    <x v="0"/>
    <x v="2"/>
    <x v="7"/>
    <x v="7"/>
  </r>
  <r>
    <x v="1620"/>
    <x v="222"/>
    <x v="3"/>
    <x v="8"/>
    <x v="0"/>
    <x v="0"/>
    <x v="2"/>
    <x v="18"/>
    <x v="6"/>
    <x v="1383"/>
    <x v="0"/>
    <x v="1258"/>
    <x v="1591"/>
    <x v="1465"/>
    <x v="1582"/>
    <x v="1618"/>
    <x v="0"/>
    <x v="2"/>
    <x v="7"/>
    <x v="7"/>
  </r>
  <r>
    <x v="1621"/>
    <x v="222"/>
    <x v="0"/>
    <x v="0"/>
    <x v="0"/>
    <x v="2"/>
    <x v="3"/>
    <x v="13"/>
    <x v="0"/>
    <x v="1384"/>
    <x v="0"/>
    <x v="1259"/>
    <x v="1592"/>
    <x v="1214"/>
    <x v="1583"/>
    <x v="1619"/>
    <x v="0"/>
    <x v="2"/>
    <x v="7"/>
    <x v="7"/>
  </r>
  <r>
    <x v="1622"/>
    <x v="222"/>
    <x v="0"/>
    <x v="15"/>
    <x v="2"/>
    <x v="2"/>
    <x v="1"/>
    <x v="3"/>
    <x v="0"/>
    <x v="1385"/>
    <x v="0"/>
    <x v="1023"/>
    <x v="1593"/>
    <x v="1155"/>
    <x v="1584"/>
    <x v="1620"/>
    <x v="0"/>
    <x v="2"/>
    <x v="7"/>
    <x v="7"/>
  </r>
  <r>
    <x v="1623"/>
    <x v="222"/>
    <x v="1"/>
    <x v="14"/>
    <x v="0"/>
    <x v="0"/>
    <x v="1"/>
    <x v="1"/>
    <x v="2"/>
    <x v="1386"/>
    <x v="0"/>
    <x v="1260"/>
    <x v="1594"/>
    <x v="1466"/>
    <x v="1585"/>
    <x v="1621"/>
    <x v="0"/>
    <x v="2"/>
    <x v="7"/>
    <x v="7"/>
  </r>
  <r>
    <x v="1624"/>
    <x v="222"/>
    <x v="3"/>
    <x v="4"/>
    <x v="1"/>
    <x v="2"/>
    <x v="2"/>
    <x v="18"/>
    <x v="9"/>
    <x v="1387"/>
    <x v="2"/>
    <x v="1261"/>
    <x v="1595"/>
    <x v="1467"/>
    <x v="1586"/>
    <x v="1622"/>
    <x v="0"/>
    <x v="2"/>
    <x v="7"/>
    <x v="7"/>
  </r>
  <r>
    <x v="1625"/>
    <x v="222"/>
    <x v="0"/>
    <x v="15"/>
    <x v="3"/>
    <x v="2"/>
    <x v="4"/>
    <x v="12"/>
    <x v="3"/>
    <x v="1388"/>
    <x v="2"/>
    <x v="1262"/>
    <x v="1596"/>
    <x v="1468"/>
    <x v="1587"/>
    <x v="1623"/>
    <x v="0"/>
    <x v="2"/>
    <x v="7"/>
    <x v="7"/>
  </r>
  <r>
    <x v="1626"/>
    <x v="223"/>
    <x v="3"/>
    <x v="13"/>
    <x v="3"/>
    <x v="0"/>
    <x v="1"/>
    <x v="3"/>
    <x v="3"/>
    <x v="1389"/>
    <x v="0"/>
    <x v="1263"/>
    <x v="1597"/>
    <x v="1469"/>
    <x v="1588"/>
    <x v="1624"/>
    <x v="0"/>
    <x v="2"/>
    <x v="7"/>
    <x v="7"/>
  </r>
  <r>
    <x v="1627"/>
    <x v="223"/>
    <x v="1"/>
    <x v="14"/>
    <x v="2"/>
    <x v="0"/>
    <x v="1"/>
    <x v="17"/>
    <x v="2"/>
    <x v="1390"/>
    <x v="0"/>
    <x v="1264"/>
    <x v="1598"/>
    <x v="1470"/>
    <x v="1589"/>
    <x v="1625"/>
    <x v="0"/>
    <x v="2"/>
    <x v="7"/>
    <x v="7"/>
  </r>
  <r>
    <x v="1628"/>
    <x v="223"/>
    <x v="3"/>
    <x v="4"/>
    <x v="0"/>
    <x v="1"/>
    <x v="4"/>
    <x v="10"/>
    <x v="2"/>
    <x v="1391"/>
    <x v="2"/>
    <x v="855"/>
    <x v="1599"/>
    <x v="1471"/>
    <x v="1590"/>
    <x v="1626"/>
    <x v="0"/>
    <x v="2"/>
    <x v="7"/>
    <x v="7"/>
  </r>
  <r>
    <x v="1629"/>
    <x v="223"/>
    <x v="3"/>
    <x v="13"/>
    <x v="0"/>
    <x v="1"/>
    <x v="4"/>
    <x v="16"/>
    <x v="0"/>
    <x v="1392"/>
    <x v="0"/>
    <x v="1265"/>
    <x v="1600"/>
    <x v="1472"/>
    <x v="1591"/>
    <x v="1627"/>
    <x v="0"/>
    <x v="2"/>
    <x v="7"/>
    <x v="7"/>
  </r>
  <r>
    <x v="1630"/>
    <x v="223"/>
    <x v="3"/>
    <x v="8"/>
    <x v="0"/>
    <x v="1"/>
    <x v="0"/>
    <x v="0"/>
    <x v="2"/>
    <x v="1393"/>
    <x v="1"/>
    <x v="1266"/>
    <x v="1601"/>
    <x v="1473"/>
    <x v="1592"/>
    <x v="1628"/>
    <x v="0"/>
    <x v="2"/>
    <x v="7"/>
    <x v="7"/>
  </r>
  <r>
    <x v="1631"/>
    <x v="224"/>
    <x v="2"/>
    <x v="5"/>
    <x v="0"/>
    <x v="0"/>
    <x v="1"/>
    <x v="1"/>
    <x v="3"/>
    <x v="1394"/>
    <x v="0"/>
    <x v="1267"/>
    <x v="1602"/>
    <x v="1474"/>
    <x v="1593"/>
    <x v="1629"/>
    <x v="0"/>
    <x v="2"/>
    <x v="7"/>
    <x v="7"/>
  </r>
  <r>
    <x v="1632"/>
    <x v="224"/>
    <x v="1"/>
    <x v="14"/>
    <x v="0"/>
    <x v="2"/>
    <x v="1"/>
    <x v="1"/>
    <x v="0"/>
    <x v="1395"/>
    <x v="0"/>
    <x v="1268"/>
    <x v="1603"/>
    <x v="1475"/>
    <x v="1594"/>
    <x v="1630"/>
    <x v="0"/>
    <x v="2"/>
    <x v="7"/>
    <x v="7"/>
  </r>
  <r>
    <x v="1633"/>
    <x v="224"/>
    <x v="1"/>
    <x v="12"/>
    <x v="0"/>
    <x v="0"/>
    <x v="2"/>
    <x v="2"/>
    <x v="3"/>
    <x v="265"/>
    <x v="3"/>
    <x v="1269"/>
    <x v="1604"/>
    <x v="1476"/>
    <x v="1595"/>
    <x v="1631"/>
    <x v="0"/>
    <x v="2"/>
    <x v="7"/>
    <x v="7"/>
  </r>
  <r>
    <x v="1634"/>
    <x v="224"/>
    <x v="3"/>
    <x v="8"/>
    <x v="1"/>
    <x v="0"/>
    <x v="4"/>
    <x v="16"/>
    <x v="1"/>
    <x v="833"/>
    <x v="3"/>
    <x v="1270"/>
    <x v="1605"/>
    <x v="1477"/>
    <x v="1596"/>
    <x v="1632"/>
    <x v="0"/>
    <x v="2"/>
    <x v="7"/>
    <x v="7"/>
  </r>
  <r>
    <x v="1635"/>
    <x v="224"/>
    <x v="3"/>
    <x v="8"/>
    <x v="3"/>
    <x v="2"/>
    <x v="4"/>
    <x v="10"/>
    <x v="3"/>
    <x v="901"/>
    <x v="3"/>
    <x v="1271"/>
    <x v="1606"/>
    <x v="1478"/>
    <x v="1597"/>
    <x v="1633"/>
    <x v="0"/>
    <x v="2"/>
    <x v="7"/>
    <x v="7"/>
  </r>
  <r>
    <x v="1636"/>
    <x v="224"/>
    <x v="0"/>
    <x v="15"/>
    <x v="3"/>
    <x v="0"/>
    <x v="0"/>
    <x v="0"/>
    <x v="0"/>
    <x v="161"/>
    <x v="1"/>
    <x v="185"/>
    <x v="1607"/>
    <x v="321"/>
    <x v="1598"/>
    <x v="1634"/>
    <x v="0"/>
    <x v="2"/>
    <x v="7"/>
    <x v="7"/>
  </r>
  <r>
    <x v="1637"/>
    <x v="225"/>
    <x v="1"/>
    <x v="1"/>
    <x v="2"/>
    <x v="1"/>
    <x v="4"/>
    <x v="12"/>
    <x v="2"/>
    <x v="1396"/>
    <x v="3"/>
    <x v="1272"/>
    <x v="1608"/>
    <x v="1479"/>
    <x v="1599"/>
    <x v="1635"/>
    <x v="0"/>
    <x v="2"/>
    <x v="7"/>
    <x v="7"/>
  </r>
  <r>
    <x v="1638"/>
    <x v="225"/>
    <x v="1"/>
    <x v="11"/>
    <x v="2"/>
    <x v="0"/>
    <x v="1"/>
    <x v="17"/>
    <x v="3"/>
    <x v="1397"/>
    <x v="0"/>
    <x v="369"/>
    <x v="1609"/>
    <x v="385"/>
    <x v="1201"/>
    <x v="1636"/>
    <x v="0"/>
    <x v="2"/>
    <x v="7"/>
    <x v="7"/>
  </r>
  <r>
    <x v="1639"/>
    <x v="225"/>
    <x v="1"/>
    <x v="6"/>
    <x v="1"/>
    <x v="2"/>
    <x v="0"/>
    <x v="4"/>
    <x v="8"/>
    <x v="1187"/>
    <x v="3"/>
    <x v="1273"/>
    <x v="1610"/>
    <x v="1480"/>
    <x v="1600"/>
    <x v="1637"/>
    <x v="0"/>
    <x v="2"/>
    <x v="7"/>
    <x v="7"/>
  </r>
  <r>
    <x v="1640"/>
    <x v="225"/>
    <x v="1"/>
    <x v="1"/>
    <x v="0"/>
    <x v="1"/>
    <x v="1"/>
    <x v="3"/>
    <x v="3"/>
    <x v="1398"/>
    <x v="2"/>
    <x v="1274"/>
    <x v="1611"/>
    <x v="1481"/>
    <x v="1601"/>
    <x v="1638"/>
    <x v="0"/>
    <x v="2"/>
    <x v="7"/>
    <x v="7"/>
  </r>
  <r>
    <x v="1641"/>
    <x v="225"/>
    <x v="3"/>
    <x v="8"/>
    <x v="2"/>
    <x v="1"/>
    <x v="1"/>
    <x v="11"/>
    <x v="3"/>
    <x v="1399"/>
    <x v="0"/>
    <x v="203"/>
    <x v="1612"/>
    <x v="211"/>
    <x v="1602"/>
    <x v="1639"/>
    <x v="0"/>
    <x v="2"/>
    <x v="7"/>
    <x v="7"/>
  </r>
  <r>
    <x v="1642"/>
    <x v="225"/>
    <x v="2"/>
    <x v="16"/>
    <x v="0"/>
    <x v="2"/>
    <x v="2"/>
    <x v="9"/>
    <x v="0"/>
    <x v="570"/>
    <x v="0"/>
    <x v="44"/>
    <x v="1613"/>
    <x v="44"/>
    <x v="1603"/>
    <x v="1640"/>
    <x v="0"/>
    <x v="2"/>
    <x v="7"/>
    <x v="7"/>
  </r>
  <r>
    <x v="1643"/>
    <x v="225"/>
    <x v="1"/>
    <x v="6"/>
    <x v="0"/>
    <x v="1"/>
    <x v="2"/>
    <x v="18"/>
    <x v="3"/>
    <x v="1400"/>
    <x v="0"/>
    <x v="623"/>
    <x v="1614"/>
    <x v="669"/>
    <x v="1604"/>
    <x v="1641"/>
    <x v="0"/>
    <x v="2"/>
    <x v="7"/>
    <x v="7"/>
  </r>
  <r>
    <x v="1644"/>
    <x v="226"/>
    <x v="3"/>
    <x v="7"/>
    <x v="0"/>
    <x v="1"/>
    <x v="4"/>
    <x v="14"/>
    <x v="0"/>
    <x v="89"/>
    <x v="2"/>
    <x v="262"/>
    <x v="1615"/>
    <x v="271"/>
    <x v="1605"/>
    <x v="1642"/>
    <x v="0"/>
    <x v="2"/>
    <x v="7"/>
    <x v="7"/>
  </r>
  <r>
    <x v="1645"/>
    <x v="226"/>
    <x v="0"/>
    <x v="0"/>
    <x v="2"/>
    <x v="1"/>
    <x v="4"/>
    <x v="10"/>
    <x v="0"/>
    <x v="1051"/>
    <x v="0"/>
    <x v="513"/>
    <x v="1616"/>
    <x v="540"/>
    <x v="1606"/>
    <x v="1643"/>
    <x v="0"/>
    <x v="2"/>
    <x v="7"/>
    <x v="7"/>
  </r>
  <r>
    <x v="1646"/>
    <x v="226"/>
    <x v="1"/>
    <x v="12"/>
    <x v="0"/>
    <x v="2"/>
    <x v="2"/>
    <x v="2"/>
    <x v="0"/>
    <x v="1401"/>
    <x v="0"/>
    <x v="288"/>
    <x v="1617"/>
    <x v="377"/>
    <x v="1607"/>
    <x v="1644"/>
    <x v="0"/>
    <x v="2"/>
    <x v="7"/>
    <x v="7"/>
  </r>
  <r>
    <x v="1647"/>
    <x v="226"/>
    <x v="3"/>
    <x v="7"/>
    <x v="0"/>
    <x v="1"/>
    <x v="3"/>
    <x v="7"/>
    <x v="3"/>
    <x v="1402"/>
    <x v="0"/>
    <x v="1275"/>
    <x v="1618"/>
    <x v="1482"/>
    <x v="1608"/>
    <x v="1645"/>
    <x v="0"/>
    <x v="2"/>
    <x v="7"/>
    <x v="7"/>
  </r>
  <r>
    <x v="1648"/>
    <x v="226"/>
    <x v="3"/>
    <x v="4"/>
    <x v="2"/>
    <x v="0"/>
    <x v="3"/>
    <x v="7"/>
    <x v="3"/>
    <x v="1403"/>
    <x v="2"/>
    <x v="1276"/>
    <x v="1619"/>
    <x v="1483"/>
    <x v="1609"/>
    <x v="1646"/>
    <x v="0"/>
    <x v="2"/>
    <x v="7"/>
    <x v="7"/>
  </r>
  <r>
    <x v="1649"/>
    <x v="226"/>
    <x v="2"/>
    <x v="16"/>
    <x v="0"/>
    <x v="1"/>
    <x v="1"/>
    <x v="1"/>
    <x v="2"/>
    <x v="830"/>
    <x v="3"/>
    <x v="501"/>
    <x v="1620"/>
    <x v="1205"/>
    <x v="1610"/>
    <x v="1647"/>
    <x v="0"/>
    <x v="2"/>
    <x v="7"/>
    <x v="7"/>
  </r>
  <r>
    <x v="1650"/>
    <x v="226"/>
    <x v="1"/>
    <x v="1"/>
    <x v="2"/>
    <x v="2"/>
    <x v="3"/>
    <x v="7"/>
    <x v="3"/>
    <x v="1404"/>
    <x v="0"/>
    <x v="1277"/>
    <x v="1621"/>
    <x v="1484"/>
    <x v="831"/>
    <x v="1648"/>
    <x v="0"/>
    <x v="2"/>
    <x v="7"/>
    <x v="7"/>
  </r>
  <r>
    <x v="1651"/>
    <x v="227"/>
    <x v="2"/>
    <x v="16"/>
    <x v="0"/>
    <x v="1"/>
    <x v="0"/>
    <x v="0"/>
    <x v="2"/>
    <x v="879"/>
    <x v="0"/>
    <x v="1110"/>
    <x v="963"/>
    <x v="1485"/>
    <x v="1611"/>
    <x v="1649"/>
    <x v="0"/>
    <x v="2"/>
    <x v="7"/>
    <x v="7"/>
  </r>
  <r>
    <x v="1652"/>
    <x v="227"/>
    <x v="3"/>
    <x v="7"/>
    <x v="3"/>
    <x v="1"/>
    <x v="0"/>
    <x v="0"/>
    <x v="8"/>
    <x v="1405"/>
    <x v="0"/>
    <x v="779"/>
    <x v="1622"/>
    <x v="1486"/>
    <x v="1612"/>
    <x v="1650"/>
    <x v="0"/>
    <x v="2"/>
    <x v="7"/>
    <x v="7"/>
  </r>
  <r>
    <x v="1653"/>
    <x v="227"/>
    <x v="1"/>
    <x v="1"/>
    <x v="2"/>
    <x v="0"/>
    <x v="4"/>
    <x v="10"/>
    <x v="1"/>
    <x v="902"/>
    <x v="0"/>
    <x v="1051"/>
    <x v="1623"/>
    <x v="1487"/>
    <x v="1613"/>
    <x v="1651"/>
    <x v="0"/>
    <x v="2"/>
    <x v="7"/>
    <x v="7"/>
  </r>
  <r>
    <x v="1654"/>
    <x v="227"/>
    <x v="2"/>
    <x v="16"/>
    <x v="1"/>
    <x v="0"/>
    <x v="0"/>
    <x v="0"/>
    <x v="6"/>
    <x v="1406"/>
    <x v="4"/>
    <x v="1278"/>
    <x v="1624"/>
    <x v="1488"/>
    <x v="1614"/>
    <x v="1652"/>
    <x v="0"/>
    <x v="2"/>
    <x v="7"/>
    <x v="7"/>
  </r>
  <r>
    <x v="1655"/>
    <x v="227"/>
    <x v="1"/>
    <x v="12"/>
    <x v="2"/>
    <x v="1"/>
    <x v="3"/>
    <x v="13"/>
    <x v="0"/>
    <x v="1407"/>
    <x v="0"/>
    <x v="23"/>
    <x v="1625"/>
    <x v="23"/>
    <x v="1615"/>
    <x v="1653"/>
    <x v="0"/>
    <x v="2"/>
    <x v="7"/>
    <x v="7"/>
  </r>
  <r>
    <x v="1656"/>
    <x v="227"/>
    <x v="2"/>
    <x v="10"/>
    <x v="0"/>
    <x v="0"/>
    <x v="3"/>
    <x v="19"/>
    <x v="2"/>
    <x v="1408"/>
    <x v="0"/>
    <x v="1279"/>
    <x v="1626"/>
    <x v="1489"/>
    <x v="1616"/>
    <x v="1654"/>
    <x v="0"/>
    <x v="2"/>
    <x v="7"/>
    <x v="7"/>
  </r>
  <r>
    <x v="1657"/>
    <x v="227"/>
    <x v="0"/>
    <x v="0"/>
    <x v="0"/>
    <x v="0"/>
    <x v="2"/>
    <x v="2"/>
    <x v="3"/>
    <x v="660"/>
    <x v="3"/>
    <x v="92"/>
    <x v="1627"/>
    <x v="175"/>
    <x v="1617"/>
    <x v="1655"/>
    <x v="0"/>
    <x v="2"/>
    <x v="7"/>
    <x v="7"/>
  </r>
  <r>
    <x v="1658"/>
    <x v="227"/>
    <x v="1"/>
    <x v="14"/>
    <x v="0"/>
    <x v="2"/>
    <x v="0"/>
    <x v="8"/>
    <x v="0"/>
    <x v="1409"/>
    <x v="0"/>
    <x v="165"/>
    <x v="1628"/>
    <x v="168"/>
    <x v="1618"/>
    <x v="1656"/>
    <x v="0"/>
    <x v="2"/>
    <x v="7"/>
    <x v="7"/>
  </r>
  <r>
    <x v="1659"/>
    <x v="227"/>
    <x v="1"/>
    <x v="6"/>
    <x v="1"/>
    <x v="2"/>
    <x v="1"/>
    <x v="1"/>
    <x v="4"/>
    <x v="1410"/>
    <x v="3"/>
    <x v="1280"/>
    <x v="1629"/>
    <x v="1490"/>
    <x v="1619"/>
    <x v="1657"/>
    <x v="0"/>
    <x v="2"/>
    <x v="7"/>
    <x v="7"/>
  </r>
  <r>
    <x v="1660"/>
    <x v="227"/>
    <x v="1"/>
    <x v="12"/>
    <x v="0"/>
    <x v="1"/>
    <x v="1"/>
    <x v="1"/>
    <x v="3"/>
    <x v="1411"/>
    <x v="0"/>
    <x v="1281"/>
    <x v="1630"/>
    <x v="1491"/>
    <x v="1620"/>
    <x v="1658"/>
    <x v="0"/>
    <x v="2"/>
    <x v="7"/>
    <x v="7"/>
  </r>
  <r>
    <x v="1661"/>
    <x v="227"/>
    <x v="1"/>
    <x v="14"/>
    <x v="0"/>
    <x v="1"/>
    <x v="3"/>
    <x v="19"/>
    <x v="3"/>
    <x v="1412"/>
    <x v="0"/>
    <x v="1282"/>
    <x v="1631"/>
    <x v="1492"/>
    <x v="1457"/>
    <x v="1659"/>
    <x v="0"/>
    <x v="2"/>
    <x v="7"/>
    <x v="7"/>
  </r>
  <r>
    <x v="1662"/>
    <x v="227"/>
    <x v="2"/>
    <x v="2"/>
    <x v="2"/>
    <x v="1"/>
    <x v="2"/>
    <x v="2"/>
    <x v="2"/>
    <x v="537"/>
    <x v="0"/>
    <x v="1283"/>
    <x v="1632"/>
    <x v="1493"/>
    <x v="1621"/>
    <x v="1660"/>
    <x v="0"/>
    <x v="2"/>
    <x v="7"/>
    <x v="7"/>
  </r>
  <r>
    <x v="1663"/>
    <x v="227"/>
    <x v="1"/>
    <x v="12"/>
    <x v="3"/>
    <x v="0"/>
    <x v="3"/>
    <x v="7"/>
    <x v="0"/>
    <x v="1413"/>
    <x v="0"/>
    <x v="1284"/>
    <x v="1633"/>
    <x v="1494"/>
    <x v="1622"/>
    <x v="1661"/>
    <x v="0"/>
    <x v="2"/>
    <x v="7"/>
    <x v="7"/>
  </r>
  <r>
    <x v="1664"/>
    <x v="227"/>
    <x v="2"/>
    <x v="16"/>
    <x v="3"/>
    <x v="0"/>
    <x v="2"/>
    <x v="9"/>
    <x v="1"/>
    <x v="1414"/>
    <x v="0"/>
    <x v="1285"/>
    <x v="1634"/>
    <x v="1495"/>
    <x v="1623"/>
    <x v="1662"/>
    <x v="0"/>
    <x v="2"/>
    <x v="7"/>
    <x v="7"/>
  </r>
  <r>
    <x v="1665"/>
    <x v="227"/>
    <x v="0"/>
    <x v="0"/>
    <x v="2"/>
    <x v="0"/>
    <x v="3"/>
    <x v="13"/>
    <x v="3"/>
    <x v="552"/>
    <x v="3"/>
    <x v="1152"/>
    <x v="1635"/>
    <x v="1496"/>
    <x v="1624"/>
    <x v="1663"/>
    <x v="0"/>
    <x v="2"/>
    <x v="7"/>
    <x v="7"/>
  </r>
  <r>
    <x v="1666"/>
    <x v="227"/>
    <x v="0"/>
    <x v="15"/>
    <x v="2"/>
    <x v="2"/>
    <x v="3"/>
    <x v="7"/>
    <x v="3"/>
    <x v="1415"/>
    <x v="2"/>
    <x v="1286"/>
    <x v="1636"/>
    <x v="1497"/>
    <x v="1625"/>
    <x v="1664"/>
    <x v="0"/>
    <x v="2"/>
    <x v="7"/>
    <x v="7"/>
  </r>
  <r>
    <x v="1667"/>
    <x v="227"/>
    <x v="0"/>
    <x v="15"/>
    <x v="0"/>
    <x v="1"/>
    <x v="1"/>
    <x v="11"/>
    <x v="3"/>
    <x v="1416"/>
    <x v="0"/>
    <x v="486"/>
    <x v="1637"/>
    <x v="1498"/>
    <x v="1626"/>
    <x v="1665"/>
    <x v="0"/>
    <x v="2"/>
    <x v="7"/>
    <x v="7"/>
  </r>
  <r>
    <x v="1668"/>
    <x v="228"/>
    <x v="1"/>
    <x v="11"/>
    <x v="0"/>
    <x v="0"/>
    <x v="2"/>
    <x v="2"/>
    <x v="1"/>
    <x v="1247"/>
    <x v="0"/>
    <x v="43"/>
    <x v="1638"/>
    <x v="1499"/>
    <x v="1627"/>
    <x v="1666"/>
    <x v="0"/>
    <x v="2"/>
    <x v="7"/>
    <x v="7"/>
  </r>
  <r>
    <x v="1669"/>
    <x v="228"/>
    <x v="1"/>
    <x v="12"/>
    <x v="2"/>
    <x v="0"/>
    <x v="0"/>
    <x v="8"/>
    <x v="2"/>
    <x v="1417"/>
    <x v="2"/>
    <x v="1287"/>
    <x v="1639"/>
    <x v="1500"/>
    <x v="1628"/>
    <x v="1667"/>
    <x v="0"/>
    <x v="2"/>
    <x v="7"/>
    <x v="7"/>
  </r>
  <r>
    <x v="1670"/>
    <x v="228"/>
    <x v="1"/>
    <x v="1"/>
    <x v="3"/>
    <x v="1"/>
    <x v="2"/>
    <x v="18"/>
    <x v="2"/>
    <x v="1418"/>
    <x v="0"/>
    <x v="1288"/>
    <x v="1640"/>
    <x v="1501"/>
    <x v="1629"/>
    <x v="1668"/>
    <x v="0"/>
    <x v="2"/>
    <x v="7"/>
    <x v="7"/>
  </r>
  <r>
    <x v="1671"/>
    <x v="228"/>
    <x v="1"/>
    <x v="12"/>
    <x v="2"/>
    <x v="1"/>
    <x v="2"/>
    <x v="9"/>
    <x v="3"/>
    <x v="762"/>
    <x v="2"/>
    <x v="1289"/>
    <x v="1641"/>
    <x v="1502"/>
    <x v="1630"/>
    <x v="1669"/>
    <x v="0"/>
    <x v="2"/>
    <x v="7"/>
    <x v="7"/>
  </r>
  <r>
    <x v="1672"/>
    <x v="228"/>
    <x v="0"/>
    <x v="0"/>
    <x v="0"/>
    <x v="1"/>
    <x v="1"/>
    <x v="17"/>
    <x v="3"/>
    <x v="1419"/>
    <x v="3"/>
    <x v="522"/>
    <x v="1642"/>
    <x v="550"/>
    <x v="1631"/>
    <x v="1670"/>
    <x v="0"/>
    <x v="2"/>
    <x v="7"/>
    <x v="7"/>
  </r>
  <r>
    <x v="1673"/>
    <x v="229"/>
    <x v="3"/>
    <x v="13"/>
    <x v="0"/>
    <x v="1"/>
    <x v="0"/>
    <x v="6"/>
    <x v="0"/>
    <x v="1420"/>
    <x v="0"/>
    <x v="1290"/>
    <x v="1643"/>
    <x v="1503"/>
    <x v="1632"/>
    <x v="1671"/>
    <x v="0"/>
    <x v="2"/>
    <x v="7"/>
    <x v="7"/>
  </r>
  <r>
    <x v="1674"/>
    <x v="229"/>
    <x v="0"/>
    <x v="9"/>
    <x v="0"/>
    <x v="1"/>
    <x v="2"/>
    <x v="2"/>
    <x v="0"/>
    <x v="143"/>
    <x v="0"/>
    <x v="21"/>
    <x v="1644"/>
    <x v="21"/>
    <x v="1633"/>
    <x v="1672"/>
    <x v="0"/>
    <x v="2"/>
    <x v="7"/>
    <x v="7"/>
  </r>
  <r>
    <x v="1675"/>
    <x v="229"/>
    <x v="0"/>
    <x v="15"/>
    <x v="3"/>
    <x v="2"/>
    <x v="4"/>
    <x v="12"/>
    <x v="2"/>
    <x v="1421"/>
    <x v="0"/>
    <x v="1291"/>
    <x v="1645"/>
    <x v="1504"/>
    <x v="1634"/>
    <x v="1673"/>
    <x v="0"/>
    <x v="2"/>
    <x v="7"/>
    <x v="7"/>
  </r>
  <r>
    <x v="1676"/>
    <x v="229"/>
    <x v="1"/>
    <x v="12"/>
    <x v="0"/>
    <x v="0"/>
    <x v="1"/>
    <x v="1"/>
    <x v="2"/>
    <x v="1422"/>
    <x v="3"/>
    <x v="414"/>
    <x v="1646"/>
    <x v="1505"/>
    <x v="1635"/>
    <x v="1674"/>
    <x v="0"/>
    <x v="2"/>
    <x v="7"/>
    <x v="7"/>
  </r>
  <r>
    <x v="1677"/>
    <x v="229"/>
    <x v="1"/>
    <x v="1"/>
    <x v="1"/>
    <x v="2"/>
    <x v="0"/>
    <x v="8"/>
    <x v="6"/>
    <x v="792"/>
    <x v="3"/>
    <x v="17"/>
    <x v="1647"/>
    <x v="1506"/>
    <x v="1636"/>
    <x v="1675"/>
    <x v="0"/>
    <x v="2"/>
    <x v="7"/>
    <x v="7"/>
  </r>
  <r>
    <x v="1678"/>
    <x v="229"/>
    <x v="0"/>
    <x v="15"/>
    <x v="3"/>
    <x v="1"/>
    <x v="3"/>
    <x v="13"/>
    <x v="0"/>
    <x v="1423"/>
    <x v="0"/>
    <x v="1292"/>
    <x v="1648"/>
    <x v="959"/>
    <x v="1637"/>
    <x v="1676"/>
    <x v="0"/>
    <x v="2"/>
    <x v="7"/>
    <x v="7"/>
  </r>
  <r>
    <x v="1679"/>
    <x v="229"/>
    <x v="2"/>
    <x v="10"/>
    <x v="1"/>
    <x v="2"/>
    <x v="1"/>
    <x v="3"/>
    <x v="1"/>
    <x v="1424"/>
    <x v="3"/>
    <x v="559"/>
    <x v="1649"/>
    <x v="1507"/>
    <x v="1638"/>
    <x v="1677"/>
    <x v="0"/>
    <x v="2"/>
    <x v="7"/>
    <x v="7"/>
  </r>
  <r>
    <x v="1680"/>
    <x v="230"/>
    <x v="1"/>
    <x v="1"/>
    <x v="0"/>
    <x v="0"/>
    <x v="1"/>
    <x v="11"/>
    <x v="2"/>
    <x v="1425"/>
    <x v="0"/>
    <x v="1293"/>
    <x v="1650"/>
    <x v="1508"/>
    <x v="1639"/>
    <x v="1678"/>
    <x v="0"/>
    <x v="2"/>
    <x v="7"/>
    <x v="7"/>
  </r>
  <r>
    <x v="1681"/>
    <x v="230"/>
    <x v="1"/>
    <x v="14"/>
    <x v="3"/>
    <x v="2"/>
    <x v="1"/>
    <x v="1"/>
    <x v="3"/>
    <x v="1426"/>
    <x v="2"/>
    <x v="1294"/>
    <x v="1651"/>
    <x v="1509"/>
    <x v="1640"/>
    <x v="1679"/>
    <x v="0"/>
    <x v="2"/>
    <x v="7"/>
    <x v="7"/>
  </r>
  <r>
    <x v="1682"/>
    <x v="230"/>
    <x v="1"/>
    <x v="6"/>
    <x v="1"/>
    <x v="2"/>
    <x v="0"/>
    <x v="8"/>
    <x v="7"/>
    <x v="1427"/>
    <x v="1"/>
    <x v="17"/>
    <x v="1652"/>
    <x v="1510"/>
    <x v="1641"/>
    <x v="1680"/>
    <x v="0"/>
    <x v="2"/>
    <x v="7"/>
    <x v="7"/>
  </r>
  <r>
    <x v="1683"/>
    <x v="230"/>
    <x v="2"/>
    <x v="2"/>
    <x v="0"/>
    <x v="0"/>
    <x v="2"/>
    <x v="15"/>
    <x v="3"/>
    <x v="549"/>
    <x v="0"/>
    <x v="1295"/>
    <x v="1653"/>
    <x v="1511"/>
    <x v="1642"/>
    <x v="1681"/>
    <x v="0"/>
    <x v="2"/>
    <x v="7"/>
    <x v="7"/>
  </r>
  <r>
    <x v="1684"/>
    <x v="230"/>
    <x v="1"/>
    <x v="6"/>
    <x v="0"/>
    <x v="0"/>
    <x v="0"/>
    <x v="6"/>
    <x v="3"/>
    <x v="338"/>
    <x v="2"/>
    <x v="991"/>
    <x v="1536"/>
    <x v="1121"/>
    <x v="1643"/>
    <x v="1682"/>
    <x v="0"/>
    <x v="2"/>
    <x v="7"/>
    <x v="7"/>
  </r>
  <r>
    <x v="1685"/>
    <x v="230"/>
    <x v="1"/>
    <x v="11"/>
    <x v="3"/>
    <x v="0"/>
    <x v="3"/>
    <x v="5"/>
    <x v="3"/>
    <x v="904"/>
    <x v="1"/>
    <x v="1296"/>
    <x v="1654"/>
    <x v="1512"/>
    <x v="1644"/>
    <x v="1683"/>
    <x v="0"/>
    <x v="2"/>
    <x v="7"/>
    <x v="7"/>
  </r>
  <r>
    <x v="1686"/>
    <x v="230"/>
    <x v="2"/>
    <x v="10"/>
    <x v="3"/>
    <x v="0"/>
    <x v="0"/>
    <x v="8"/>
    <x v="3"/>
    <x v="1428"/>
    <x v="2"/>
    <x v="1297"/>
    <x v="1655"/>
    <x v="1513"/>
    <x v="1645"/>
    <x v="1684"/>
    <x v="0"/>
    <x v="2"/>
    <x v="7"/>
    <x v="7"/>
  </r>
  <r>
    <x v="1687"/>
    <x v="231"/>
    <x v="0"/>
    <x v="9"/>
    <x v="0"/>
    <x v="1"/>
    <x v="0"/>
    <x v="4"/>
    <x v="8"/>
    <x v="1429"/>
    <x v="3"/>
    <x v="888"/>
    <x v="1656"/>
    <x v="1514"/>
    <x v="1646"/>
    <x v="1685"/>
    <x v="0"/>
    <x v="2"/>
    <x v="7"/>
    <x v="7"/>
  </r>
  <r>
    <x v="1688"/>
    <x v="231"/>
    <x v="1"/>
    <x v="12"/>
    <x v="1"/>
    <x v="0"/>
    <x v="2"/>
    <x v="18"/>
    <x v="1"/>
    <x v="1430"/>
    <x v="3"/>
    <x v="1298"/>
    <x v="1657"/>
    <x v="1515"/>
    <x v="1647"/>
    <x v="1686"/>
    <x v="0"/>
    <x v="2"/>
    <x v="7"/>
    <x v="7"/>
  </r>
  <r>
    <x v="1689"/>
    <x v="231"/>
    <x v="2"/>
    <x v="5"/>
    <x v="2"/>
    <x v="1"/>
    <x v="0"/>
    <x v="4"/>
    <x v="0"/>
    <x v="1244"/>
    <x v="3"/>
    <x v="374"/>
    <x v="1658"/>
    <x v="1516"/>
    <x v="1648"/>
    <x v="1687"/>
    <x v="0"/>
    <x v="2"/>
    <x v="7"/>
    <x v="7"/>
  </r>
  <r>
    <x v="1690"/>
    <x v="231"/>
    <x v="3"/>
    <x v="7"/>
    <x v="2"/>
    <x v="0"/>
    <x v="1"/>
    <x v="11"/>
    <x v="3"/>
    <x v="1431"/>
    <x v="0"/>
    <x v="509"/>
    <x v="1659"/>
    <x v="232"/>
    <x v="1649"/>
    <x v="1688"/>
    <x v="0"/>
    <x v="2"/>
    <x v="7"/>
    <x v="7"/>
  </r>
  <r>
    <x v="1691"/>
    <x v="231"/>
    <x v="3"/>
    <x v="4"/>
    <x v="0"/>
    <x v="1"/>
    <x v="4"/>
    <x v="14"/>
    <x v="3"/>
    <x v="1432"/>
    <x v="2"/>
    <x v="1299"/>
    <x v="1660"/>
    <x v="1517"/>
    <x v="161"/>
    <x v="1689"/>
    <x v="0"/>
    <x v="2"/>
    <x v="7"/>
    <x v="7"/>
  </r>
  <r>
    <x v="1692"/>
    <x v="231"/>
    <x v="1"/>
    <x v="12"/>
    <x v="2"/>
    <x v="1"/>
    <x v="3"/>
    <x v="19"/>
    <x v="0"/>
    <x v="1433"/>
    <x v="0"/>
    <x v="1300"/>
    <x v="1661"/>
    <x v="1518"/>
    <x v="1650"/>
    <x v="1690"/>
    <x v="0"/>
    <x v="2"/>
    <x v="7"/>
    <x v="7"/>
  </r>
  <r>
    <x v="1693"/>
    <x v="231"/>
    <x v="3"/>
    <x v="8"/>
    <x v="0"/>
    <x v="1"/>
    <x v="1"/>
    <x v="3"/>
    <x v="3"/>
    <x v="1434"/>
    <x v="2"/>
    <x v="112"/>
    <x v="1662"/>
    <x v="112"/>
    <x v="1651"/>
    <x v="1691"/>
    <x v="0"/>
    <x v="2"/>
    <x v="7"/>
    <x v="7"/>
  </r>
  <r>
    <x v="1694"/>
    <x v="231"/>
    <x v="3"/>
    <x v="13"/>
    <x v="2"/>
    <x v="1"/>
    <x v="3"/>
    <x v="19"/>
    <x v="6"/>
    <x v="1435"/>
    <x v="1"/>
    <x v="768"/>
    <x v="1663"/>
    <x v="1519"/>
    <x v="1652"/>
    <x v="1692"/>
    <x v="0"/>
    <x v="2"/>
    <x v="7"/>
    <x v="7"/>
  </r>
  <r>
    <x v="1695"/>
    <x v="231"/>
    <x v="3"/>
    <x v="4"/>
    <x v="0"/>
    <x v="1"/>
    <x v="2"/>
    <x v="2"/>
    <x v="3"/>
    <x v="1212"/>
    <x v="1"/>
    <x v="101"/>
    <x v="1664"/>
    <x v="173"/>
    <x v="1653"/>
    <x v="1693"/>
    <x v="0"/>
    <x v="2"/>
    <x v="7"/>
    <x v="7"/>
  </r>
  <r>
    <x v="1696"/>
    <x v="231"/>
    <x v="2"/>
    <x v="5"/>
    <x v="3"/>
    <x v="0"/>
    <x v="1"/>
    <x v="11"/>
    <x v="3"/>
    <x v="665"/>
    <x v="0"/>
    <x v="1301"/>
    <x v="1665"/>
    <x v="1520"/>
    <x v="1654"/>
    <x v="1694"/>
    <x v="0"/>
    <x v="2"/>
    <x v="7"/>
    <x v="7"/>
  </r>
  <r>
    <x v="1697"/>
    <x v="231"/>
    <x v="1"/>
    <x v="12"/>
    <x v="0"/>
    <x v="1"/>
    <x v="3"/>
    <x v="5"/>
    <x v="3"/>
    <x v="1436"/>
    <x v="0"/>
    <x v="1302"/>
    <x v="1666"/>
    <x v="1521"/>
    <x v="1655"/>
    <x v="1695"/>
    <x v="0"/>
    <x v="2"/>
    <x v="7"/>
    <x v="7"/>
  </r>
  <r>
    <x v="1698"/>
    <x v="231"/>
    <x v="3"/>
    <x v="13"/>
    <x v="1"/>
    <x v="0"/>
    <x v="1"/>
    <x v="11"/>
    <x v="2"/>
    <x v="219"/>
    <x v="1"/>
    <x v="1303"/>
    <x v="1667"/>
    <x v="1522"/>
    <x v="1656"/>
    <x v="1696"/>
    <x v="0"/>
    <x v="2"/>
    <x v="7"/>
    <x v="7"/>
  </r>
  <r>
    <x v="1699"/>
    <x v="231"/>
    <x v="1"/>
    <x v="14"/>
    <x v="0"/>
    <x v="0"/>
    <x v="0"/>
    <x v="8"/>
    <x v="0"/>
    <x v="1437"/>
    <x v="1"/>
    <x v="1304"/>
    <x v="1668"/>
    <x v="1523"/>
    <x v="1657"/>
    <x v="1697"/>
    <x v="0"/>
    <x v="2"/>
    <x v="7"/>
    <x v="7"/>
  </r>
  <r>
    <x v="1700"/>
    <x v="232"/>
    <x v="0"/>
    <x v="0"/>
    <x v="2"/>
    <x v="0"/>
    <x v="2"/>
    <x v="9"/>
    <x v="0"/>
    <x v="661"/>
    <x v="0"/>
    <x v="1305"/>
    <x v="709"/>
    <x v="1524"/>
    <x v="1658"/>
    <x v="1698"/>
    <x v="0"/>
    <x v="2"/>
    <x v="7"/>
    <x v="7"/>
  </r>
  <r>
    <x v="1701"/>
    <x v="232"/>
    <x v="0"/>
    <x v="15"/>
    <x v="2"/>
    <x v="1"/>
    <x v="2"/>
    <x v="9"/>
    <x v="0"/>
    <x v="1438"/>
    <x v="3"/>
    <x v="327"/>
    <x v="1669"/>
    <x v="1525"/>
    <x v="1659"/>
    <x v="1699"/>
    <x v="0"/>
    <x v="2"/>
    <x v="7"/>
    <x v="7"/>
  </r>
  <r>
    <x v="1702"/>
    <x v="232"/>
    <x v="3"/>
    <x v="4"/>
    <x v="0"/>
    <x v="1"/>
    <x v="1"/>
    <x v="11"/>
    <x v="6"/>
    <x v="1439"/>
    <x v="0"/>
    <x v="1306"/>
    <x v="1670"/>
    <x v="1526"/>
    <x v="1660"/>
    <x v="1700"/>
    <x v="0"/>
    <x v="2"/>
    <x v="7"/>
    <x v="7"/>
  </r>
  <r>
    <x v="1703"/>
    <x v="232"/>
    <x v="3"/>
    <x v="13"/>
    <x v="2"/>
    <x v="0"/>
    <x v="3"/>
    <x v="7"/>
    <x v="3"/>
    <x v="1440"/>
    <x v="0"/>
    <x v="1307"/>
    <x v="1671"/>
    <x v="1527"/>
    <x v="1661"/>
    <x v="1701"/>
    <x v="0"/>
    <x v="2"/>
    <x v="7"/>
    <x v="7"/>
  </r>
  <r>
    <x v="1704"/>
    <x v="232"/>
    <x v="1"/>
    <x v="6"/>
    <x v="3"/>
    <x v="1"/>
    <x v="0"/>
    <x v="0"/>
    <x v="3"/>
    <x v="1384"/>
    <x v="0"/>
    <x v="1221"/>
    <x v="1672"/>
    <x v="1528"/>
    <x v="1662"/>
    <x v="1702"/>
    <x v="0"/>
    <x v="2"/>
    <x v="7"/>
    <x v="7"/>
  </r>
  <r>
    <x v="1705"/>
    <x v="232"/>
    <x v="0"/>
    <x v="15"/>
    <x v="2"/>
    <x v="1"/>
    <x v="3"/>
    <x v="19"/>
    <x v="6"/>
    <x v="821"/>
    <x v="0"/>
    <x v="1308"/>
    <x v="1673"/>
    <x v="1529"/>
    <x v="1663"/>
    <x v="1703"/>
    <x v="0"/>
    <x v="2"/>
    <x v="7"/>
    <x v="7"/>
  </r>
  <r>
    <x v="1706"/>
    <x v="232"/>
    <x v="1"/>
    <x v="11"/>
    <x v="0"/>
    <x v="2"/>
    <x v="1"/>
    <x v="11"/>
    <x v="0"/>
    <x v="1441"/>
    <x v="2"/>
    <x v="1309"/>
    <x v="1674"/>
    <x v="1530"/>
    <x v="1664"/>
    <x v="1704"/>
    <x v="0"/>
    <x v="2"/>
    <x v="7"/>
    <x v="7"/>
  </r>
  <r>
    <x v="1707"/>
    <x v="232"/>
    <x v="2"/>
    <x v="10"/>
    <x v="2"/>
    <x v="1"/>
    <x v="0"/>
    <x v="0"/>
    <x v="3"/>
    <x v="699"/>
    <x v="0"/>
    <x v="1310"/>
    <x v="753"/>
    <x v="1531"/>
    <x v="834"/>
    <x v="1705"/>
    <x v="0"/>
    <x v="2"/>
    <x v="7"/>
    <x v="7"/>
  </r>
  <r>
    <x v="1708"/>
    <x v="232"/>
    <x v="3"/>
    <x v="8"/>
    <x v="1"/>
    <x v="0"/>
    <x v="1"/>
    <x v="11"/>
    <x v="9"/>
    <x v="1442"/>
    <x v="1"/>
    <x v="1311"/>
    <x v="1675"/>
    <x v="1532"/>
    <x v="1665"/>
    <x v="1706"/>
    <x v="0"/>
    <x v="2"/>
    <x v="7"/>
    <x v="7"/>
  </r>
  <r>
    <x v="1709"/>
    <x v="232"/>
    <x v="1"/>
    <x v="14"/>
    <x v="1"/>
    <x v="2"/>
    <x v="2"/>
    <x v="18"/>
    <x v="6"/>
    <x v="1443"/>
    <x v="1"/>
    <x v="1312"/>
    <x v="1676"/>
    <x v="1533"/>
    <x v="1666"/>
    <x v="1707"/>
    <x v="0"/>
    <x v="2"/>
    <x v="7"/>
    <x v="7"/>
  </r>
  <r>
    <x v="1710"/>
    <x v="233"/>
    <x v="3"/>
    <x v="8"/>
    <x v="2"/>
    <x v="2"/>
    <x v="4"/>
    <x v="10"/>
    <x v="0"/>
    <x v="1289"/>
    <x v="0"/>
    <x v="1313"/>
    <x v="1677"/>
    <x v="1534"/>
    <x v="1667"/>
    <x v="1708"/>
    <x v="0"/>
    <x v="2"/>
    <x v="7"/>
    <x v="7"/>
  </r>
  <r>
    <x v="1711"/>
    <x v="233"/>
    <x v="0"/>
    <x v="9"/>
    <x v="3"/>
    <x v="1"/>
    <x v="2"/>
    <x v="9"/>
    <x v="3"/>
    <x v="1444"/>
    <x v="1"/>
    <x v="385"/>
    <x v="1678"/>
    <x v="402"/>
    <x v="1668"/>
    <x v="1709"/>
    <x v="0"/>
    <x v="2"/>
    <x v="7"/>
    <x v="7"/>
  </r>
  <r>
    <x v="1712"/>
    <x v="233"/>
    <x v="0"/>
    <x v="9"/>
    <x v="0"/>
    <x v="0"/>
    <x v="1"/>
    <x v="1"/>
    <x v="3"/>
    <x v="800"/>
    <x v="0"/>
    <x v="643"/>
    <x v="1679"/>
    <x v="1535"/>
    <x v="1669"/>
    <x v="1710"/>
    <x v="0"/>
    <x v="2"/>
    <x v="7"/>
    <x v="7"/>
  </r>
  <r>
    <x v="1713"/>
    <x v="233"/>
    <x v="2"/>
    <x v="2"/>
    <x v="0"/>
    <x v="0"/>
    <x v="1"/>
    <x v="3"/>
    <x v="0"/>
    <x v="884"/>
    <x v="0"/>
    <x v="1314"/>
    <x v="1680"/>
    <x v="1536"/>
    <x v="1670"/>
    <x v="1711"/>
    <x v="0"/>
    <x v="2"/>
    <x v="7"/>
    <x v="7"/>
  </r>
  <r>
    <x v="1714"/>
    <x v="233"/>
    <x v="0"/>
    <x v="9"/>
    <x v="1"/>
    <x v="2"/>
    <x v="0"/>
    <x v="8"/>
    <x v="8"/>
    <x v="1445"/>
    <x v="3"/>
    <x v="1315"/>
    <x v="1681"/>
    <x v="1537"/>
    <x v="1671"/>
    <x v="1712"/>
    <x v="0"/>
    <x v="2"/>
    <x v="7"/>
    <x v="7"/>
  </r>
  <r>
    <x v="1715"/>
    <x v="233"/>
    <x v="3"/>
    <x v="7"/>
    <x v="0"/>
    <x v="2"/>
    <x v="4"/>
    <x v="12"/>
    <x v="3"/>
    <x v="1446"/>
    <x v="0"/>
    <x v="1316"/>
    <x v="1682"/>
    <x v="1538"/>
    <x v="51"/>
    <x v="1713"/>
    <x v="0"/>
    <x v="2"/>
    <x v="7"/>
    <x v="7"/>
  </r>
  <r>
    <x v="1716"/>
    <x v="233"/>
    <x v="1"/>
    <x v="6"/>
    <x v="0"/>
    <x v="1"/>
    <x v="0"/>
    <x v="0"/>
    <x v="0"/>
    <x v="88"/>
    <x v="3"/>
    <x v="1278"/>
    <x v="1683"/>
    <x v="1539"/>
    <x v="1672"/>
    <x v="1714"/>
    <x v="0"/>
    <x v="2"/>
    <x v="7"/>
    <x v="7"/>
  </r>
  <r>
    <x v="1717"/>
    <x v="233"/>
    <x v="3"/>
    <x v="4"/>
    <x v="0"/>
    <x v="2"/>
    <x v="1"/>
    <x v="3"/>
    <x v="3"/>
    <x v="1447"/>
    <x v="0"/>
    <x v="1317"/>
    <x v="1684"/>
    <x v="1540"/>
    <x v="1673"/>
    <x v="1715"/>
    <x v="0"/>
    <x v="2"/>
    <x v="7"/>
    <x v="7"/>
  </r>
  <r>
    <x v="1718"/>
    <x v="233"/>
    <x v="2"/>
    <x v="2"/>
    <x v="0"/>
    <x v="0"/>
    <x v="3"/>
    <x v="7"/>
    <x v="0"/>
    <x v="1448"/>
    <x v="2"/>
    <x v="1318"/>
    <x v="1685"/>
    <x v="1541"/>
    <x v="1674"/>
    <x v="1716"/>
    <x v="0"/>
    <x v="2"/>
    <x v="7"/>
    <x v="7"/>
  </r>
  <r>
    <x v="1719"/>
    <x v="233"/>
    <x v="2"/>
    <x v="5"/>
    <x v="0"/>
    <x v="2"/>
    <x v="4"/>
    <x v="10"/>
    <x v="3"/>
    <x v="348"/>
    <x v="2"/>
    <x v="1319"/>
    <x v="1686"/>
    <x v="1542"/>
    <x v="1675"/>
    <x v="1717"/>
    <x v="0"/>
    <x v="2"/>
    <x v="7"/>
    <x v="7"/>
  </r>
  <r>
    <x v="1720"/>
    <x v="233"/>
    <x v="3"/>
    <x v="7"/>
    <x v="3"/>
    <x v="2"/>
    <x v="4"/>
    <x v="12"/>
    <x v="1"/>
    <x v="511"/>
    <x v="0"/>
    <x v="26"/>
    <x v="1687"/>
    <x v="1543"/>
    <x v="1676"/>
    <x v="1718"/>
    <x v="0"/>
    <x v="2"/>
    <x v="7"/>
    <x v="7"/>
  </r>
  <r>
    <x v="1721"/>
    <x v="233"/>
    <x v="3"/>
    <x v="8"/>
    <x v="3"/>
    <x v="1"/>
    <x v="0"/>
    <x v="6"/>
    <x v="3"/>
    <x v="348"/>
    <x v="2"/>
    <x v="1320"/>
    <x v="1686"/>
    <x v="1544"/>
    <x v="1677"/>
    <x v="1719"/>
    <x v="0"/>
    <x v="2"/>
    <x v="7"/>
    <x v="7"/>
  </r>
  <r>
    <x v="1722"/>
    <x v="233"/>
    <x v="2"/>
    <x v="16"/>
    <x v="0"/>
    <x v="0"/>
    <x v="0"/>
    <x v="6"/>
    <x v="3"/>
    <x v="1449"/>
    <x v="2"/>
    <x v="1321"/>
    <x v="1688"/>
    <x v="1545"/>
    <x v="1678"/>
    <x v="1720"/>
    <x v="0"/>
    <x v="2"/>
    <x v="7"/>
    <x v="7"/>
  </r>
  <r>
    <x v="1723"/>
    <x v="233"/>
    <x v="3"/>
    <x v="13"/>
    <x v="0"/>
    <x v="1"/>
    <x v="2"/>
    <x v="2"/>
    <x v="2"/>
    <x v="1450"/>
    <x v="0"/>
    <x v="402"/>
    <x v="1689"/>
    <x v="1546"/>
    <x v="1679"/>
    <x v="1721"/>
    <x v="0"/>
    <x v="2"/>
    <x v="7"/>
    <x v="7"/>
  </r>
  <r>
    <x v="1724"/>
    <x v="233"/>
    <x v="2"/>
    <x v="10"/>
    <x v="2"/>
    <x v="1"/>
    <x v="2"/>
    <x v="15"/>
    <x v="1"/>
    <x v="1451"/>
    <x v="0"/>
    <x v="1322"/>
    <x v="1690"/>
    <x v="1547"/>
    <x v="1680"/>
    <x v="1722"/>
    <x v="0"/>
    <x v="2"/>
    <x v="7"/>
    <x v="7"/>
  </r>
  <r>
    <x v="1725"/>
    <x v="234"/>
    <x v="2"/>
    <x v="3"/>
    <x v="1"/>
    <x v="2"/>
    <x v="1"/>
    <x v="3"/>
    <x v="1"/>
    <x v="1452"/>
    <x v="1"/>
    <x v="1069"/>
    <x v="1691"/>
    <x v="1548"/>
    <x v="1681"/>
    <x v="1723"/>
    <x v="0"/>
    <x v="2"/>
    <x v="7"/>
    <x v="7"/>
  </r>
  <r>
    <x v="1726"/>
    <x v="234"/>
    <x v="3"/>
    <x v="4"/>
    <x v="1"/>
    <x v="2"/>
    <x v="2"/>
    <x v="18"/>
    <x v="9"/>
    <x v="1453"/>
    <x v="3"/>
    <x v="1323"/>
    <x v="1692"/>
    <x v="1549"/>
    <x v="1682"/>
    <x v="1724"/>
    <x v="0"/>
    <x v="2"/>
    <x v="7"/>
    <x v="7"/>
  </r>
  <r>
    <x v="1727"/>
    <x v="234"/>
    <x v="0"/>
    <x v="15"/>
    <x v="2"/>
    <x v="1"/>
    <x v="0"/>
    <x v="6"/>
    <x v="3"/>
    <x v="1454"/>
    <x v="0"/>
    <x v="858"/>
    <x v="1693"/>
    <x v="947"/>
    <x v="1683"/>
    <x v="1725"/>
    <x v="0"/>
    <x v="2"/>
    <x v="7"/>
    <x v="7"/>
  </r>
  <r>
    <x v="1728"/>
    <x v="234"/>
    <x v="2"/>
    <x v="2"/>
    <x v="1"/>
    <x v="2"/>
    <x v="4"/>
    <x v="16"/>
    <x v="6"/>
    <x v="1455"/>
    <x v="1"/>
    <x v="1324"/>
    <x v="1694"/>
    <x v="1550"/>
    <x v="1684"/>
    <x v="1726"/>
    <x v="0"/>
    <x v="2"/>
    <x v="7"/>
    <x v="7"/>
  </r>
  <r>
    <x v="1729"/>
    <x v="234"/>
    <x v="3"/>
    <x v="7"/>
    <x v="2"/>
    <x v="0"/>
    <x v="1"/>
    <x v="1"/>
    <x v="2"/>
    <x v="1456"/>
    <x v="0"/>
    <x v="1325"/>
    <x v="1695"/>
    <x v="1551"/>
    <x v="230"/>
    <x v="1727"/>
    <x v="0"/>
    <x v="2"/>
    <x v="7"/>
    <x v="7"/>
  </r>
  <r>
    <x v="1730"/>
    <x v="234"/>
    <x v="1"/>
    <x v="1"/>
    <x v="2"/>
    <x v="1"/>
    <x v="0"/>
    <x v="6"/>
    <x v="1"/>
    <x v="1040"/>
    <x v="0"/>
    <x v="1326"/>
    <x v="1696"/>
    <x v="1552"/>
    <x v="1685"/>
    <x v="1728"/>
    <x v="0"/>
    <x v="2"/>
    <x v="7"/>
    <x v="7"/>
  </r>
  <r>
    <x v="1731"/>
    <x v="234"/>
    <x v="1"/>
    <x v="14"/>
    <x v="0"/>
    <x v="1"/>
    <x v="1"/>
    <x v="1"/>
    <x v="3"/>
    <x v="1457"/>
    <x v="0"/>
    <x v="1327"/>
    <x v="1697"/>
    <x v="1553"/>
    <x v="466"/>
    <x v="1729"/>
    <x v="0"/>
    <x v="2"/>
    <x v="7"/>
    <x v="7"/>
  </r>
  <r>
    <x v="1732"/>
    <x v="234"/>
    <x v="1"/>
    <x v="11"/>
    <x v="0"/>
    <x v="1"/>
    <x v="2"/>
    <x v="9"/>
    <x v="3"/>
    <x v="1458"/>
    <x v="0"/>
    <x v="1328"/>
    <x v="1698"/>
    <x v="1554"/>
    <x v="1686"/>
    <x v="1730"/>
    <x v="0"/>
    <x v="2"/>
    <x v="7"/>
    <x v="7"/>
  </r>
  <r>
    <x v="1733"/>
    <x v="234"/>
    <x v="0"/>
    <x v="0"/>
    <x v="0"/>
    <x v="1"/>
    <x v="0"/>
    <x v="8"/>
    <x v="3"/>
    <x v="1459"/>
    <x v="2"/>
    <x v="1329"/>
    <x v="1699"/>
    <x v="1555"/>
    <x v="1687"/>
    <x v="1731"/>
    <x v="0"/>
    <x v="2"/>
    <x v="7"/>
    <x v="7"/>
  </r>
  <r>
    <x v="1734"/>
    <x v="234"/>
    <x v="0"/>
    <x v="9"/>
    <x v="0"/>
    <x v="1"/>
    <x v="1"/>
    <x v="3"/>
    <x v="3"/>
    <x v="1460"/>
    <x v="1"/>
    <x v="166"/>
    <x v="1700"/>
    <x v="1556"/>
    <x v="1688"/>
    <x v="1732"/>
    <x v="0"/>
    <x v="2"/>
    <x v="7"/>
    <x v="7"/>
  </r>
  <r>
    <x v="1735"/>
    <x v="234"/>
    <x v="1"/>
    <x v="12"/>
    <x v="0"/>
    <x v="1"/>
    <x v="1"/>
    <x v="11"/>
    <x v="0"/>
    <x v="1461"/>
    <x v="0"/>
    <x v="1309"/>
    <x v="1701"/>
    <x v="1530"/>
    <x v="1689"/>
    <x v="1733"/>
    <x v="0"/>
    <x v="2"/>
    <x v="7"/>
    <x v="7"/>
  </r>
  <r>
    <x v="1736"/>
    <x v="234"/>
    <x v="1"/>
    <x v="14"/>
    <x v="0"/>
    <x v="1"/>
    <x v="1"/>
    <x v="17"/>
    <x v="0"/>
    <x v="249"/>
    <x v="0"/>
    <x v="1330"/>
    <x v="1163"/>
    <x v="1557"/>
    <x v="999"/>
    <x v="1734"/>
    <x v="0"/>
    <x v="2"/>
    <x v="7"/>
    <x v="7"/>
  </r>
  <r>
    <x v="1737"/>
    <x v="234"/>
    <x v="3"/>
    <x v="7"/>
    <x v="3"/>
    <x v="0"/>
    <x v="4"/>
    <x v="16"/>
    <x v="0"/>
    <x v="29"/>
    <x v="0"/>
    <x v="673"/>
    <x v="29"/>
    <x v="460"/>
    <x v="1690"/>
    <x v="1735"/>
    <x v="0"/>
    <x v="2"/>
    <x v="7"/>
    <x v="7"/>
  </r>
  <r>
    <x v="1738"/>
    <x v="234"/>
    <x v="1"/>
    <x v="12"/>
    <x v="1"/>
    <x v="0"/>
    <x v="0"/>
    <x v="8"/>
    <x v="4"/>
    <x v="1462"/>
    <x v="2"/>
    <x v="1331"/>
    <x v="1702"/>
    <x v="1558"/>
    <x v="1691"/>
    <x v="1736"/>
    <x v="0"/>
    <x v="2"/>
    <x v="7"/>
    <x v="7"/>
  </r>
  <r>
    <x v="1739"/>
    <x v="235"/>
    <x v="3"/>
    <x v="8"/>
    <x v="2"/>
    <x v="0"/>
    <x v="3"/>
    <x v="13"/>
    <x v="1"/>
    <x v="1463"/>
    <x v="0"/>
    <x v="651"/>
    <x v="1703"/>
    <x v="1559"/>
    <x v="1692"/>
    <x v="1737"/>
    <x v="0"/>
    <x v="2"/>
    <x v="7"/>
    <x v="7"/>
  </r>
  <r>
    <x v="1740"/>
    <x v="235"/>
    <x v="0"/>
    <x v="0"/>
    <x v="0"/>
    <x v="1"/>
    <x v="4"/>
    <x v="16"/>
    <x v="2"/>
    <x v="372"/>
    <x v="0"/>
    <x v="563"/>
    <x v="1704"/>
    <x v="1560"/>
    <x v="1693"/>
    <x v="1738"/>
    <x v="0"/>
    <x v="2"/>
    <x v="7"/>
    <x v="7"/>
  </r>
  <r>
    <x v="1741"/>
    <x v="235"/>
    <x v="2"/>
    <x v="3"/>
    <x v="0"/>
    <x v="0"/>
    <x v="3"/>
    <x v="7"/>
    <x v="3"/>
    <x v="1464"/>
    <x v="0"/>
    <x v="1332"/>
    <x v="1705"/>
    <x v="1561"/>
    <x v="1694"/>
    <x v="1739"/>
    <x v="0"/>
    <x v="2"/>
    <x v="7"/>
    <x v="7"/>
  </r>
  <r>
    <x v="1742"/>
    <x v="235"/>
    <x v="0"/>
    <x v="15"/>
    <x v="2"/>
    <x v="2"/>
    <x v="4"/>
    <x v="14"/>
    <x v="0"/>
    <x v="1222"/>
    <x v="0"/>
    <x v="595"/>
    <x v="1706"/>
    <x v="846"/>
    <x v="1695"/>
    <x v="1740"/>
    <x v="0"/>
    <x v="2"/>
    <x v="7"/>
    <x v="7"/>
  </r>
  <r>
    <x v="1743"/>
    <x v="235"/>
    <x v="3"/>
    <x v="8"/>
    <x v="0"/>
    <x v="0"/>
    <x v="4"/>
    <x v="14"/>
    <x v="3"/>
    <x v="1000"/>
    <x v="3"/>
    <x v="1333"/>
    <x v="1111"/>
    <x v="1562"/>
    <x v="1696"/>
    <x v="1741"/>
    <x v="0"/>
    <x v="2"/>
    <x v="7"/>
    <x v="7"/>
  </r>
  <r>
    <x v="1744"/>
    <x v="235"/>
    <x v="0"/>
    <x v="15"/>
    <x v="3"/>
    <x v="0"/>
    <x v="1"/>
    <x v="1"/>
    <x v="0"/>
    <x v="1465"/>
    <x v="2"/>
    <x v="1334"/>
    <x v="1707"/>
    <x v="1563"/>
    <x v="1697"/>
    <x v="1742"/>
    <x v="0"/>
    <x v="2"/>
    <x v="7"/>
    <x v="7"/>
  </r>
  <r>
    <x v="1745"/>
    <x v="235"/>
    <x v="3"/>
    <x v="4"/>
    <x v="0"/>
    <x v="1"/>
    <x v="3"/>
    <x v="7"/>
    <x v="3"/>
    <x v="1403"/>
    <x v="2"/>
    <x v="1335"/>
    <x v="1619"/>
    <x v="379"/>
    <x v="1698"/>
    <x v="1743"/>
    <x v="0"/>
    <x v="2"/>
    <x v="7"/>
    <x v="7"/>
  </r>
  <r>
    <x v="1746"/>
    <x v="235"/>
    <x v="0"/>
    <x v="15"/>
    <x v="0"/>
    <x v="1"/>
    <x v="0"/>
    <x v="0"/>
    <x v="3"/>
    <x v="879"/>
    <x v="2"/>
    <x v="1336"/>
    <x v="1708"/>
    <x v="1564"/>
    <x v="1699"/>
    <x v="1744"/>
    <x v="0"/>
    <x v="2"/>
    <x v="7"/>
    <x v="7"/>
  </r>
  <r>
    <x v="1747"/>
    <x v="236"/>
    <x v="3"/>
    <x v="8"/>
    <x v="3"/>
    <x v="0"/>
    <x v="1"/>
    <x v="3"/>
    <x v="3"/>
    <x v="1466"/>
    <x v="0"/>
    <x v="1337"/>
    <x v="1709"/>
    <x v="1565"/>
    <x v="1700"/>
    <x v="1745"/>
    <x v="0"/>
    <x v="2"/>
    <x v="7"/>
    <x v="7"/>
  </r>
  <r>
    <x v="1748"/>
    <x v="237"/>
    <x v="1"/>
    <x v="11"/>
    <x v="3"/>
    <x v="0"/>
    <x v="2"/>
    <x v="2"/>
    <x v="3"/>
    <x v="1171"/>
    <x v="1"/>
    <x v="1119"/>
    <x v="1710"/>
    <x v="1281"/>
    <x v="1701"/>
    <x v="1746"/>
    <x v="0"/>
    <x v="2"/>
    <x v="7"/>
    <x v="7"/>
  </r>
  <r>
    <x v="1749"/>
    <x v="237"/>
    <x v="1"/>
    <x v="6"/>
    <x v="0"/>
    <x v="0"/>
    <x v="0"/>
    <x v="4"/>
    <x v="0"/>
    <x v="1467"/>
    <x v="0"/>
    <x v="483"/>
    <x v="1711"/>
    <x v="508"/>
    <x v="1702"/>
    <x v="1747"/>
    <x v="0"/>
    <x v="2"/>
    <x v="7"/>
    <x v="7"/>
  </r>
  <r>
    <x v="1750"/>
    <x v="237"/>
    <x v="1"/>
    <x v="11"/>
    <x v="2"/>
    <x v="0"/>
    <x v="4"/>
    <x v="14"/>
    <x v="0"/>
    <x v="927"/>
    <x v="2"/>
    <x v="239"/>
    <x v="1712"/>
    <x v="1566"/>
    <x v="1703"/>
    <x v="1748"/>
    <x v="0"/>
    <x v="2"/>
    <x v="7"/>
    <x v="7"/>
  </r>
  <r>
    <x v="1751"/>
    <x v="238"/>
    <x v="0"/>
    <x v="9"/>
    <x v="0"/>
    <x v="1"/>
    <x v="2"/>
    <x v="9"/>
    <x v="2"/>
    <x v="392"/>
    <x v="1"/>
    <x v="647"/>
    <x v="1713"/>
    <x v="1567"/>
    <x v="1704"/>
    <x v="1749"/>
    <x v="0"/>
    <x v="2"/>
    <x v="7"/>
    <x v="7"/>
  </r>
  <r>
    <x v="1752"/>
    <x v="238"/>
    <x v="1"/>
    <x v="6"/>
    <x v="0"/>
    <x v="1"/>
    <x v="3"/>
    <x v="13"/>
    <x v="3"/>
    <x v="725"/>
    <x v="3"/>
    <x v="103"/>
    <x v="1714"/>
    <x v="1568"/>
    <x v="1705"/>
    <x v="1750"/>
    <x v="0"/>
    <x v="2"/>
    <x v="7"/>
    <x v="7"/>
  </r>
  <r>
    <x v="1753"/>
    <x v="238"/>
    <x v="0"/>
    <x v="9"/>
    <x v="2"/>
    <x v="1"/>
    <x v="0"/>
    <x v="8"/>
    <x v="3"/>
    <x v="1468"/>
    <x v="3"/>
    <x v="1338"/>
    <x v="1715"/>
    <x v="1569"/>
    <x v="1706"/>
    <x v="1751"/>
    <x v="0"/>
    <x v="2"/>
    <x v="7"/>
    <x v="7"/>
  </r>
  <r>
    <x v="1754"/>
    <x v="238"/>
    <x v="1"/>
    <x v="6"/>
    <x v="0"/>
    <x v="1"/>
    <x v="1"/>
    <x v="11"/>
    <x v="3"/>
    <x v="1469"/>
    <x v="0"/>
    <x v="1339"/>
    <x v="1716"/>
    <x v="1570"/>
    <x v="1707"/>
    <x v="1752"/>
    <x v="0"/>
    <x v="2"/>
    <x v="7"/>
    <x v="7"/>
  </r>
  <r>
    <x v="1755"/>
    <x v="238"/>
    <x v="1"/>
    <x v="14"/>
    <x v="2"/>
    <x v="2"/>
    <x v="0"/>
    <x v="6"/>
    <x v="2"/>
    <x v="1169"/>
    <x v="2"/>
    <x v="1326"/>
    <x v="282"/>
    <x v="1571"/>
    <x v="1708"/>
    <x v="1753"/>
    <x v="0"/>
    <x v="2"/>
    <x v="7"/>
    <x v="7"/>
  </r>
  <r>
    <x v="1756"/>
    <x v="238"/>
    <x v="0"/>
    <x v="15"/>
    <x v="0"/>
    <x v="2"/>
    <x v="2"/>
    <x v="2"/>
    <x v="3"/>
    <x v="1470"/>
    <x v="0"/>
    <x v="1340"/>
    <x v="1717"/>
    <x v="1572"/>
    <x v="1709"/>
    <x v="1754"/>
    <x v="0"/>
    <x v="2"/>
    <x v="7"/>
    <x v="7"/>
  </r>
  <r>
    <x v="1757"/>
    <x v="238"/>
    <x v="3"/>
    <x v="8"/>
    <x v="0"/>
    <x v="0"/>
    <x v="3"/>
    <x v="5"/>
    <x v="0"/>
    <x v="1471"/>
    <x v="3"/>
    <x v="1341"/>
    <x v="1718"/>
    <x v="1573"/>
    <x v="1710"/>
    <x v="1755"/>
    <x v="0"/>
    <x v="2"/>
    <x v="7"/>
    <x v="7"/>
  </r>
  <r>
    <x v="1758"/>
    <x v="238"/>
    <x v="3"/>
    <x v="13"/>
    <x v="0"/>
    <x v="1"/>
    <x v="4"/>
    <x v="16"/>
    <x v="3"/>
    <x v="466"/>
    <x v="2"/>
    <x v="1342"/>
    <x v="491"/>
    <x v="1574"/>
    <x v="1711"/>
    <x v="1756"/>
    <x v="0"/>
    <x v="2"/>
    <x v="7"/>
    <x v="7"/>
  </r>
  <r>
    <x v="1759"/>
    <x v="238"/>
    <x v="2"/>
    <x v="2"/>
    <x v="3"/>
    <x v="1"/>
    <x v="1"/>
    <x v="11"/>
    <x v="2"/>
    <x v="1472"/>
    <x v="3"/>
    <x v="148"/>
    <x v="1719"/>
    <x v="1575"/>
    <x v="1712"/>
    <x v="1757"/>
    <x v="0"/>
    <x v="2"/>
    <x v="7"/>
    <x v="7"/>
  </r>
  <r>
    <x v="1760"/>
    <x v="238"/>
    <x v="0"/>
    <x v="15"/>
    <x v="1"/>
    <x v="0"/>
    <x v="1"/>
    <x v="17"/>
    <x v="6"/>
    <x v="165"/>
    <x v="3"/>
    <x v="1330"/>
    <x v="1720"/>
    <x v="1576"/>
    <x v="1713"/>
    <x v="1758"/>
    <x v="0"/>
    <x v="2"/>
    <x v="7"/>
    <x v="7"/>
  </r>
  <r>
    <x v="1761"/>
    <x v="238"/>
    <x v="1"/>
    <x v="12"/>
    <x v="3"/>
    <x v="1"/>
    <x v="2"/>
    <x v="2"/>
    <x v="0"/>
    <x v="1171"/>
    <x v="0"/>
    <x v="1015"/>
    <x v="1721"/>
    <x v="1577"/>
    <x v="1714"/>
    <x v="1759"/>
    <x v="0"/>
    <x v="2"/>
    <x v="7"/>
    <x v="7"/>
  </r>
  <r>
    <x v="1762"/>
    <x v="238"/>
    <x v="1"/>
    <x v="11"/>
    <x v="1"/>
    <x v="2"/>
    <x v="0"/>
    <x v="6"/>
    <x v="8"/>
    <x v="1169"/>
    <x v="4"/>
    <x v="555"/>
    <x v="1722"/>
    <x v="1578"/>
    <x v="1715"/>
    <x v="1760"/>
    <x v="0"/>
    <x v="2"/>
    <x v="7"/>
    <x v="7"/>
  </r>
  <r>
    <x v="1763"/>
    <x v="239"/>
    <x v="0"/>
    <x v="15"/>
    <x v="2"/>
    <x v="0"/>
    <x v="4"/>
    <x v="14"/>
    <x v="3"/>
    <x v="1473"/>
    <x v="0"/>
    <x v="96"/>
    <x v="1723"/>
    <x v="96"/>
    <x v="1716"/>
    <x v="1761"/>
    <x v="0"/>
    <x v="2"/>
    <x v="7"/>
    <x v="7"/>
  </r>
  <r>
    <x v="1764"/>
    <x v="239"/>
    <x v="3"/>
    <x v="8"/>
    <x v="0"/>
    <x v="1"/>
    <x v="3"/>
    <x v="13"/>
    <x v="3"/>
    <x v="134"/>
    <x v="0"/>
    <x v="1343"/>
    <x v="1724"/>
    <x v="1579"/>
    <x v="1717"/>
    <x v="1762"/>
    <x v="0"/>
    <x v="2"/>
    <x v="7"/>
    <x v="7"/>
  </r>
  <r>
    <x v="1765"/>
    <x v="239"/>
    <x v="2"/>
    <x v="2"/>
    <x v="0"/>
    <x v="1"/>
    <x v="0"/>
    <x v="4"/>
    <x v="0"/>
    <x v="1474"/>
    <x v="0"/>
    <x v="412"/>
    <x v="1725"/>
    <x v="1580"/>
    <x v="1718"/>
    <x v="1763"/>
    <x v="0"/>
    <x v="2"/>
    <x v="7"/>
    <x v="7"/>
  </r>
  <r>
    <x v="1766"/>
    <x v="239"/>
    <x v="3"/>
    <x v="7"/>
    <x v="3"/>
    <x v="1"/>
    <x v="2"/>
    <x v="2"/>
    <x v="3"/>
    <x v="410"/>
    <x v="2"/>
    <x v="1344"/>
    <x v="432"/>
    <x v="1581"/>
    <x v="1719"/>
    <x v="1764"/>
    <x v="0"/>
    <x v="2"/>
    <x v="7"/>
    <x v="7"/>
  </r>
  <r>
    <x v="1767"/>
    <x v="239"/>
    <x v="0"/>
    <x v="9"/>
    <x v="2"/>
    <x v="1"/>
    <x v="4"/>
    <x v="14"/>
    <x v="3"/>
    <x v="1475"/>
    <x v="2"/>
    <x v="36"/>
    <x v="1726"/>
    <x v="1056"/>
    <x v="1720"/>
    <x v="1765"/>
    <x v="0"/>
    <x v="2"/>
    <x v="7"/>
    <x v="7"/>
  </r>
  <r>
    <x v="1768"/>
    <x v="239"/>
    <x v="1"/>
    <x v="12"/>
    <x v="1"/>
    <x v="2"/>
    <x v="2"/>
    <x v="2"/>
    <x v="2"/>
    <x v="285"/>
    <x v="3"/>
    <x v="1236"/>
    <x v="1727"/>
    <x v="1582"/>
    <x v="1721"/>
    <x v="1766"/>
    <x v="0"/>
    <x v="2"/>
    <x v="7"/>
    <x v="7"/>
  </r>
  <r>
    <x v="1769"/>
    <x v="239"/>
    <x v="3"/>
    <x v="13"/>
    <x v="2"/>
    <x v="1"/>
    <x v="0"/>
    <x v="0"/>
    <x v="0"/>
    <x v="1476"/>
    <x v="3"/>
    <x v="830"/>
    <x v="1728"/>
    <x v="914"/>
    <x v="1722"/>
    <x v="1767"/>
    <x v="0"/>
    <x v="2"/>
    <x v="7"/>
    <x v="7"/>
  </r>
  <r>
    <x v="1770"/>
    <x v="239"/>
    <x v="3"/>
    <x v="7"/>
    <x v="0"/>
    <x v="2"/>
    <x v="2"/>
    <x v="9"/>
    <x v="1"/>
    <x v="1477"/>
    <x v="0"/>
    <x v="514"/>
    <x v="1729"/>
    <x v="1583"/>
    <x v="1723"/>
    <x v="1768"/>
    <x v="0"/>
    <x v="2"/>
    <x v="7"/>
    <x v="7"/>
  </r>
  <r>
    <x v="1771"/>
    <x v="240"/>
    <x v="2"/>
    <x v="2"/>
    <x v="2"/>
    <x v="0"/>
    <x v="4"/>
    <x v="16"/>
    <x v="3"/>
    <x v="325"/>
    <x v="0"/>
    <x v="174"/>
    <x v="1730"/>
    <x v="1328"/>
    <x v="571"/>
    <x v="1769"/>
    <x v="0"/>
    <x v="2"/>
    <x v="7"/>
    <x v="7"/>
  </r>
  <r>
    <x v="1772"/>
    <x v="240"/>
    <x v="2"/>
    <x v="3"/>
    <x v="0"/>
    <x v="1"/>
    <x v="1"/>
    <x v="1"/>
    <x v="8"/>
    <x v="1478"/>
    <x v="0"/>
    <x v="1345"/>
    <x v="1731"/>
    <x v="1584"/>
    <x v="1724"/>
    <x v="1770"/>
    <x v="0"/>
    <x v="2"/>
    <x v="7"/>
    <x v="7"/>
  </r>
  <r>
    <x v="1773"/>
    <x v="240"/>
    <x v="1"/>
    <x v="12"/>
    <x v="0"/>
    <x v="1"/>
    <x v="1"/>
    <x v="17"/>
    <x v="3"/>
    <x v="1479"/>
    <x v="1"/>
    <x v="1346"/>
    <x v="1732"/>
    <x v="1585"/>
    <x v="1725"/>
    <x v="1771"/>
    <x v="0"/>
    <x v="2"/>
    <x v="7"/>
    <x v="7"/>
  </r>
  <r>
    <x v="1774"/>
    <x v="240"/>
    <x v="3"/>
    <x v="13"/>
    <x v="0"/>
    <x v="1"/>
    <x v="2"/>
    <x v="9"/>
    <x v="3"/>
    <x v="645"/>
    <x v="0"/>
    <x v="407"/>
    <x v="1733"/>
    <x v="1586"/>
    <x v="1726"/>
    <x v="1772"/>
    <x v="0"/>
    <x v="2"/>
    <x v="7"/>
    <x v="7"/>
  </r>
  <r>
    <x v="1775"/>
    <x v="240"/>
    <x v="0"/>
    <x v="0"/>
    <x v="0"/>
    <x v="1"/>
    <x v="3"/>
    <x v="7"/>
    <x v="3"/>
    <x v="1480"/>
    <x v="2"/>
    <x v="1347"/>
    <x v="1734"/>
    <x v="1587"/>
    <x v="1727"/>
    <x v="1773"/>
    <x v="0"/>
    <x v="2"/>
    <x v="7"/>
    <x v="7"/>
  </r>
  <r>
    <x v="1776"/>
    <x v="240"/>
    <x v="1"/>
    <x v="14"/>
    <x v="2"/>
    <x v="0"/>
    <x v="1"/>
    <x v="3"/>
    <x v="0"/>
    <x v="1481"/>
    <x v="0"/>
    <x v="1097"/>
    <x v="1735"/>
    <x v="1246"/>
    <x v="373"/>
    <x v="1774"/>
    <x v="0"/>
    <x v="2"/>
    <x v="7"/>
    <x v="7"/>
  </r>
  <r>
    <x v="1777"/>
    <x v="240"/>
    <x v="3"/>
    <x v="8"/>
    <x v="0"/>
    <x v="2"/>
    <x v="2"/>
    <x v="9"/>
    <x v="0"/>
    <x v="1482"/>
    <x v="2"/>
    <x v="59"/>
    <x v="1736"/>
    <x v="59"/>
    <x v="1728"/>
    <x v="1775"/>
    <x v="0"/>
    <x v="2"/>
    <x v="7"/>
    <x v="7"/>
  </r>
  <r>
    <x v="1778"/>
    <x v="240"/>
    <x v="2"/>
    <x v="5"/>
    <x v="2"/>
    <x v="1"/>
    <x v="2"/>
    <x v="18"/>
    <x v="2"/>
    <x v="1483"/>
    <x v="0"/>
    <x v="1348"/>
    <x v="1737"/>
    <x v="1588"/>
    <x v="1729"/>
    <x v="1776"/>
    <x v="0"/>
    <x v="2"/>
    <x v="7"/>
    <x v="7"/>
  </r>
  <r>
    <x v="1779"/>
    <x v="240"/>
    <x v="2"/>
    <x v="2"/>
    <x v="3"/>
    <x v="2"/>
    <x v="3"/>
    <x v="7"/>
    <x v="0"/>
    <x v="1484"/>
    <x v="3"/>
    <x v="1349"/>
    <x v="1738"/>
    <x v="1589"/>
    <x v="1730"/>
    <x v="1777"/>
    <x v="0"/>
    <x v="2"/>
    <x v="7"/>
    <x v="7"/>
  </r>
  <r>
    <x v="1780"/>
    <x v="240"/>
    <x v="3"/>
    <x v="13"/>
    <x v="1"/>
    <x v="2"/>
    <x v="1"/>
    <x v="3"/>
    <x v="6"/>
    <x v="1485"/>
    <x v="1"/>
    <x v="1350"/>
    <x v="1739"/>
    <x v="1590"/>
    <x v="1731"/>
    <x v="1778"/>
    <x v="0"/>
    <x v="2"/>
    <x v="7"/>
    <x v="7"/>
  </r>
  <r>
    <x v="1781"/>
    <x v="240"/>
    <x v="3"/>
    <x v="8"/>
    <x v="0"/>
    <x v="1"/>
    <x v="2"/>
    <x v="2"/>
    <x v="0"/>
    <x v="453"/>
    <x v="1"/>
    <x v="4"/>
    <x v="1740"/>
    <x v="1591"/>
    <x v="1732"/>
    <x v="1779"/>
    <x v="0"/>
    <x v="2"/>
    <x v="7"/>
    <x v="7"/>
  </r>
  <r>
    <x v="1782"/>
    <x v="240"/>
    <x v="0"/>
    <x v="15"/>
    <x v="0"/>
    <x v="1"/>
    <x v="4"/>
    <x v="10"/>
    <x v="0"/>
    <x v="345"/>
    <x v="2"/>
    <x v="1003"/>
    <x v="1741"/>
    <x v="1592"/>
    <x v="1733"/>
    <x v="1780"/>
    <x v="0"/>
    <x v="2"/>
    <x v="7"/>
    <x v="7"/>
  </r>
  <r>
    <x v="1783"/>
    <x v="240"/>
    <x v="2"/>
    <x v="2"/>
    <x v="0"/>
    <x v="1"/>
    <x v="1"/>
    <x v="11"/>
    <x v="0"/>
    <x v="1486"/>
    <x v="2"/>
    <x v="1351"/>
    <x v="1742"/>
    <x v="1593"/>
    <x v="1734"/>
    <x v="1781"/>
    <x v="0"/>
    <x v="2"/>
    <x v="7"/>
    <x v="7"/>
  </r>
  <r>
    <x v="1784"/>
    <x v="240"/>
    <x v="2"/>
    <x v="2"/>
    <x v="0"/>
    <x v="0"/>
    <x v="2"/>
    <x v="2"/>
    <x v="6"/>
    <x v="1043"/>
    <x v="0"/>
    <x v="1344"/>
    <x v="1743"/>
    <x v="1594"/>
    <x v="1735"/>
    <x v="1782"/>
    <x v="0"/>
    <x v="2"/>
    <x v="7"/>
    <x v="7"/>
  </r>
  <r>
    <x v="1785"/>
    <x v="240"/>
    <x v="0"/>
    <x v="15"/>
    <x v="1"/>
    <x v="2"/>
    <x v="3"/>
    <x v="19"/>
    <x v="4"/>
    <x v="523"/>
    <x v="3"/>
    <x v="1352"/>
    <x v="1744"/>
    <x v="1595"/>
    <x v="1736"/>
    <x v="1783"/>
    <x v="0"/>
    <x v="2"/>
    <x v="7"/>
    <x v="7"/>
  </r>
  <r>
    <x v="1786"/>
    <x v="241"/>
    <x v="1"/>
    <x v="1"/>
    <x v="3"/>
    <x v="1"/>
    <x v="0"/>
    <x v="0"/>
    <x v="3"/>
    <x v="1487"/>
    <x v="3"/>
    <x v="1353"/>
    <x v="1745"/>
    <x v="1596"/>
    <x v="1737"/>
    <x v="1784"/>
    <x v="0"/>
    <x v="2"/>
    <x v="7"/>
    <x v="7"/>
  </r>
  <r>
    <x v="1787"/>
    <x v="241"/>
    <x v="1"/>
    <x v="12"/>
    <x v="0"/>
    <x v="2"/>
    <x v="0"/>
    <x v="6"/>
    <x v="0"/>
    <x v="1488"/>
    <x v="2"/>
    <x v="818"/>
    <x v="1746"/>
    <x v="1597"/>
    <x v="1738"/>
    <x v="1785"/>
    <x v="0"/>
    <x v="2"/>
    <x v="7"/>
    <x v="7"/>
  </r>
  <r>
    <x v="1788"/>
    <x v="241"/>
    <x v="3"/>
    <x v="7"/>
    <x v="3"/>
    <x v="0"/>
    <x v="1"/>
    <x v="3"/>
    <x v="3"/>
    <x v="1489"/>
    <x v="3"/>
    <x v="771"/>
    <x v="1747"/>
    <x v="1214"/>
    <x v="1739"/>
    <x v="1786"/>
    <x v="0"/>
    <x v="2"/>
    <x v="7"/>
    <x v="7"/>
  </r>
  <r>
    <x v="1789"/>
    <x v="241"/>
    <x v="2"/>
    <x v="3"/>
    <x v="2"/>
    <x v="1"/>
    <x v="1"/>
    <x v="3"/>
    <x v="3"/>
    <x v="1490"/>
    <x v="0"/>
    <x v="622"/>
    <x v="1748"/>
    <x v="667"/>
    <x v="1740"/>
    <x v="1787"/>
    <x v="0"/>
    <x v="2"/>
    <x v="7"/>
    <x v="7"/>
  </r>
  <r>
    <x v="1790"/>
    <x v="241"/>
    <x v="1"/>
    <x v="12"/>
    <x v="3"/>
    <x v="2"/>
    <x v="1"/>
    <x v="3"/>
    <x v="3"/>
    <x v="1491"/>
    <x v="0"/>
    <x v="1354"/>
    <x v="1749"/>
    <x v="1598"/>
    <x v="1741"/>
    <x v="1788"/>
    <x v="0"/>
    <x v="2"/>
    <x v="7"/>
    <x v="7"/>
  </r>
  <r>
    <x v="1791"/>
    <x v="241"/>
    <x v="3"/>
    <x v="8"/>
    <x v="3"/>
    <x v="0"/>
    <x v="4"/>
    <x v="10"/>
    <x v="3"/>
    <x v="70"/>
    <x v="3"/>
    <x v="65"/>
    <x v="1750"/>
    <x v="65"/>
    <x v="1742"/>
    <x v="1789"/>
    <x v="0"/>
    <x v="2"/>
    <x v="7"/>
    <x v="7"/>
  </r>
  <r>
    <x v="1792"/>
    <x v="242"/>
    <x v="1"/>
    <x v="12"/>
    <x v="1"/>
    <x v="2"/>
    <x v="1"/>
    <x v="11"/>
    <x v="6"/>
    <x v="1492"/>
    <x v="1"/>
    <x v="966"/>
    <x v="1751"/>
    <x v="1599"/>
    <x v="1743"/>
    <x v="1790"/>
    <x v="0"/>
    <x v="2"/>
    <x v="7"/>
    <x v="7"/>
  </r>
  <r>
    <x v="1793"/>
    <x v="242"/>
    <x v="3"/>
    <x v="8"/>
    <x v="3"/>
    <x v="1"/>
    <x v="4"/>
    <x v="10"/>
    <x v="3"/>
    <x v="1493"/>
    <x v="0"/>
    <x v="1355"/>
    <x v="1752"/>
    <x v="1600"/>
    <x v="1744"/>
    <x v="1791"/>
    <x v="0"/>
    <x v="2"/>
    <x v="7"/>
    <x v="7"/>
  </r>
  <r>
    <x v="1794"/>
    <x v="242"/>
    <x v="0"/>
    <x v="0"/>
    <x v="3"/>
    <x v="1"/>
    <x v="4"/>
    <x v="14"/>
    <x v="3"/>
    <x v="1494"/>
    <x v="2"/>
    <x v="406"/>
    <x v="1753"/>
    <x v="428"/>
    <x v="1745"/>
    <x v="1792"/>
    <x v="0"/>
    <x v="2"/>
    <x v="7"/>
    <x v="7"/>
  </r>
  <r>
    <x v="1795"/>
    <x v="242"/>
    <x v="3"/>
    <x v="8"/>
    <x v="0"/>
    <x v="0"/>
    <x v="0"/>
    <x v="0"/>
    <x v="3"/>
    <x v="1495"/>
    <x v="0"/>
    <x v="1356"/>
    <x v="1032"/>
    <x v="1601"/>
    <x v="1746"/>
    <x v="1793"/>
    <x v="0"/>
    <x v="2"/>
    <x v="7"/>
    <x v="7"/>
  </r>
  <r>
    <x v="1796"/>
    <x v="242"/>
    <x v="3"/>
    <x v="7"/>
    <x v="0"/>
    <x v="1"/>
    <x v="2"/>
    <x v="9"/>
    <x v="3"/>
    <x v="392"/>
    <x v="0"/>
    <x v="1357"/>
    <x v="412"/>
    <x v="1602"/>
    <x v="1747"/>
    <x v="1794"/>
    <x v="0"/>
    <x v="2"/>
    <x v="7"/>
    <x v="7"/>
  </r>
  <r>
    <x v="1797"/>
    <x v="242"/>
    <x v="1"/>
    <x v="12"/>
    <x v="0"/>
    <x v="1"/>
    <x v="2"/>
    <x v="9"/>
    <x v="3"/>
    <x v="1496"/>
    <x v="0"/>
    <x v="327"/>
    <x v="1754"/>
    <x v="1274"/>
    <x v="1748"/>
    <x v="1795"/>
    <x v="0"/>
    <x v="2"/>
    <x v="7"/>
    <x v="7"/>
  </r>
  <r>
    <x v="1798"/>
    <x v="242"/>
    <x v="0"/>
    <x v="15"/>
    <x v="2"/>
    <x v="2"/>
    <x v="1"/>
    <x v="17"/>
    <x v="3"/>
    <x v="1497"/>
    <x v="0"/>
    <x v="1358"/>
    <x v="1755"/>
    <x v="1603"/>
    <x v="1749"/>
    <x v="1796"/>
    <x v="0"/>
    <x v="2"/>
    <x v="7"/>
    <x v="7"/>
  </r>
  <r>
    <x v="1799"/>
    <x v="243"/>
    <x v="1"/>
    <x v="6"/>
    <x v="2"/>
    <x v="0"/>
    <x v="0"/>
    <x v="4"/>
    <x v="6"/>
    <x v="1498"/>
    <x v="0"/>
    <x v="1359"/>
    <x v="1756"/>
    <x v="1604"/>
    <x v="1750"/>
    <x v="1797"/>
    <x v="0"/>
    <x v="2"/>
    <x v="8"/>
    <x v="8"/>
  </r>
  <r>
    <x v="1800"/>
    <x v="243"/>
    <x v="1"/>
    <x v="12"/>
    <x v="3"/>
    <x v="0"/>
    <x v="1"/>
    <x v="1"/>
    <x v="3"/>
    <x v="1499"/>
    <x v="3"/>
    <x v="1360"/>
    <x v="1757"/>
    <x v="1605"/>
    <x v="1751"/>
    <x v="1798"/>
    <x v="0"/>
    <x v="2"/>
    <x v="8"/>
    <x v="8"/>
  </r>
  <r>
    <x v="1801"/>
    <x v="243"/>
    <x v="1"/>
    <x v="12"/>
    <x v="1"/>
    <x v="2"/>
    <x v="0"/>
    <x v="0"/>
    <x v="8"/>
    <x v="1500"/>
    <x v="2"/>
    <x v="1361"/>
    <x v="1758"/>
    <x v="1606"/>
    <x v="1752"/>
    <x v="1799"/>
    <x v="0"/>
    <x v="2"/>
    <x v="8"/>
    <x v="8"/>
  </r>
  <r>
    <x v="1802"/>
    <x v="243"/>
    <x v="2"/>
    <x v="5"/>
    <x v="0"/>
    <x v="0"/>
    <x v="2"/>
    <x v="9"/>
    <x v="3"/>
    <x v="223"/>
    <x v="3"/>
    <x v="1362"/>
    <x v="1759"/>
    <x v="1607"/>
    <x v="1753"/>
    <x v="1800"/>
    <x v="0"/>
    <x v="2"/>
    <x v="8"/>
    <x v="8"/>
  </r>
  <r>
    <x v="1803"/>
    <x v="243"/>
    <x v="0"/>
    <x v="15"/>
    <x v="3"/>
    <x v="0"/>
    <x v="1"/>
    <x v="11"/>
    <x v="0"/>
    <x v="1501"/>
    <x v="3"/>
    <x v="1363"/>
    <x v="1760"/>
    <x v="1608"/>
    <x v="1754"/>
    <x v="1801"/>
    <x v="0"/>
    <x v="2"/>
    <x v="8"/>
    <x v="8"/>
  </r>
  <r>
    <x v="1804"/>
    <x v="243"/>
    <x v="3"/>
    <x v="7"/>
    <x v="3"/>
    <x v="2"/>
    <x v="1"/>
    <x v="17"/>
    <x v="3"/>
    <x v="1502"/>
    <x v="0"/>
    <x v="1364"/>
    <x v="1761"/>
    <x v="1609"/>
    <x v="1755"/>
    <x v="1802"/>
    <x v="0"/>
    <x v="2"/>
    <x v="8"/>
    <x v="8"/>
  </r>
  <r>
    <x v="1805"/>
    <x v="243"/>
    <x v="1"/>
    <x v="11"/>
    <x v="2"/>
    <x v="1"/>
    <x v="3"/>
    <x v="13"/>
    <x v="8"/>
    <x v="1503"/>
    <x v="0"/>
    <x v="1365"/>
    <x v="1762"/>
    <x v="1610"/>
    <x v="1756"/>
    <x v="1803"/>
    <x v="0"/>
    <x v="2"/>
    <x v="8"/>
    <x v="8"/>
  </r>
  <r>
    <x v="1806"/>
    <x v="243"/>
    <x v="3"/>
    <x v="13"/>
    <x v="2"/>
    <x v="0"/>
    <x v="2"/>
    <x v="18"/>
    <x v="6"/>
    <x v="1504"/>
    <x v="2"/>
    <x v="1366"/>
    <x v="1763"/>
    <x v="1611"/>
    <x v="1757"/>
    <x v="1804"/>
    <x v="0"/>
    <x v="2"/>
    <x v="8"/>
    <x v="8"/>
  </r>
  <r>
    <x v="1807"/>
    <x v="244"/>
    <x v="3"/>
    <x v="13"/>
    <x v="0"/>
    <x v="1"/>
    <x v="4"/>
    <x v="10"/>
    <x v="3"/>
    <x v="581"/>
    <x v="1"/>
    <x v="262"/>
    <x v="1764"/>
    <x v="1320"/>
    <x v="1758"/>
    <x v="1805"/>
    <x v="0"/>
    <x v="2"/>
    <x v="8"/>
    <x v="8"/>
  </r>
  <r>
    <x v="1808"/>
    <x v="244"/>
    <x v="2"/>
    <x v="16"/>
    <x v="0"/>
    <x v="0"/>
    <x v="2"/>
    <x v="18"/>
    <x v="0"/>
    <x v="1505"/>
    <x v="3"/>
    <x v="1367"/>
    <x v="1765"/>
    <x v="1612"/>
    <x v="1759"/>
    <x v="1806"/>
    <x v="0"/>
    <x v="2"/>
    <x v="8"/>
    <x v="8"/>
  </r>
  <r>
    <x v="1809"/>
    <x v="244"/>
    <x v="0"/>
    <x v="15"/>
    <x v="2"/>
    <x v="0"/>
    <x v="4"/>
    <x v="12"/>
    <x v="6"/>
    <x v="916"/>
    <x v="0"/>
    <x v="1368"/>
    <x v="1766"/>
    <x v="1613"/>
    <x v="1760"/>
    <x v="1807"/>
    <x v="0"/>
    <x v="2"/>
    <x v="8"/>
    <x v="8"/>
  </r>
  <r>
    <x v="1810"/>
    <x v="244"/>
    <x v="1"/>
    <x v="6"/>
    <x v="3"/>
    <x v="1"/>
    <x v="2"/>
    <x v="2"/>
    <x v="3"/>
    <x v="1506"/>
    <x v="0"/>
    <x v="521"/>
    <x v="1767"/>
    <x v="1614"/>
    <x v="1761"/>
    <x v="1808"/>
    <x v="0"/>
    <x v="2"/>
    <x v="8"/>
    <x v="8"/>
  </r>
  <r>
    <x v="1811"/>
    <x v="244"/>
    <x v="2"/>
    <x v="3"/>
    <x v="0"/>
    <x v="2"/>
    <x v="2"/>
    <x v="15"/>
    <x v="1"/>
    <x v="1507"/>
    <x v="0"/>
    <x v="1369"/>
    <x v="1768"/>
    <x v="1615"/>
    <x v="1762"/>
    <x v="1809"/>
    <x v="0"/>
    <x v="2"/>
    <x v="8"/>
    <x v="8"/>
  </r>
  <r>
    <x v="1812"/>
    <x v="245"/>
    <x v="1"/>
    <x v="11"/>
    <x v="0"/>
    <x v="0"/>
    <x v="1"/>
    <x v="3"/>
    <x v="3"/>
    <x v="1508"/>
    <x v="0"/>
    <x v="733"/>
    <x v="1769"/>
    <x v="803"/>
    <x v="1763"/>
    <x v="1810"/>
    <x v="0"/>
    <x v="2"/>
    <x v="8"/>
    <x v="8"/>
  </r>
  <r>
    <x v="1813"/>
    <x v="245"/>
    <x v="1"/>
    <x v="14"/>
    <x v="2"/>
    <x v="1"/>
    <x v="3"/>
    <x v="5"/>
    <x v="1"/>
    <x v="1509"/>
    <x v="0"/>
    <x v="1370"/>
    <x v="1770"/>
    <x v="1616"/>
    <x v="1764"/>
    <x v="1811"/>
    <x v="0"/>
    <x v="2"/>
    <x v="8"/>
    <x v="8"/>
  </r>
  <r>
    <x v="1814"/>
    <x v="245"/>
    <x v="1"/>
    <x v="14"/>
    <x v="2"/>
    <x v="2"/>
    <x v="3"/>
    <x v="19"/>
    <x v="1"/>
    <x v="149"/>
    <x v="0"/>
    <x v="1371"/>
    <x v="1771"/>
    <x v="1389"/>
    <x v="1765"/>
    <x v="1812"/>
    <x v="0"/>
    <x v="2"/>
    <x v="8"/>
    <x v="8"/>
  </r>
  <r>
    <x v="1815"/>
    <x v="245"/>
    <x v="2"/>
    <x v="2"/>
    <x v="3"/>
    <x v="0"/>
    <x v="0"/>
    <x v="0"/>
    <x v="2"/>
    <x v="1510"/>
    <x v="3"/>
    <x v="1372"/>
    <x v="1772"/>
    <x v="1617"/>
    <x v="1766"/>
    <x v="1813"/>
    <x v="0"/>
    <x v="2"/>
    <x v="8"/>
    <x v="8"/>
  </r>
  <r>
    <x v="1816"/>
    <x v="245"/>
    <x v="1"/>
    <x v="14"/>
    <x v="0"/>
    <x v="0"/>
    <x v="2"/>
    <x v="18"/>
    <x v="3"/>
    <x v="1511"/>
    <x v="2"/>
    <x v="1373"/>
    <x v="1773"/>
    <x v="1618"/>
    <x v="1767"/>
    <x v="1814"/>
    <x v="0"/>
    <x v="2"/>
    <x v="8"/>
    <x v="8"/>
  </r>
  <r>
    <x v="1817"/>
    <x v="245"/>
    <x v="0"/>
    <x v="0"/>
    <x v="2"/>
    <x v="1"/>
    <x v="0"/>
    <x v="6"/>
    <x v="1"/>
    <x v="901"/>
    <x v="3"/>
    <x v="295"/>
    <x v="1774"/>
    <x v="1619"/>
    <x v="1768"/>
    <x v="1815"/>
    <x v="0"/>
    <x v="2"/>
    <x v="8"/>
    <x v="8"/>
  </r>
  <r>
    <x v="1818"/>
    <x v="246"/>
    <x v="3"/>
    <x v="8"/>
    <x v="0"/>
    <x v="0"/>
    <x v="4"/>
    <x v="10"/>
    <x v="3"/>
    <x v="1512"/>
    <x v="3"/>
    <x v="1374"/>
    <x v="1775"/>
    <x v="1620"/>
    <x v="1769"/>
    <x v="1816"/>
    <x v="0"/>
    <x v="2"/>
    <x v="8"/>
    <x v="8"/>
  </r>
  <r>
    <x v="1819"/>
    <x v="246"/>
    <x v="3"/>
    <x v="8"/>
    <x v="0"/>
    <x v="1"/>
    <x v="4"/>
    <x v="10"/>
    <x v="3"/>
    <x v="981"/>
    <x v="2"/>
    <x v="852"/>
    <x v="1575"/>
    <x v="1621"/>
    <x v="1770"/>
    <x v="1817"/>
    <x v="0"/>
    <x v="2"/>
    <x v="8"/>
    <x v="8"/>
  </r>
  <r>
    <x v="1820"/>
    <x v="247"/>
    <x v="1"/>
    <x v="12"/>
    <x v="0"/>
    <x v="0"/>
    <x v="3"/>
    <x v="19"/>
    <x v="3"/>
    <x v="1513"/>
    <x v="0"/>
    <x v="1375"/>
    <x v="1776"/>
    <x v="1622"/>
    <x v="1771"/>
    <x v="1818"/>
    <x v="0"/>
    <x v="2"/>
    <x v="8"/>
    <x v="8"/>
  </r>
  <r>
    <x v="1821"/>
    <x v="247"/>
    <x v="3"/>
    <x v="8"/>
    <x v="1"/>
    <x v="2"/>
    <x v="1"/>
    <x v="11"/>
    <x v="1"/>
    <x v="1514"/>
    <x v="1"/>
    <x v="966"/>
    <x v="1777"/>
    <x v="1623"/>
    <x v="1772"/>
    <x v="1819"/>
    <x v="0"/>
    <x v="2"/>
    <x v="8"/>
    <x v="8"/>
  </r>
  <r>
    <x v="1822"/>
    <x v="247"/>
    <x v="2"/>
    <x v="10"/>
    <x v="0"/>
    <x v="2"/>
    <x v="2"/>
    <x v="2"/>
    <x v="2"/>
    <x v="248"/>
    <x v="3"/>
    <x v="264"/>
    <x v="1778"/>
    <x v="810"/>
    <x v="1773"/>
    <x v="1820"/>
    <x v="0"/>
    <x v="2"/>
    <x v="8"/>
    <x v="8"/>
  </r>
  <r>
    <x v="1823"/>
    <x v="247"/>
    <x v="2"/>
    <x v="16"/>
    <x v="2"/>
    <x v="1"/>
    <x v="1"/>
    <x v="3"/>
    <x v="0"/>
    <x v="1515"/>
    <x v="0"/>
    <x v="425"/>
    <x v="1779"/>
    <x v="1624"/>
    <x v="1774"/>
    <x v="1821"/>
    <x v="0"/>
    <x v="2"/>
    <x v="8"/>
    <x v="8"/>
  </r>
  <r>
    <x v="1824"/>
    <x v="247"/>
    <x v="1"/>
    <x v="6"/>
    <x v="0"/>
    <x v="1"/>
    <x v="2"/>
    <x v="15"/>
    <x v="0"/>
    <x v="1516"/>
    <x v="0"/>
    <x v="1376"/>
    <x v="1780"/>
    <x v="1435"/>
    <x v="1775"/>
    <x v="1822"/>
    <x v="0"/>
    <x v="2"/>
    <x v="8"/>
    <x v="8"/>
  </r>
  <r>
    <x v="1825"/>
    <x v="247"/>
    <x v="1"/>
    <x v="12"/>
    <x v="2"/>
    <x v="1"/>
    <x v="4"/>
    <x v="10"/>
    <x v="0"/>
    <x v="1517"/>
    <x v="1"/>
    <x v="146"/>
    <x v="1781"/>
    <x v="1625"/>
    <x v="1776"/>
    <x v="1823"/>
    <x v="0"/>
    <x v="2"/>
    <x v="8"/>
    <x v="8"/>
  </r>
  <r>
    <x v="1826"/>
    <x v="247"/>
    <x v="2"/>
    <x v="2"/>
    <x v="0"/>
    <x v="2"/>
    <x v="3"/>
    <x v="7"/>
    <x v="1"/>
    <x v="1042"/>
    <x v="0"/>
    <x v="1377"/>
    <x v="1782"/>
    <x v="1626"/>
    <x v="1777"/>
    <x v="1824"/>
    <x v="0"/>
    <x v="2"/>
    <x v="8"/>
    <x v="8"/>
  </r>
  <r>
    <x v="1827"/>
    <x v="247"/>
    <x v="1"/>
    <x v="12"/>
    <x v="2"/>
    <x v="1"/>
    <x v="0"/>
    <x v="0"/>
    <x v="3"/>
    <x v="1518"/>
    <x v="1"/>
    <x v="1378"/>
    <x v="1783"/>
    <x v="703"/>
    <x v="1778"/>
    <x v="1825"/>
    <x v="0"/>
    <x v="2"/>
    <x v="8"/>
    <x v="8"/>
  </r>
  <r>
    <x v="1828"/>
    <x v="248"/>
    <x v="1"/>
    <x v="14"/>
    <x v="2"/>
    <x v="1"/>
    <x v="3"/>
    <x v="7"/>
    <x v="0"/>
    <x v="1519"/>
    <x v="0"/>
    <x v="1379"/>
    <x v="1784"/>
    <x v="1627"/>
    <x v="1779"/>
    <x v="1826"/>
    <x v="0"/>
    <x v="2"/>
    <x v="8"/>
    <x v="8"/>
  </r>
  <r>
    <x v="1829"/>
    <x v="248"/>
    <x v="1"/>
    <x v="12"/>
    <x v="2"/>
    <x v="1"/>
    <x v="2"/>
    <x v="18"/>
    <x v="3"/>
    <x v="1520"/>
    <x v="0"/>
    <x v="1380"/>
    <x v="1785"/>
    <x v="1628"/>
    <x v="1780"/>
    <x v="1827"/>
    <x v="0"/>
    <x v="2"/>
    <x v="8"/>
    <x v="8"/>
  </r>
  <r>
    <x v="1830"/>
    <x v="248"/>
    <x v="3"/>
    <x v="4"/>
    <x v="3"/>
    <x v="1"/>
    <x v="4"/>
    <x v="14"/>
    <x v="3"/>
    <x v="1521"/>
    <x v="2"/>
    <x v="2"/>
    <x v="1786"/>
    <x v="200"/>
    <x v="1781"/>
    <x v="1828"/>
    <x v="0"/>
    <x v="2"/>
    <x v="8"/>
    <x v="8"/>
  </r>
  <r>
    <x v="1831"/>
    <x v="248"/>
    <x v="1"/>
    <x v="6"/>
    <x v="0"/>
    <x v="1"/>
    <x v="0"/>
    <x v="6"/>
    <x v="3"/>
    <x v="503"/>
    <x v="2"/>
    <x v="238"/>
    <x v="1787"/>
    <x v="665"/>
    <x v="1782"/>
    <x v="1829"/>
    <x v="0"/>
    <x v="2"/>
    <x v="8"/>
    <x v="8"/>
  </r>
  <r>
    <x v="1832"/>
    <x v="248"/>
    <x v="2"/>
    <x v="10"/>
    <x v="0"/>
    <x v="1"/>
    <x v="1"/>
    <x v="3"/>
    <x v="2"/>
    <x v="772"/>
    <x v="0"/>
    <x v="1309"/>
    <x v="1788"/>
    <x v="1629"/>
    <x v="1783"/>
    <x v="1830"/>
    <x v="0"/>
    <x v="2"/>
    <x v="8"/>
    <x v="8"/>
  </r>
  <r>
    <x v="1833"/>
    <x v="248"/>
    <x v="3"/>
    <x v="7"/>
    <x v="2"/>
    <x v="0"/>
    <x v="1"/>
    <x v="17"/>
    <x v="3"/>
    <x v="1522"/>
    <x v="0"/>
    <x v="1381"/>
    <x v="1789"/>
    <x v="1630"/>
    <x v="1784"/>
    <x v="1831"/>
    <x v="0"/>
    <x v="2"/>
    <x v="8"/>
    <x v="8"/>
  </r>
  <r>
    <x v="1834"/>
    <x v="248"/>
    <x v="2"/>
    <x v="10"/>
    <x v="3"/>
    <x v="1"/>
    <x v="4"/>
    <x v="16"/>
    <x v="0"/>
    <x v="1523"/>
    <x v="0"/>
    <x v="1382"/>
    <x v="1790"/>
    <x v="1631"/>
    <x v="1785"/>
    <x v="1832"/>
    <x v="0"/>
    <x v="2"/>
    <x v="8"/>
    <x v="8"/>
  </r>
  <r>
    <x v="1835"/>
    <x v="248"/>
    <x v="2"/>
    <x v="5"/>
    <x v="1"/>
    <x v="0"/>
    <x v="4"/>
    <x v="10"/>
    <x v="1"/>
    <x v="1524"/>
    <x v="1"/>
    <x v="513"/>
    <x v="1791"/>
    <x v="1632"/>
    <x v="1786"/>
    <x v="1833"/>
    <x v="0"/>
    <x v="2"/>
    <x v="8"/>
    <x v="8"/>
  </r>
  <r>
    <x v="1836"/>
    <x v="248"/>
    <x v="3"/>
    <x v="8"/>
    <x v="0"/>
    <x v="1"/>
    <x v="2"/>
    <x v="9"/>
    <x v="3"/>
    <x v="1525"/>
    <x v="0"/>
    <x v="518"/>
    <x v="1792"/>
    <x v="545"/>
    <x v="611"/>
    <x v="1834"/>
    <x v="0"/>
    <x v="2"/>
    <x v="8"/>
    <x v="8"/>
  </r>
  <r>
    <x v="1837"/>
    <x v="248"/>
    <x v="3"/>
    <x v="4"/>
    <x v="3"/>
    <x v="0"/>
    <x v="4"/>
    <x v="16"/>
    <x v="0"/>
    <x v="1526"/>
    <x v="3"/>
    <x v="556"/>
    <x v="1793"/>
    <x v="1633"/>
    <x v="1787"/>
    <x v="1835"/>
    <x v="0"/>
    <x v="2"/>
    <x v="8"/>
    <x v="8"/>
  </r>
  <r>
    <x v="1838"/>
    <x v="248"/>
    <x v="3"/>
    <x v="13"/>
    <x v="0"/>
    <x v="2"/>
    <x v="0"/>
    <x v="0"/>
    <x v="1"/>
    <x v="1527"/>
    <x v="3"/>
    <x v="1383"/>
    <x v="1794"/>
    <x v="1634"/>
    <x v="1788"/>
    <x v="1836"/>
    <x v="0"/>
    <x v="2"/>
    <x v="8"/>
    <x v="8"/>
  </r>
  <r>
    <x v="1839"/>
    <x v="249"/>
    <x v="0"/>
    <x v="0"/>
    <x v="0"/>
    <x v="2"/>
    <x v="4"/>
    <x v="10"/>
    <x v="0"/>
    <x v="1528"/>
    <x v="0"/>
    <x v="14"/>
    <x v="1795"/>
    <x v="1635"/>
    <x v="1789"/>
    <x v="1837"/>
    <x v="0"/>
    <x v="2"/>
    <x v="8"/>
    <x v="8"/>
  </r>
  <r>
    <x v="1840"/>
    <x v="249"/>
    <x v="1"/>
    <x v="12"/>
    <x v="0"/>
    <x v="0"/>
    <x v="1"/>
    <x v="3"/>
    <x v="3"/>
    <x v="1529"/>
    <x v="0"/>
    <x v="646"/>
    <x v="1796"/>
    <x v="1636"/>
    <x v="1790"/>
    <x v="1838"/>
    <x v="0"/>
    <x v="2"/>
    <x v="8"/>
    <x v="8"/>
  </r>
  <r>
    <x v="1841"/>
    <x v="249"/>
    <x v="3"/>
    <x v="8"/>
    <x v="0"/>
    <x v="1"/>
    <x v="3"/>
    <x v="13"/>
    <x v="3"/>
    <x v="908"/>
    <x v="3"/>
    <x v="1384"/>
    <x v="1797"/>
    <x v="305"/>
    <x v="1791"/>
    <x v="1839"/>
    <x v="0"/>
    <x v="2"/>
    <x v="8"/>
    <x v="8"/>
  </r>
  <r>
    <x v="1842"/>
    <x v="249"/>
    <x v="3"/>
    <x v="7"/>
    <x v="3"/>
    <x v="0"/>
    <x v="3"/>
    <x v="13"/>
    <x v="0"/>
    <x v="1530"/>
    <x v="0"/>
    <x v="1385"/>
    <x v="1798"/>
    <x v="1182"/>
    <x v="1792"/>
    <x v="1840"/>
    <x v="0"/>
    <x v="2"/>
    <x v="8"/>
    <x v="8"/>
  </r>
  <r>
    <x v="1843"/>
    <x v="249"/>
    <x v="0"/>
    <x v="15"/>
    <x v="3"/>
    <x v="1"/>
    <x v="4"/>
    <x v="14"/>
    <x v="1"/>
    <x v="1432"/>
    <x v="0"/>
    <x v="1333"/>
    <x v="1799"/>
    <x v="1637"/>
    <x v="1615"/>
    <x v="1841"/>
    <x v="0"/>
    <x v="2"/>
    <x v="8"/>
    <x v="8"/>
  </r>
  <r>
    <x v="1844"/>
    <x v="249"/>
    <x v="1"/>
    <x v="11"/>
    <x v="0"/>
    <x v="1"/>
    <x v="0"/>
    <x v="0"/>
    <x v="3"/>
    <x v="227"/>
    <x v="0"/>
    <x v="1386"/>
    <x v="769"/>
    <x v="1638"/>
    <x v="1793"/>
    <x v="1842"/>
    <x v="0"/>
    <x v="2"/>
    <x v="8"/>
    <x v="8"/>
  </r>
  <r>
    <x v="1845"/>
    <x v="249"/>
    <x v="0"/>
    <x v="9"/>
    <x v="0"/>
    <x v="1"/>
    <x v="2"/>
    <x v="9"/>
    <x v="3"/>
    <x v="762"/>
    <x v="2"/>
    <x v="801"/>
    <x v="1641"/>
    <x v="883"/>
    <x v="1794"/>
    <x v="1843"/>
    <x v="0"/>
    <x v="2"/>
    <x v="8"/>
    <x v="8"/>
  </r>
  <r>
    <x v="1846"/>
    <x v="249"/>
    <x v="0"/>
    <x v="0"/>
    <x v="1"/>
    <x v="2"/>
    <x v="2"/>
    <x v="15"/>
    <x v="1"/>
    <x v="1531"/>
    <x v="3"/>
    <x v="1124"/>
    <x v="1800"/>
    <x v="1639"/>
    <x v="1795"/>
    <x v="1844"/>
    <x v="0"/>
    <x v="2"/>
    <x v="8"/>
    <x v="8"/>
  </r>
  <r>
    <x v="1847"/>
    <x v="249"/>
    <x v="1"/>
    <x v="12"/>
    <x v="3"/>
    <x v="1"/>
    <x v="1"/>
    <x v="3"/>
    <x v="3"/>
    <x v="1532"/>
    <x v="0"/>
    <x v="1387"/>
    <x v="1801"/>
    <x v="1640"/>
    <x v="1796"/>
    <x v="1845"/>
    <x v="0"/>
    <x v="2"/>
    <x v="8"/>
    <x v="8"/>
  </r>
  <r>
    <x v="1848"/>
    <x v="249"/>
    <x v="0"/>
    <x v="0"/>
    <x v="0"/>
    <x v="1"/>
    <x v="2"/>
    <x v="18"/>
    <x v="0"/>
    <x v="235"/>
    <x v="1"/>
    <x v="1388"/>
    <x v="1802"/>
    <x v="1641"/>
    <x v="1797"/>
    <x v="1846"/>
    <x v="0"/>
    <x v="2"/>
    <x v="8"/>
    <x v="8"/>
  </r>
  <r>
    <x v="1849"/>
    <x v="249"/>
    <x v="2"/>
    <x v="3"/>
    <x v="0"/>
    <x v="1"/>
    <x v="4"/>
    <x v="16"/>
    <x v="3"/>
    <x v="1533"/>
    <x v="0"/>
    <x v="1389"/>
    <x v="1803"/>
    <x v="1642"/>
    <x v="1798"/>
    <x v="1847"/>
    <x v="0"/>
    <x v="2"/>
    <x v="8"/>
    <x v="8"/>
  </r>
  <r>
    <x v="1850"/>
    <x v="250"/>
    <x v="0"/>
    <x v="0"/>
    <x v="2"/>
    <x v="0"/>
    <x v="1"/>
    <x v="17"/>
    <x v="3"/>
    <x v="1534"/>
    <x v="0"/>
    <x v="309"/>
    <x v="1804"/>
    <x v="318"/>
    <x v="978"/>
    <x v="1848"/>
    <x v="0"/>
    <x v="2"/>
    <x v="8"/>
    <x v="8"/>
  </r>
  <r>
    <x v="1851"/>
    <x v="250"/>
    <x v="2"/>
    <x v="2"/>
    <x v="0"/>
    <x v="0"/>
    <x v="0"/>
    <x v="6"/>
    <x v="0"/>
    <x v="407"/>
    <x v="2"/>
    <x v="1146"/>
    <x v="1805"/>
    <x v="1643"/>
    <x v="1799"/>
    <x v="1849"/>
    <x v="0"/>
    <x v="2"/>
    <x v="8"/>
    <x v="8"/>
  </r>
  <r>
    <x v="1852"/>
    <x v="250"/>
    <x v="0"/>
    <x v="9"/>
    <x v="0"/>
    <x v="1"/>
    <x v="3"/>
    <x v="5"/>
    <x v="0"/>
    <x v="1535"/>
    <x v="0"/>
    <x v="1390"/>
    <x v="1806"/>
    <x v="1644"/>
    <x v="1800"/>
    <x v="1850"/>
    <x v="0"/>
    <x v="2"/>
    <x v="8"/>
    <x v="8"/>
  </r>
  <r>
    <x v="1853"/>
    <x v="251"/>
    <x v="3"/>
    <x v="13"/>
    <x v="0"/>
    <x v="0"/>
    <x v="1"/>
    <x v="3"/>
    <x v="3"/>
    <x v="1536"/>
    <x v="3"/>
    <x v="1391"/>
    <x v="1807"/>
    <x v="1645"/>
    <x v="1801"/>
    <x v="1851"/>
    <x v="0"/>
    <x v="2"/>
    <x v="8"/>
    <x v="8"/>
  </r>
  <r>
    <x v="1854"/>
    <x v="251"/>
    <x v="0"/>
    <x v="0"/>
    <x v="0"/>
    <x v="0"/>
    <x v="0"/>
    <x v="4"/>
    <x v="2"/>
    <x v="1537"/>
    <x v="3"/>
    <x v="1359"/>
    <x v="1808"/>
    <x v="1646"/>
    <x v="1802"/>
    <x v="1852"/>
    <x v="0"/>
    <x v="2"/>
    <x v="8"/>
    <x v="8"/>
  </r>
  <r>
    <x v="1855"/>
    <x v="251"/>
    <x v="1"/>
    <x v="1"/>
    <x v="3"/>
    <x v="0"/>
    <x v="2"/>
    <x v="2"/>
    <x v="3"/>
    <x v="1521"/>
    <x v="2"/>
    <x v="5"/>
    <x v="1786"/>
    <x v="5"/>
    <x v="1803"/>
    <x v="1853"/>
    <x v="0"/>
    <x v="2"/>
    <x v="8"/>
    <x v="8"/>
  </r>
  <r>
    <x v="1856"/>
    <x v="251"/>
    <x v="3"/>
    <x v="8"/>
    <x v="0"/>
    <x v="0"/>
    <x v="3"/>
    <x v="5"/>
    <x v="3"/>
    <x v="1538"/>
    <x v="3"/>
    <x v="30"/>
    <x v="1809"/>
    <x v="1647"/>
    <x v="1804"/>
    <x v="1854"/>
    <x v="0"/>
    <x v="2"/>
    <x v="8"/>
    <x v="8"/>
  </r>
  <r>
    <x v="1857"/>
    <x v="251"/>
    <x v="1"/>
    <x v="6"/>
    <x v="0"/>
    <x v="0"/>
    <x v="2"/>
    <x v="18"/>
    <x v="3"/>
    <x v="239"/>
    <x v="0"/>
    <x v="1392"/>
    <x v="248"/>
    <x v="1648"/>
    <x v="1805"/>
    <x v="1855"/>
    <x v="0"/>
    <x v="2"/>
    <x v="8"/>
    <x v="8"/>
  </r>
  <r>
    <x v="1858"/>
    <x v="251"/>
    <x v="3"/>
    <x v="8"/>
    <x v="0"/>
    <x v="0"/>
    <x v="4"/>
    <x v="10"/>
    <x v="0"/>
    <x v="326"/>
    <x v="0"/>
    <x v="1393"/>
    <x v="1810"/>
    <x v="1649"/>
    <x v="1806"/>
    <x v="1856"/>
    <x v="0"/>
    <x v="2"/>
    <x v="8"/>
    <x v="8"/>
  </r>
  <r>
    <x v="1859"/>
    <x v="252"/>
    <x v="2"/>
    <x v="10"/>
    <x v="2"/>
    <x v="1"/>
    <x v="0"/>
    <x v="6"/>
    <x v="3"/>
    <x v="1539"/>
    <x v="0"/>
    <x v="1394"/>
    <x v="1811"/>
    <x v="1650"/>
    <x v="1172"/>
    <x v="1857"/>
    <x v="0"/>
    <x v="2"/>
    <x v="8"/>
    <x v="8"/>
  </r>
  <r>
    <x v="1860"/>
    <x v="252"/>
    <x v="1"/>
    <x v="6"/>
    <x v="0"/>
    <x v="1"/>
    <x v="3"/>
    <x v="13"/>
    <x v="0"/>
    <x v="88"/>
    <x v="0"/>
    <x v="761"/>
    <x v="1812"/>
    <x v="1651"/>
    <x v="1807"/>
    <x v="1858"/>
    <x v="0"/>
    <x v="2"/>
    <x v="8"/>
    <x v="8"/>
  </r>
  <r>
    <x v="1861"/>
    <x v="252"/>
    <x v="2"/>
    <x v="3"/>
    <x v="0"/>
    <x v="1"/>
    <x v="1"/>
    <x v="11"/>
    <x v="1"/>
    <x v="517"/>
    <x v="0"/>
    <x v="1395"/>
    <x v="1813"/>
    <x v="1652"/>
    <x v="1808"/>
    <x v="1859"/>
    <x v="0"/>
    <x v="2"/>
    <x v="8"/>
    <x v="8"/>
  </r>
  <r>
    <x v="1862"/>
    <x v="252"/>
    <x v="0"/>
    <x v="15"/>
    <x v="3"/>
    <x v="0"/>
    <x v="0"/>
    <x v="4"/>
    <x v="3"/>
    <x v="246"/>
    <x v="3"/>
    <x v="1396"/>
    <x v="1814"/>
    <x v="1653"/>
    <x v="1809"/>
    <x v="1860"/>
    <x v="0"/>
    <x v="2"/>
    <x v="8"/>
    <x v="8"/>
  </r>
  <r>
    <x v="1863"/>
    <x v="252"/>
    <x v="3"/>
    <x v="7"/>
    <x v="2"/>
    <x v="0"/>
    <x v="1"/>
    <x v="17"/>
    <x v="0"/>
    <x v="1540"/>
    <x v="0"/>
    <x v="840"/>
    <x v="1815"/>
    <x v="1654"/>
    <x v="1550"/>
    <x v="1861"/>
    <x v="0"/>
    <x v="2"/>
    <x v="8"/>
    <x v="8"/>
  </r>
  <r>
    <x v="1864"/>
    <x v="253"/>
    <x v="3"/>
    <x v="13"/>
    <x v="3"/>
    <x v="2"/>
    <x v="4"/>
    <x v="10"/>
    <x v="6"/>
    <x v="1031"/>
    <x v="0"/>
    <x v="353"/>
    <x v="1816"/>
    <x v="1655"/>
    <x v="1810"/>
    <x v="1862"/>
    <x v="0"/>
    <x v="2"/>
    <x v="8"/>
    <x v="8"/>
  </r>
  <r>
    <x v="1865"/>
    <x v="253"/>
    <x v="2"/>
    <x v="16"/>
    <x v="3"/>
    <x v="1"/>
    <x v="0"/>
    <x v="0"/>
    <x v="1"/>
    <x v="1541"/>
    <x v="0"/>
    <x v="1397"/>
    <x v="1817"/>
    <x v="1656"/>
    <x v="1811"/>
    <x v="1863"/>
    <x v="0"/>
    <x v="2"/>
    <x v="8"/>
    <x v="8"/>
  </r>
  <r>
    <x v="1866"/>
    <x v="253"/>
    <x v="0"/>
    <x v="15"/>
    <x v="2"/>
    <x v="1"/>
    <x v="0"/>
    <x v="4"/>
    <x v="3"/>
    <x v="833"/>
    <x v="2"/>
    <x v="483"/>
    <x v="1818"/>
    <x v="1657"/>
    <x v="1812"/>
    <x v="1864"/>
    <x v="0"/>
    <x v="2"/>
    <x v="8"/>
    <x v="8"/>
  </r>
  <r>
    <x v="1867"/>
    <x v="253"/>
    <x v="2"/>
    <x v="16"/>
    <x v="0"/>
    <x v="0"/>
    <x v="4"/>
    <x v="16"/>
    <x v="3"/>
    <x v="812"/>
    <x v="2"/>
    <x v="531"/>
    <x v="1819"/>
    <x v="1658"/>
    <x v="1813"/>
    <x v="1865"/>
    <x v="0"/>
    <x v="2"/>
    <x v="8"/>
    <x v="8"/>
  </r>
  <r>
    <x v="1868"/>
    <x v="253"/>
    <x v="1"/>
    <x v="1"/>
    <x v="0"/>
    <x v="1"/>
    <x v="2"/>
    <x v="15"/>
    <x v="3"/>
    <x v="1542"/>
    <x v="2"/>
    <x v="1398"/>
    <x v="1820"/>
    <x v="1659"/>
    <x v="1814"/>
    <x v="1866"/>
    <x v="0"/>
    <x v="2"/>
    <x v="8"/>
    <x v="8"/>
  </r>
  <r>
    <x v="1869"/>
    <x v="253"/>
    <x v="2"/>
    <x v="2"/>
    <x v="0"/>
    <x v="0"/>
    <x v="2"/>
    <x v="18"/>
    <x v="3"/>
    <x v="1543"/>
    <x v="0"/>
    <x v="1399"/>
    <x v="1821"/>
    <x v="1660"/>
    <x v="1815"/>
    <x v="1867"/>
    <x v="0"/>
    <x v="2"/>
    <x v="8"/>
    <x v="8"/>
  </r>
  <r>
    <x v="1870"/>
    <x v="253"/>
    <x v="2"/>
    <x v="5"/>
    <x v="2"/>
    <x v="0"/>
    <x v="2"/>
    <x v="2"/>
    <x v="0"/>
    <x v="171"/>
    <x v="3"/>
    <x v="1400"/>
    <x v="1822"/>
    <x v="1661"/>
    <x v="1816"/>
    <x v="1868"/>
    <x v="0"/>
    <x v="2"/>
    <x v="8"/>
    <x v="8"/>
  </r>
  <r>
    <x v="1871"/>
    <x v="253"/>
    <x v="1"/>
    <x v="11"/>
    <x v="0"/>
    <x v="1"/>
    <x v="3"/>
    <x v="5"/>
    <x v="3"/>
    <x v="1544"/>
    <x v="0"/>
    <x v="1401"/>
    <x v="1823"/>
    <x v="1662"/>
    <x v="1817"/>
    <x v="1869"/>
    <x v="0"/>
    <x v="2"/>
    <x v="8"/>
    <x v="8"/>
  </r>
  <r>
    <x v="1872"/>
    <x v="254"/>
    <x v="3"/>
    <x v="13"/>
    <x v="0"/>
    <x v="1"/>
    <x v="4"/>
    <x v="10"/>
    <x v="6"/>
    <x v="1528"/>
    <x v="2"/>
    <x v="65"/>
    <x v="1824"/>
    <x v="1663"/>
    <x v="1818"/>
    <x v="1870"/>
    <x v="0"/>
    <x v="2"/>
    <x v="8"/>
    <x v="8"/>
  </r>
  <r>
    <x v="1873"/>
    <x v="254"/>
    <x v="2"/>
    <x v="16"/>
    <x v="0"/>
    <x v="0"/>
    <x v="0"/>
    <x v="4"/>
    <x v="1"/>
    <x v="1545"/>
    <x v="0"/>
    <x v="372"/>
    <x v="1825"/>
    <x v="1664"/>
    <x v="1819"/>
    <x v="1871"/>
    <x v="0"/>
    <x v="2"/>
    <x v="8"/>
    <x v="8"/>
  </r>
  <r>
    <x v="1874"/>
    <x v="254"/>
    <x v="0"/>
    <x v="15"/>
    <x v="1"/>
    <x v="2"/>
    <x v="1"/>
    <x v="3"/>
    <x v="9"/>
    <x v="1546"/>
    <x v="3"/>
    <x v="725"/>
    <x v="1826"/>
    <x v="1665"/>
    <x v="1820"/>
    <x v="1872"/>
    <x v="0"/>
    <x v="2"/>
    <x v="8"/>
    <x v="8"/>
  </r>
  <r>
    <x v="1875"/>
    <x v="254"/>
    <x v="1"/>
    <x v="6"/>
    <x v="2"/>
    <x v="1"/>
    <x v="4"/>
    <x v="16"/>
    <x v="3"/>
    <x v="773"/>
    <x v="3"/>
    <x v="598"/>
    <x v="1827"/>
    <x v="1666"/>
    <x v="1821"/>
    <x v="1873"/>
    <x v="0"/>
    <x v="2"/>
    <x v="8"/>
    <x v="8"/>
  </r>
  <r>
    <x v="1876"/>
    <x v="254"/>
    <x v="1"/>
    <x v="1"/>
    <x v="1"/>
    <x v="0"/>
    <x v="2"/>
    <x v="9"/>
    <x v="8"/>
    <x v="1547"/>
    <x v="3"/>
    <x v="903"/>
    <x v="1828"/>
    <x v="1667"/>
    <x v="1822"/>
    <x v="1874"/>
    <x v="0"/>
    <x v="2"/>
    <x v="8"/>
    <x v="8"/>
  </r>
  <r>
    <x v="1877"/>
    <x v="254"/>
    <x v="1"/>
    <x v="11"/>
    <x v="0"/>
    <x v="2"/>
    <x v="3"/>
    <x v="13"/>
    <x v="3"/>
    <x v="1019"/>
    <x v="3"/>
    <x v="1231"/>
    <x v="1829"/>
    <x v="1433"/>
    <x v="1823"/>
    <x v="1875"/>
    <x v="0"/>
    <x v="2"/>
    <x v="8"/>
    <x v="8"/>
  </r>
  <r>
    <x v="1878"/>
    <x v="254"/>
    <x v="1"/>
    <x v="6"/>
    <x v="2"/>
    <x v="0"/>
    <x v="0"/>
    <x v="6"/>
    <x v="0"/>
    <x v="1548"/>
    <x v="0"/>
    <x v="1402"/>
    <x v="1830"/>
    <x v="1585"/>
    <x v="1824"/>
    <x v="1876"/>
    <x v="0"/>
    <x v="2"/>
    <x v="8"/>
    <x v="8"/>
  </r>
  <r>
    <x v="1879"/>
    <x v="254"/>
    <x v="1"/>
    <x v="12"/>
    <x v="1"/>
    <x v="1"/>
    <x v="3"/>
    <x v="5"/>
    <x v="1"/>
    <x v="1549"/>
    <x v="3"/>
    <x v="1403"/>
    <x v="1831"/>
    <x v="1668"/>
    <x v="1825"/>
    <x v="1877"/>
    <x v="0"/>
    <x v="2"/>
    <x v="8"/>
    <x v="8"/>
  </r>
  <r>
    <x v="1880"/>
    <x v="254"/>
    <x v="0"/>
    <x v="0"/>
    <x v="0"/>
    <x v="0"/>
    <x v="0"/>
    <x v="0"/>
    <x v="3"/>
    <x v="1550"/>
    <x v="0"/>
    <x v="1404"/>
    <x v="1832"/>
    <x v="1669"/>
    <x v="1826"/>
    <x v="1878"/>
    <x v="0"/>
    <x v="2"/>
    <x v="8"/>
    <x v="8"/>
  </r>
  <r>
    <x v="1881"/>
    <x v="255"/>
    <x v="2"/>
    <x v="3"/>
    <x v="2"/>
    <x v="0"/>
    <x v="1"/>
    <x v="3"/>
    <x v="3"/>
    <x v="3"/>
    <x v="3"/>
    <x v="1405"/>
    <x v="1833"/>
    <x v="1670"/>
    <x v="1827"/>
    <x v="1879"/>
    <x v="0"/>
    <x v="2"/>
    <x v="8"/>
    <x v="8"/>
  </r>
  <r>
    <x v="1882"/>
    <x v="255"/>
    <x v="1"/>
    <x v="12"/>
    <x v="2"/>
    <x v="0"/>
    <x v="2"/>
    <x v="2"/>
    <x v="3"/>
    <x v="683"/>
    <x v="0"/>
    <x v="68"/>
    <x v="1834"/>
    <x v="68"/>
    <x v="1101"/>
    <x v="1880"/>
    <x v="0"/>
    <x v="2"/>
    <x v="8"/>
    <x v="8"/>
  </r>
  <r>
    <x v="1883"/>
    <x v="255"/>
    <x v="1"/>
    <x v="14"/>
    <x v="2"/>
    <x v="0"/>
    <x v="2"/>
    <x v="15"/>
    <x v="2"/>
    <x v="1551"/>
    <x v="3"/>
    <x v="1406"/>
    <x v="1835"/>
    <x v="1671"/>
    <x v="1828"/>
    <x v="1881"/>
    <x v="0"/>
    <x v="2"/>
    <x v="8"/>
    <x v="8"/>
  </r>
  <r>
    <x v="1884"/>
    <x v="255"/>
    <x v="1"/>
    <x v="6"/>
    <x v="3"/>
    <x v="0"/>
    <x v="1"/>
    <x v="11"/>
    <x v="3"/>
    <x v="1552"/>
    <x v="3"/>
    <x v="161"/>
    <x v="1836"/>
    <x v="1672"/>
    <x v="1829"/>
    <x v="1882"/>
    <x v="0"/>
    <x v="2"/>
    <x v="8"/>
    <x v="8"/>
  </r>
  <r>
    <x v="1885"/>
    <x v="255"/>
    <x v="3"/>
    <x v="8"/>
    <x v="0"/>
    <x v="1"/>
    <x v="4"/>
    <x v="10"/>
    <x v="0"/>
    <x v="1553"/>
    <x v="0"/>
    <x v="1407"/>
    <x v="1837"/>
    <x v="1673"/>
    <x v="1034"/>
    <x v="1883"/>
    <x v="0"/>
    <x v="2"/>
    <x v="8"/>
    <x v="8"/>
  </r>
  <r>
    <x v="1886"/>
    <x v="255"/>
    <x v="2"/>
    <x v="16"/>
    <x v="2"/>
    <x v="1"/>
    <x v="4"/>
    <x v="14"/>
    <x v="0"/>
    <x v="352"/>
    <x v="0"/>
    <x v="1408"/>
    <x v="1838"/>
    <x v="1674"/>
    <x v="1830"/>
    <x v="1884"/>
    <x v="0"/>
    <x v="2"/>
    <x v="8"/>
    <x v="8"/>
  </r>
  <r>
    <x v="1887"/>
    <x v="255"/>
    <x v="3"/>
    <x v="8"/>
    <x v="0"/>
    <x v="0"/>
    <x v="3"/>
    <x v="19"/>
    <x v="0"/>
    <x v="321"/>
    <x v="2"/>
    <x v="1409"/>
    <x v="1839"/>
    <x v="1675"/>
    <x v="1831"/>
    <x v="1885"/>
    <x v="0"/>
    <x v="2"/>
    <x v="8"/>
    <x v="8"/>
  </r>
  <r>
    <x v="1888"/>
    <x v="255"/>
    <x v="1"/>
    <x v="12"/>
    <x v="0"/>
    <x v="0"/>
    <x v="1"/>
    <x v="3"/>
    <x v="3"/>
    <x v="1554"/>
    <x v="0"/>
    <x v="277"/>
    <x v="1840"/>
    <x v="285"/>
    <x v="1832"/>
    <x v="1886"/>
    <x v="0"/>
    <x v="2"/>
    <x v="8"/>
    <x v="8"/>
  </r>
  <r>
    <x v="1889"/>
    <x v="255"/>
    <x v="1"/>
    <x v="12"/>
    <x v="1"/>
    <x v="2"/>
    <x v="0"/>
    <x v="8"/>
    <x v="8"/>
    <x v="1555"/>
    <x v="3"/>
    <x v="267"/>
    <x v="1841"/>
    <x v="1676"/>
    <x v="1833"/>
    <x v="1887"/>
    <x v="0"/>
    <x v="2"/>
    <x v="8"/>
    <x v="8"/>
  </r>
  <r>
    <x v="1890"/>
    <x v="255"/>
    <x v="3"/>
    <x v="8"/>
    <x v="0"/>
    <x v="2"/>
    <x v="3"/>
    <x v="5"/>
    <x v="3"/>
    <x v="1556"/>
    <x v="2"/>
    <x v="1410"/>
    <x v="1842"/>
    <x v="1677"/>
    <x v="1834"/>
    <x v="1888"/>
    <x v="0"/>
    <x v="2"/>
    <x v="8"/>
    <x v="8"/>
  </r>
  <r>
    <x v="1891"/>
    <x v="256"/>
    <x v="1"/>
    <x v="12"/>
    <x v="0"/>
    <x v="0"/>
    <x v="0"/>
    <x v="4"/>
    <x v="0"/>
    <x v="1142"/>
    <x v="2"/>
    <x v="125"/>
    <x v="1843"/>
    <x v="1678"/>
    <x v="1835"/>
    <x v="1889"/>
    <x v="0"/>
    <x v="2"/>
    <x v="8"/>
    <x v="8"/>
  </r>
  <r>
    <x v="1892"/>
    <x v="256"/>
    <x v="2"/>
    <x v="5"/>
    <x v="0"/>
    <x v="0"/>
    <x v="0"/>
    <x v="4"/>
    <x v="1"/>
    <x v="1557"/>
    <x v="0"/>
    <x v="1411"/>
    <x v="1844"/>
    <x v="1679"/>
    <x v="1836"/>
    <x v="1890"/>
    <x v="0"/>
    <x v="2"/>
    <x v="8"/>
    <x v="8"/>
  </r>
  <r>
    <x v="1893"/>
    <x v="256"/>
    <x v="3"/>
    <x v="4"/>
    <x v="2"/>
    <x v="0"/>
    <x v="2"/>
    <x v="9"/>
    <x v="3"/>
    <x v="1558"/>
    <x v="2"/>
    <x v="523"/>
    <x v="1845"/>
    <x v="551"/>
    <x v="1837"/>
    <x v="1891"/>
    <x v="0"/>
    <x v="2"/>
    <x v="8"/>
    <x v="8"/>
  </r>
  <r>
    <x v="1894"/>
    <x v="256"/>
    <x v="3"/>
    <x v="7"/>
    <x v="0"/>
    <x v="1"/>
    <x v="2"/>
    <x v="9"/>
    <x v="8"/>
    <x v="886"/>
    <x v="3"/>
    <x v="1412"/>
    <x v="1846"/>
    <x v="1680"/>
    <x v="1838"/>
    <x v="1892"/>
    <x v="0"/>
    <x v="2"/>
    <x v="8"/>
    <x v="8"/>
  </r>
  <r>
    <x v="1895"/>
    <x v="257"/>
    <x v="0"/>
    <x v="15"/>
    <x v="2"/>
    <x v="0"/>
    <x v="2"/>
    <x v="15"/>
    <x v="0"/>
    <x v="1559"/>
    <x v="2"/>
    <x v="1413"/>
    <x v="1847"/>
    <x v="1681"/>
    <x v="1839"/>
    <x v="1893"/>
    <x v="0"/>
    <x v="2"/>
    <x v="8"/>
    <x v="8"/>
  </r>
  <r>
    <x v="1896"/>
    <x v="257"/>
    <x v="0"/>
    <x v="15"/>
    <x v="0"/>
    <x v="0"/>
    <x v="1"/>
    <x v="3"/>
    <x v="0"/>
    <x v="1560"/>
    <x v="0"/>
    <x v="1068"/>
    <x v="1848"/>
    <x v="1682"/>
    <x v="1840"/>
    <x v="1894"/>
    <x v="0"/>
    <x v="2"/>
    <x v="8"/>
    <x v="8"/>
  </r>
  <r>
    <x v="1897"/>
    <x v="257"/>
    <x v="3"/>
    <x v="4"/>
    <x v="3"/>
    <x v="2"/>
    <x v="1"/>
    <x v="3"/>
    <x v="3"/>
    <x v="1561"/>
    <x v="1"/>
    <x v="1147"/>
    <x v="1849"/>
    <x v="1316"/>
    <x v="1841"/>
    <x v="1895"/>
    <x v="0"/>
    <x v="2"/>
    <x v="8"/>
    <x v="8"/>
  </r>
  <r>
    <x v="1898"/>
    <x v="257"/>
    <x v="1"/>
    <x v="1"/>
    <x v="3"/>
    <x v="1"/>
    <x v="0"/>
    <x v="6"/>
    <x v="6"/>
    <x v="1562"/>
    <x v="0"/>
    <x v="1414"/>
    <x v="1850"/>
    <x v="1683"/>
    <x v="1842"/>
    <x v="1896"/>
    <x v="0"/>
    <x v="2"/>
    <x v="8"/>
    <x v="8"/>
  </r>
  <r>
    <x v="1899"/>
    <x v="257"/>
    <x v="2"/>
    <x v="2"/>
    <x v="0"/>
    <x v="0"/>
    <x v="1"/>
    <x v="1"/>
    <x v="0"/>
    <x v="1563"/>
    <x v="0"/>
    <x v="1415"/>
    <x v="1851"/>
    <x v="1684"/>
    <x v="1843"/>
    <x v="1897"/>
    <x v="0"/>
    <x v="2"/>
    <x v="8"/>
    <x v="8"/>
  </r>
  <r>
    <x v="1900"/>
    <x v="257"/>
    <x v="2"/>
    <x v="2"/>
    <x v="0"/>
    <x v="1"/>
    <x v="4"/>
    <x v="12"/>
    <x v="1"/>
    <x v="1564"/>
    <x v="2"/>
    <x v="1416"/>
    <x v="1852"/>
    <x v="1685"/>
    <x v="1844"/>
    <x v="1898"/>
    <x v="0"/>
    <x v="2"/>
    <x v="8"/>
    <x v="8"/>
  </r>
  <r>
    <x v="1901"/>
    <x v="257"/>
    <x v="1"/>
    <x v="12"/>
    <x v="3"/>
    <x v="1"/>
    <x v="3"/>
    <x v="19"/>
    <x v="0"/>
    <x v="166"/>
    <x v="0"/>
    <x v="793"/>
    <x v="1853"/>
    <x v="1686"/>
    <x v="1845"/>
    <x v="1899"/>
    <x v="0"/>
    <x v="2"/>
    <x v="8"/>
    <x v="8"/>
  </r>
  <r>
    <x v="1902"/>
    <x v="257"/>
    <x v="1"/>
    <x v="12"/>
    <x v="3"/>
    <x v="1"/>
    <x v="2"/>
    <x v="9"/>
    <x v="3"/>
    <x v="935"/>
    <x v="0"/>
    <x v="1417"/>
    <x v="1038"/>
    <x v="1687"/>
    <x v="1846"/>
    <x v="1900"/>
    <x v="0"/>
    <x v="2"/>
    <x v="8"/>
    <x v="8"/>
  </r>
  <r>
    <x v="1903"/>
    <x v="257"/>
    <x v="3"/>
    <x v="4"/>
    <x v="0"/>
    <x v="0"/>
    <x v="0"/>
    <x v="0"/>
    <x v="3"/>
    <x v="1565"/>
    <x v="0"/>
    <x v="1397"/>
    <x v="1854"/>
    <x v="1688"/>
    <x v="1847"/>
    <x v="1901"/>
    <x v="0"/>
    <x v="2"/>
    <x v="8"/>
    <x v="8"/>
  </r>
  <r>
    <x v="1904"/>
    <x v="258"/>
    <x v="2"/>
    <x v="3"/>
    <x v="0"/>
    <x v="1"/>
    <x v="2"/>
    <x v="15"/>
    <x v="3"/>
    <x v="730"/>
    <x v="1"/>
    <x v="1272"/>
    <x v="1855"/>
    <x v="1689"/>
    <x v="1848"/>
    <x v="1902"/>
    <x v="0"/>
    <x v="2"/>
    <x v="8"/>
    <x v="8"/>
  </r>
  <r>
    <x v="1905"/>
    <x v="258"/>
    <x v="3"/>
    <x v="8"/>
    <x v="0"/>
    <x v="1"/>
    <x v="3"/>
    <x v="19"/>
    <x v="0"/>
    <x v="1566"/>
    <x v="2"/>
    <x v="1418"/>
    <x v="1856"/>
    <x v="1690"/>
    <x v="1849"/>
    <x v="1903"/>
    <x v="0"/>
    <x v="2"/>
    <x v="8"/>
    <x v="8"/>
  </r>
  <r>
    <x v="1906"/>
    <x v="258"/>
    <x v="0"/>
    <x v="0"/>
    <x v="1"/>
    <x v="2"/>
    <x v="1"/>
    <x v="3"/>
    <x v="2"/>
    <x v="150"/>
    <x v="1"/>
    <x v="1419"/>
    <x v="1857"/>
    <x v="1691"/>
    <x v="1850"/>
    <x v="1904"/>
    <x v="0"/>
    <x v="2"/>
    <x v="8"/>
    <x v="8"/>
  </r>
  <r>
    <x v="1907"/>
    <x v="258"/>
    <x v="3"/>
    <x v="13"/>
    <x v="0"/>
    <x v="1"/>
    <x v="1"/>
    <x v="3"/>
    <x v="0"/>
    <x v="1567"/>
    <x v="2"/>
    <x v="153"/>
    <x v="1858"/>
    <x v="154"/>
    <x v="1851"/>
    <x v="1905"/>
    <x v="0"/>
    <x v="2"/>
    <x v="8"/>
    <x v="8"/>
  </r>
  <r>
    <x v="1908"/>
    <x v="259"/>
    <x v="3"/>
    <x v="8"/>
    <x v="3"/>
    <x v="0"/>
    <x v="3"/>
    <x v="19"/>
    <x v="0"/>
    <x v="1568"/>
    <x v="0"/>
    <x v="1371"/>
    <x v="1859"/>
    <x v="1692"/>
    <x v="1842"/>
    <x v="1906"/>
    <x v="0"/>
    <x v="2"/>
    <x v="8"/>
    <x v="8"/>
  </r>
  <r>
    <x v="1909"/>
    <x v="259"/>
    <x v="3"/>
    <x v="4"/>
    <x v="0"/>
    <x v="1"/>
    <x v="2"/>
    <x v="2"/>
    <x v="3"/>
    <x v="600"/>
    <x v="3"/>
    <x v="317"/>
    <x v="1860"/>
    <x v="1693"/>
    <x v="1852"/>
    <x v="1907"/>
    <x v="0"/>
    <x v="2"/>
    <x v="8"/>
    <x v="8"/>
  </r>
  <r>
    <x v="1910"/>
    <x v="259"/>
    <x v="1"/>
    <x v="14"/>
    <x v="0"/>
    <x v="1"/>
    <x v="0"/>
    <x v="8"/>
    <x v="3"/>
    <x v="1569"/>
    <x v="3"/>
    <x v="1420"/>
    <x v="1658"/>
    <x v="1694"/>
    <x v="1853"/>
    <x v="1908"/>
    <x v="0"/>
    <x v="2"/>
    <x v="8"/>
    <x v="8"/>
  </r>
  <r>
    <x v="1911"/>
    <x v="259"/>
    <x v="3"/>
    <x v="7"/>
    <x v="2"/>
    <x v="1"/>
    <x v="0"/>
    <x v="0"/>
    <x v="0"/>
    <x v="947"/>
    <x v="0"/>
    <x v="1421"/>
    <x v="1861"/>
    <x v="1695"/>
    <x v="1854"/>
    <x v="1909"/>
    <x v="0"/>
    <x v="2"/>
    <x v="8"/>
    <x v="8"/>
  </r>
  <r>
    <x v="1912"/>
    <x v="259"/>
    <x v="2"/>
    <x v="16"/>
    <x v="3"/>
    <x v="1"/>
    <x v="4"/>
    <x v="16"/>
    <x v="3"/>
    <x v="1570"/>
    <x v="2"/>
    <x v="1135"/>
    <x v="1862"/>
    <x v="1696"/>
    <x v="1855"/>
    <x v="1910"/>
    <x v="0"/>
    <x v="2"/>
    <x v="8"/>
    <x v="8"/>
  </r>
  <r>
    <x v="1913"/>
    <x v="259"/>
    <x v="3"/>
    <x v="8"/>
    <x v="1"/>
    <x v="2"/>
    <x v="3"/>
    <x v="13"/>
    <x v="6"/>
    <x v="1373"/>
    <x v="1"/>
    <x v="223"/>
    <x v="1863"/>
    <x v="1697"/>
    <x v="1856"/>
    <x v="1911"/>
    <x v="0"/>
    <x v="2"/>
    <x v="8"/>
    <x v="8"/>
  </r>
  <r>
    <x v="1914"/>
    <x v="260"/>
    <x v="3"/>
    <x v="8"/>
    <x v="2"/>
    <x v="2"/>
    <x v="2"/>
    <x v="18"/>
    <x v="1"/>
    <x v="1571"/>
    <x v="3"/>
    <x v="1422"/>
    <x v="1864"/>
    <x v="1698"/>
    <x v="1857"/>
    <x v="1912"/>
    <x v="0"/>
    <x v="2"/>
    <x v="8"/>
    <x v="8"/>
  </r>
  <r>
    <x v="1915"/>
    <x v="260"/>
    <x v="1"/>
    <x v="11"/>
    <x v="3"/>
    <x v="0"/>
    <x v="3"/>
    <x v="19"/>
    <x v="0"/>
    <x v="1572"/>
    <x v="0"/>
    <x v="1423"/>
    <x v="1865"/>
    <x v="1699"/>
    <x v="1858"/>
    <x v="1913"/>
    <x v="0"/>
    <x v="2"/>
    <x v="8"/>
    <x v="8"/>
  </r>
  <r>
    <x v="1916"/>
    <x v="260"/>
    <x v="0"/>
    <x v="15"/>
    <x v="2"/>
    <x v="0"/>
    <x v="0"/>
    <x v="4"/>
    <x v="3"/>
    <x v="1467"/>
    <x v="3"/>
    <x v="965"/>
    <x v="1866"/>
    <x v="1700"/>
    <x v="1859"/>
    <x v="1914"/>
    <x v="0"/>
    <x v="2"/>
    <x v="8"/>
    <x v="8"/>
  </r>
  <r>
    <x v="1917"/>
    <x v="260"/>
    <x v="2"/>
    <x v="5"/>
    <x v="0"/>
    <x v="1"/>
    <x v="4"/>
    <x v="16"/>
    <x v="3"/>
    <x v="412"/>
    <x v="3"/>
    <x v="483"/>
    <x v="1867"/>
    <x v="1657"/>
    <x v="1860"/>
    <x v="1915"/>
    <x v="0"/>
    <x v="2"/>
    <x v="8"/>
    <x v="8"/>
  </r>
  <r>
    <x v="1918"/>
    <x v="260"/>
    <x v="0"/>
    <x v="15"/>
    <x v="1"/>
    <x v="2"/>
    <x v="3"/>
    <x v="19"/>
    <x v="6"/>
    <x v="1573"/>
    <x v="3"/>
    <x v="1424"/>
    <x v="1868"/>
    <x v="1701"/>
    <x v="1861"/>
    <x v="1916"/>
    <x v="0"/>
    <x v="2"/>
    <x v="8"/>
    <x v="8"/>
  </r>
  <r>
    <x v="1919"/>
    <x v="260"/>
    <x v="1"/>
    <x v="12"/>
    <x v="3"/>
    <x v="0"/>
    <x v="1"/>
    <x v="11"/>
    <x v="3"/>
    <x v="1574"/>
    <x v="2"/>
    <x v="210"/>
    <x v="1869"/>
    <x v="1702"/>
    <x v="1862"/>
    <x v="1917"/>
    <x v="0"/>
    <x v="2"/>
    <x v="8"/>
    <x v="8"/>
  </r>
  <r>
    <x v="1920"/>
    <x v="260"/>
    <x v="1"/>
    <x v="12"/>
    <x v="3"/>
    <x v="1"/>
    <x v="3"/>
    <x v="19"/>
    <x v="0"/>
    <x v="1575"/>
    <x v="2"/>
    <x v="1425"/>
    <x v="1870"/>
    <x v="1703"/>
    <x v="1863"/>
    <x v="1918"/>
    <x v="0"/>
    <x v="2"/>
    <x v="8"/>
    <x v="8"/>
  </r>
  <r>
    <x v="1921"/>
    <x v="260"/>
    <x v="0"/>
    <x v="15"/>
    <x v="0"/>
    <x v="2"/>
    <x v="1"/>
    <x v="3"/>
    <x v="0"/>
    <x v="1576"/>
    <x v="3"/>
    <x v="1426"/>
    <x v="1871"/>
    <x v="1704"/>
    <x v="1864"/>
    <x v="1919"/>
    <x v="0"/>
    <x v="2"/>
    <x v="8"/>
    <x v="8"/>
  </r>
  <r>
    <x v="1922"/>
    <x v="260"/>
    <x v="3"/>
    <x v="8"/>
    <x v="0"/>
    <x v="0"/>
    <x v="4"/>
    <x v="14"/>
    <x v="3"/>
    <x v="1577"/>
    <x v="2"/>
    <x v="1028"/>
    <x v="1872"/>
    <x v="1160"/>
    <x v="1865"/>
    <x v="1920"/>
    <x v="0"/>
    <x v="2"/>
    <x v="8"/>
    <x v="8"/>
  </r>
  <r>
    <x v="1923"/>
    <x v="260"/>
    <x v="2"/>
    <x v="2"/>
    <x v="0"/>
    <x v="2"/>
    <x v="2"/>
    <x v="15"/>
    <x v="1"/>
    <x v="1578"/>
    <x v="2"/>
    <x v="1427"/>
    <x v="1873"/>
    <x v="1705"/>
    <x v="1866"/>
    <x v="1921"/>
    <x v="0"/>
    <x v="2"/>
    <x v="8"/>
    <x v="8"/>
  </r>
  <r>
    <x v="1924"/>
    <x v="260"/>
    <x v="0"/>
    <x v="0"/>
    <x v="1"/>
    <x v="2"/>
    <x v="1"/>
    <x v="1"/>
    <x v="4"/>
    <x v="1579"/>
    <x v="3"/>
    <x v="1428"/>
    <x v="1874"/>
    <x v="1706"/>
    <x v="1867"/>
    <x v="1922"/>
    <x v="0"/>
    <x v="2"/>
    <x v="8"/>
    <x v="8"/>
  </r>
  <r>
    <x v="1925"/>
    <x v="261"/>
    <x v="0"/>
    <x v="15"/>
    <x v="2"/>
    <x v="0"/>
    <x v="3"/>
    <x v="7"/>
    <x v="3"/>
    <x v="1580"/>
    <x v="2"/>
    <x v="1429"/>
    <x v="1875"/>
    <x v="1707"/>
    <x v="1868"/>
    <x v="1923"/>
    <x v="0"/>
    <x v="2"/>
    <x v="8"/>
    <x v="8"/>
  </r>
  <r>
    <x v="1926"/>
    <x v="261"/>
    <x v="1"/>
    <x v="14"/>
    <x v="3"/>
    <x v="0"/>
    <x v="2"/>
    <x v="18"/>
    <x v="2"/>
    <x v="1581"/>
    <x v="2"/>
    <x v="671"/>
    <x v="1876"/>
    <x v="1708"/>
    <x v="1869"/>
    <x v="1924"/>
    <x v="0"/>
    <x v="2"/>
    <x v="8"/>
    <x v="8"/>
  </r>
  <r>
    <x v="1927"/>
    <x v="261"/>
    <x v="1"/>
    <x v="6"/>
    <x v="3"/>
    <x v="1"/>
    <x v="0"/>
    <x v="6"/>
    <x v="3"/>
    <x v="241"/>
    <x v="2"/>
    <x v="769"/>
    <x v="1877"/>
    <x v="1709"/>
    <x v="1870"/>
    <x v="1925"/>
    <x v="0"/>
    <x v="2"/>
    <x v="8"/>
    <x v="8"/>
  </r>
  <r>
    <x v="1928"/>
    <x v="261"/>
    <x v="0"/>
    <x v="15"/>
    <x v="0"/>
    <x v="1"/>
    <x v="1"/>
    <x v="11"/>
    <x v="2"/>
    <x v="1582"/>
    <x v="0"/>
    <x v="1430"/>
    <x v="1878"/>
    <x v="1710"/>
    <x v="1871"/>
    <x v="1926"/>
    <x v="0"/>
    <x v="2"/>
    <x v="8"/>
    <x v="8"/>
  </r>
  <r>
    <x v="1929"/>
    <x v="261"/>
    <x v="1"/>
    <x v="12"/>
    <x v="3"/>
    <x v="1"/>
    <x v="1"/>
    <x v="17"/>
    <x v="3"/>
    <x v="1583"/>
    <x v="0"/>
    <x v="1431"/>
    <x v="1879"/>
    <x v="1711"/>
    <x v="1872"/>
    <x v="1927"/>
    <x v="0"/>
    <x v="2"/>
    <x v="8"/>
    <x v="8"/>
  </r>
  <r>
    <x v="1930"/>
    <x v="261"/>
    <x v="0"/>
    <x v="15"/>
    <x v="2"/>
    <x v="2"/>
    <x v="0"/>
    <x v="4"/>
    <x v="1"/>
    <x v="1584"/>
    <x v="0"/>
    <x v="462"/>
    <x v="1880"/>
    <x v="1712"/>
    <x v="1873"/>
    <x v="1928"/>
    <x v="0"/>
    <x v="2"/>
    <x v="8"/>
    <x v="8"/>
  </r>
  <r>
    <x v="1931"/>
    <x v="261"/>
    <x v="1"/>
    <x v="12"/>
    <x v="2"/>
    <x v="0"/>
    <x v="0"/>
    <x v="4"/>
    <x v="3"/>
    <x v="631"/>
    <x v="0"/>
    <x v="1203"/>
    <x v="677"/>
    <x v="1394"/>
    <x v="1874"/>
    <x v="1929"/>
    <x v="0"/>
    <x v="2"/>
    <x v="8"/>
    <x v="8"/>
  </r>
  <r>
    <x v="1932"/>
    <x v="261"/>
    <x v="3"/>
    <x v="13"/>
    <x v="2"/>
    <x v="1"/>
    <x v="2"/>
    <x v="18"/>
    <x v="0"/>
    <x v="1585"/>
    <x v="1"/>
    <x v="1432"/>
    <x v="1881"/>
    <x v="1713"/>
    <x v="1875"/>
    <x v="1930"/>
    <x v="0"/>
    <x v="2"/>
    <x v="8"/>
    <x v="8"/>
  </r>
  <r>
    <x v="1933"/>
    <x v="261"/>
    <x v="1"/>
    <x v="14"/>
    <x v="3"/>
    <x v="0"/>
    <x v="0"/>
    <x v="0"/>
    <x v="0"/>
    <x v="1586"/>
    <x v="0"/>
    <x v="1433"/>
    <x v="1882"/>
    <x v="1714"/>
    <x v="1876"/>
    <x v="1931"/>
    <x v="0"/>
    <x v="2"/>
    <x v="8"/>
    <x v="8"/>
  </r>
  <r>
    <x v="1934"/>
    <x v="261"/>
    <x v="3"/>
    <x v="8"/>
    <x v="0"/>
    <x v="1"/>
    <x v="3"/>
    <x v="13"/>
    <x v="3"/>
    <x v="419"/>
    <x v="0"/>
    <x v="1434"/>
    <x v="1883"/>
    <x v="1715"/>
    <x v="1877"/>
    <x v="1932"/>
    <x v="0"/>
    <x v="2"/>
    <x v="8"/>
    <x v="8"/>
  </r>
  <r>
    <x v="1935"/>
    <x v="261"/>
    <x v="2"/>
    <x v="5"/>
    <x v="3"/>
    <x v="0"/>
    <x v="4"/>
    <x v="10"/>
    <x v="3"/>
    <x v="1587"/>
    <x v="1"/>
    <x v="938"/>
    <x v="1884"/>
    <x v="1044"/>
    <x v="1878"/>
    <x v="1933"/>
    <x v="0"/>
    <x v="2"/>
    <x v="8"/>
    <x v="8"/>
  </r>
  <r>
    <x v="1936"/>
    <x v="261"/>
    <x v="2"/>
    <x v="16"/>
    <x v="1"/>
    <x v="2"/>
    <x v="1"/>
    <x v="11"/>
    <x v="1"/>
    <x v="1588"/>
    <x v="2"/>
    <x v="27"/>
    <x v="1885"/>
    <x v="1716"/>
    <x v="1879"/>
    <x v="1934"/>
    <x v="0"/>
    <x v="2"/>
    <x v="8"/>
    <x v="8"/>
  </r>
  <r>
    <x v="1937"/>
    <x v="262"/>
    <x v="1"/>
    <x v="6"/>
    <x v="0"/>
    <x v="2"/>
    <x v="4"/>
    <x v="16"/>
    <x v="3"/>
    <x v="938"/>
    <x v="0"/>
    <x v="372"/>
    <x v="1886"/>
    <x v="1717"/>
    <x v="1880"/>
    <x v="1935"/>
    <x v="0"/>
    <x v="2"/>
    <x v="8"/>
    <x v="8"/>
  </r>
  <r>
    <x v="1938"/>
    <x v="262"/>
    <x v="2"/>
    <x v="3"/>
    <x v="2"/>
    <x v="0"/>
    <x v="3"/>
    <x v="7"/>
    <x v="3"/>
    <x v="1589"/>
    <x v="2"/>
    <x v="1435"/>
    <x v="1887"/>
    <x v="1718"/>
    <x v="1881"/>
    <x v="1936"/>
    <x v="0"/>
    <x v="2"/>
    <x v="8"/>
    <x v="8"/>
  </r>
  <r>
    <x v="1939"/>
    <x v="262"/>
    <x v="1"/>
    <x v="12"/>
    <x v="2"/>
    <x v="1"/>
    <x v="0"/>
    <x v="6"/>
    <x v="0"/>
    <x v="1590"/>
    <x v="2"/>
    <x v="1436"/>
    <x v="1708"/>
    <x v="1719"/>
    <x v="1882"/>
    <x v="1937"/>
    <x v="0"/>
    <x v="2"/>
    <x v="8"/>
    <x v="8"/>
  </r>
  <r>
    <x v="1940"/>
    <x v="262"/>
    <x v="1"/>
    <x v="12"/>
    <x v="0"/>
    <x v="1"/>
    <x v="0"/>
    <x v="0"/>
    <x v="3"/>
    <x v="1591"/>
    <x v="2"/>
    <x v="512"/>
    <x v="1888"/>
    <x v="539"/>
    <x v="1883"/>
    <x v="1938"/>
    <x v="0"/>
    <x v="2"/>
    <x v="8"/>
    <x v="8"/>
  </r>
  <r>
    <x v="1941"/>
    <x v="262"/>
    <x v="0"/>
    <x v="15"/>
    <x v="0"/>
    <x v="0"/>
    <x v="0"/>
    <x v="4"/>
    <x v="3"/>
    <x v="1592"/>
    <x v="2"/>
    <x v="1437"/>
    <x v="1889"/>
    <x v="1720"/>
    <x v="1884"/>
    <x v="1939"/>
    <x v="0"/>
    <x v="2"/>
    <x v="8"/>
    <x v="8"/>
  </r>
  <r>
    <x v="1942"/>
    <x v="262"/>
    <x v="2"/>
    <x v="16"/>
    <x v="0"/>
    <x v="1"/>
    <x v="2"/>
    <x v="9"/>
    <x v="3"/>
    <x v="1593"/>
    <x v="3"/>
    <x v="1438"/>
    <x v="1890"/>
    <x v="1721"/>
    <x v="1885"/>
    <x v="1940"/>
    <x v="0"/>
    <x v="2"/>
    <x v="8"/>
    <x v="8"/>
  </r>
  <r>
    <x v="1943"/>
    <x v="262"/>
    <x v="2"/>
    <x v="2"/>
    <x v="2"/>
    <x v="0"/>
    <x v="0"/>
    <x v="4"/>
    <x v="0"/>
    <x v="1594"/>
    <x v="2"/>
    <x v="1439"/>
    <x v="1891"/>
    <x v="1722"/>
    <x v="1886"/>
    <x v="1941"/>
    <x v="0"/>
    <x v="2"/>
    <x v="8"/>
    <x v="8"/>
  </r>
  <r>
    <x v="1944"/>
    <x v="262"/>
    <x v="2"/>
    <x v="3"/>
    <x v="0"/>
    <x v="2"/>
    <x v="4"/>
    <x v="12"/>
    <x v="0"/>
    <x v="1282"/>
    <x v="0"/>
    <x v="415"/>
    <x v="1892"/>
    <x v="1723"/>
    <x v="1887"/>
    <x v="1942"/>
    <x v="0"/>
    <x v="2"/>
    <x v="8"/>
    <x v="8"/>
  </r>
  <r>
    <x v="1945"/>
    <x v="263"/>
    <x v="2"/>
    <x v="5"/>
    <x v="0"/>
    <x v="2"/>
    <x v="1"/>
    <x v="3"/>
    <x v="0"/>
    <x v="1595"/>
    <x v="0"/>
    <x v="345"/>
    <x v="1893"/>
    <x v="358"/>
    <x v="1888"/>
    <x v="1943"/>
    <x v="0"/>
    <x v="2"/>
    <x v="8"/>
    <x v="8"/>
  </r>
  <r>
    <x v="1946"/>
    <x v="263"/>
    <x v="1"/>
    <x v="12"/>
    <x v="2"/>
    <x v="0"/>
    <x v="2"/>
    <x v="18"/>
    <x v="0"/>
    <x v="1596"/>
    <x v="0"/>
    <x v="1440"/>
    <x v="1894"/>
    <x v="1724"/>
    <x v="1889"/>
    <x v="1944"/>
    <x v="0"/>
    <x v="2"/>
    <x v="8"/>
    <x v="8"/>
  </r>
  <r>
    <x v="1947"/>
    <x v="263"/>
    <x v="2"/>
    <x v="2"/>
    <x v="0"/>
    <x v="1"/>
    <x v="0"/>
    <x v="0"/>
    <x v="3"/>
    <x v="1597"/>
    <x v="0"/>
    <x v="1441"/>
    <x v="1895"/>
    <x v="239"/>
    <x v="1579"/>
    <x v="1945"/>
    <x v="0"/>
    <x v="2"/>
    <x v="8"/>
    <x v="8"/>
  </r>
  <r>
    <x v="1948"/>
    <x v="263"/>
    <x v="0"/>
    <x v="0"/>
    <x v="0"/>
    <x v="1"/>
    <x v="0"/>
    <x v="6"/>
    <x v="3"/>
    <x v="1598"/>
    <x v="1"/>
    <x v="1442"/>
    <x v="1896"/>
    <x v="1725"/>
    <x v="1890"/>
    <x v="1946"/>
    <x v="0"/>
    <x v="2"/>
    <x v="8"/>
    <x v="8"/>
  </r>
  <r>
    <x v="1949"/>
    <x v="263"/>
    <x v="1"/>
    <x v="11"/>
    <x v="0"/>
    <x v="0"/>
    <x v="1"/>
    <x v="3"/>
    <x v="2"/>
    <x v="1599"/>
    <x v="0"/>
    <x v="1443"/>
    <x v="1897"/>
    <x v="1726"/>
    <x v="1891"/>
    <x v="1947"/>
    <x v="0"/>
    <x v="2"/>
    <x v="8"/>
    <x v="8"/>
  </r>
  <r>
    <x v="1950"/>
    <x v="263"/>
    <x v="1"/>
    <x v="11"/>
    <x v="1"/>
    <x v="0"/>
    <x v="4"/>
    <x v="16"/>
    <x v="7"/>
    <x v="1600"/>
    <x v="3"/>
    <x v="372"/>
    <x v="1898"/>
    <x v="1727"/>
    <x v="1892"/>
    <x v="1948"/>
    <x v="0"/>
    <x v="2"/>
    <x v="8"/>
    <x v="8"/>
  </r>
  <r>
    <x v="1951"/>
    <x v="263"/>
    <x v="3"/>
    <x v="13"/>
    <x v="3"/>
    <x v="1"/>
    <x v="1"/>
    <x v="3"/>
    <x v="3"/>
    <x v="189"/>
    <x v="0"/>
    <x v="681"/>
    <x v="1899"/>
    <x v="739"/>
    <x v="1893"/>
    <x v="1949"/>
    <x v="0"/>
    <x v="2"/>
    <x v="8"/>
    <x v="8"/>
  </r>
  <r>
    <x v="1952"/>
    <x v="264"/>
    <x v="3"/>
    <x v="8"/>
    <x v="0"/>
    <x v="0"/>
    <x v="2"/>
    <x v="15"/>
    <x v="3"/>
    <x v="1601"/>
    <x v="2"/>
    <x v="1444"/>
    <x v="1900"/>
    <x v="1728"/>
    <x v="1894"/>
    <x v="1950"/>
    <x v="0"/>
    <x v="2"/>
    <x v="8"/>
    <x v="8"/>
  </r>
  <r>
    <x v="1953"/>
    <x v="264"/>
    <x v="1"/>
    <x v="12"/>
    <x v="1"/>
    <x v="2"/>
    <x v="4"/>
    <x v="10"/>
    <x v="4"/>
    <x v="1602"/>
    <x v="1"/>
    <x v="18"/>
    <x v="1901"/>
    <x v="1729"/>
    <x v="1895"/>
    <x v="1951"/>
    <x v="0"/>
    <x v="2"/>
    <x v="8"/>
    <x v="8"/>
  </r>
  <r>
    <x v="1954"/>
    <x v="264"/>
    <x v="1"/>
    <x v="6"/>
    <x v="0"/>
    <x v="0"/>
    <x v="2"/>
    <x v="15"/>
    <x v="3"/>
    <x v="1603"/>
    <x v="2"/>
    <x v="1192"/>
    <x v="1902"/>
    <x v="1730"/>
    <x v="1896"/>
    <x v="1952"/>
    <x v="0"/>
    <x v="2"/>
    <x v="8"/>
    <x v="8"/>
  </r>
  <r>
    <x v="1955"/>
    <x v="264"/>
    <x v="3"/>
    <x v="7"/>
    <x v="0"/>
    <x v="2"/>
    <x v="1"/>
    <x v="11"/>
    <x v="3"/>
    <x v="1604"/>
    <x v="0"/>
    <x v="1445"/>
    <x v="1903"/>
    <x v="1731"/>
    <x v="1897"/>
    <x v="1953"/>
    <x v="0"/>
    <x v="2"/>
    <x v="8"/>
    <x v="8"/>
  </r>
  <r>
    <x v="1956"/>
    <x v="264"/>
    <x v="3"/>
    <x v="8"/>
    <x v="3"/>
    <x v="1"/>
    <x v="2"/>
    <x v="15"/>
    <x v="2"/>
    <x v="1605"/>
    <x v="2"/>
    <x v="1446"/>
    <x v="1904"/>
    <x v="1732"/>
    <x v="1898"/>
    <x v="1954"/>
    <x v="0"/>
    <x v="2"/>
    <x v="8"/>
    <x v="8"/>
  </r>
  <r>
    <x v="1957"/>
    <x v="264"/>
    <x v="3"/>
    <x v="8"/>
    <x v="0"/>
    <x v="0"/>
    <x v="3"/>
    <x v="19"/>
    <x v="3"/>
    <x v="1573"/>
    <x v="0"/>
    <x v="1447"/>
    <x v="1905"/>
    <x v="1733"/>
    <x v="1899"/>
    <x v="1955"/>
    <x v="0"/>
    <x v="2"/>
    <x v="8"/>
    <x v="8"/>
  </r>
  <r>
    <x v="1958"/>
    <x v="264"/>
    <x v="2"/>
    <x v="3"/>
    <x v="0"/>
    <x v="0"/>
    <x v="1"/>
    <x v="3"/>
    <x v="3"/>
    <x v="1606"/>
    <x v="0"/>
    <x v="1448"/>
    <x v="1236"/>
    <x v="1734"/>
    <x v="1900"/>
    <x v="1956"/>
    <x v="0"/>
    <x v="2"/>
    <x v="8"/>
    <x v="8"/>
  </r>
  <r>
    <x v="1959"/>
    <x v="264"/>
    <x v="3"/>
    <x v="4"/>
    <x v="1"/>
    <x v="0"/>
    <x v="3"/>
    <x v="19"/>
    <x v="8"/>
    <x v="1607"/>
    <x v="1"/>
    <x v="1449"/>
    <x v="1906"/>
    <x v="1735"/>
    <x v="1901"/>
    <x v="1957"/>
    <x v="0"/>
    <x v="2"/>
    <x v="8"/>
    <x v="8"/>
  </r>
  <r>
    <x v="1960"/>
    <x v="264"/>
    <x v="3"/>
    <x v="7"/>
    <x v="1"/>
    <x v="2"/>
    <x v="0"/>
    <x v="8"/>
    <x v="1"/>
    <x v="1608"/>
    <x v="3"/>
    <x v="1450"/>
    <x v="1907"/>
    <x v="1736"/>
    <x v="1902"/>
    <x v="1958"/>
    <x v="0"/>
    <x v="2"/>
    <x v="8"/>
    <x v="8"/>
  </r>
  <r>
    <x v="1961"/>
    <x v="265"/>
    <x v="2"/>
    <x v="5"/>
    <x v="3"/>
    <x v="0"/>
    <x v="1"/>
    <x v="1"/>
    <x v="0"/>
    <x v="914"/>
    <x v="2"/>
    <x v="1325"/>
    <x v="1908"/>
    <x v="1737"/>
    <x v="1903"/>
    <x v="1959"/>
    <x v="0"/>
    <x v="2"/>
    <x v="8"/>
    <x v="8"/>
  </r>
  <r>
    <x v="1962"/>
    <x v="265"/>
    <x v="3"/>
    <x v="8"/>
    <x v="1"/>
    <x v="2"/>
    <x v="1"/>
    <x v="11"/>
    <x v="4"/>
    <x v="1609"/>
    <x v="3"/>
    <x v="1451"/>
    <x v="1909"/>
    <x v="1738"/>
    <x v="1904"/>
    <x v="1960"/>
    <x v="0"/>
    <x v="2"/>
    <x v="8"/>
    <x v="8"/>
  </r>
  <r>
    <x v="1963"/>
    <x v="265"/>
    <x v="3"/>
    <x v="8"/>
    <x v="0"/>
    <x v="0"/>
    <x v="1"/>
    <x v="1"/>
    <x v="2"/>
    <x v="1610"/>
    <x v="2"/>
    <x v="176"/>
    <x v="1910"/>
    <x v="181"/>
    <x v="1905"/>
    <x v="1961"/>
    <x v="0"/>
    <x v="2"/>
    <x v="8"/>
    <x v="8"/>
  </r>
  <r>
    <x v="1964"/>
    <x v="266"/>
    <x v="1"/>
    <x v="12"/>
    <x v="2"/>
    <x v="0"/>
    <x v="0"/>
    <x v="6"/>
    <x v="8"/>
    <x v="1611"/>
    <x v="2"/>
    <x v="99"/>
    <x v="1911"/>
    <x v="1739"/>
    <x v="1906"/>
    <x v="1962"/>
    <x v="0"/>
    <x v="2"/>
    <x v="8"/>
    <x v="8"/>
  </r>
  <r>
    <x v="1965"/>
    <x v="266"/>
    <x v="2"/>
    <x v="16"/>
    <x v="0"/>
    <x v="0"/>
    <x v="2"/>
    <x v="2"/>
    <x v="1"/>
    <x v="410"/>
    <x v="0"/>
    <x v="402"/>
    <x v="1912"/>
    <x v="1740"/>
    <x v="1907"/>
    <x v="1963"/>
    <x v="0"/>
    <x v="2"/>
    <x v="8"/>
    <x v="8"/>
  </r>
  <r>
    <x v="1966"/>
    <x v="266"/>
    <x v="3"/>
    <x v="8"/>
    <x v="2"/>
    <x v="1"/>
    <x v="0"/>
    <x v="8"/>
    <x v="8"/>
    <x v="1612"/>
    <x v="0"/>
    <x v="1452"/>
    <x v="1913"/>
    <x v="1741"/>
    <x v="1908"/>
    <x v="1964"/>
    <x v="0"/>
    <x v="2"/>
    <x v="8"/>
    <x v="8"/>
  </r>
  <r>
    <x v="1967"/>
    <x v="266"/>
    <x v="2"/>
    <x v="16"/>
    <x v="0"/>
    <x v="1"/>
    <x v="1"/>
    <x v="3"/>
    <x v="6"/>
    <x v="108"/>
    <x v="2"/>
    <x v="1453"/>
    <x v="1914"/>
    <x v="1742"/>
    <x v="1909"/>
    <x v="1965"/>
    <x v="0"/>
    <x v="2"/>
    <x v="8"/>
    <x v="8"/>
  </r>
  <r>
    <x v="1968"/>
    <x v="266"/>
    <x v="0"/>
    <x v="0"/>
    <x v="0"/>
    <x v="1"/>
    <x v="3"/>
    <x v="7"/>
    <x v="2"/>
    <x v="1613"/>
    <x v="2"/>
    <x v="1454"/>
    <x v="1915"/>
    <x v="1743"/>
    <x v="1910"/>
    <x v="1966"/>
    <x v="0"/>
    <x v="2"/>
    <x v="8"/>
    <x v="8"/>
  </r>
  <r>
    <x v="1969"/>
    <x v="266"/>
    <x v="1"/>
    <x v="11"/>
    <x v="1"/>
    <x v="2"/>
    <x v="1"/>
    <x v="1"/>
    <x v="6"/>
    <x v="1614"/>
    <x v="1"/>
    <x v="1455"/>
    <x v="1916"/>
    <x v="1744"/>
    <x v="1911"/>
    <x v="1967"/>
    <x v="0"/>
    <x v="2"/>
    <x v="8"/>
    <x v="8"/>
  </r>
  <r>
    <x v="1970"/>
    <x v="266"/>
    <x v="3"/>
    <x v="13"/>
    <x v="3"/>
    <x v="0"/>
    <x v="3"/>
    <x v="5"/>
    <x v="3"/>
    <x v="1615"/>
    <x v="0"/>
    <x v="1456"/>
    <x v="1917"/>
    <x v="1745"/>
    <x v="1912"/>
    <x v="1968"/>
    <x v="0"/>
    <x v="2"/>
    <x v="8"/>
    <x v="8"/>
  </r>
  <r>
    <x v="1971"/>
    <x v="266"/>
    <x v="3"/>
    <x v="4"/>
    <x v="0"/>
    <x v="1"/>
    <x v="2"/>
    <x v="9"/>
    <x v="3"/>
    <x v="726"/>
    <x v="3"/>
    <x v="1253"/>
    <x v="1918"/>
    <x v="1459"/>
    <x v="1913"/>
    <x v="1969"/>
    <x v="0"/>
    <x v="2"/>
    <x v="8"/>
    <x v="8"/>
  </r>
  <r>
    <x v="1972"/>
    <x v="266"/>
    <x v="0"/>
    <x v="0"/>
    <x v="3"/>
    <x v="0"/>
    <x v="3"/>
    <x v="13"/>
    <x v="2"/>
    <x v="1616"/>
    <x v="1"/>
    <x v="781"/>
    <x v="1919"/>
    <x v="1746"/>
    <x v="1914"/>
    <x v="1970"/>
    <x v="0"/>
    <x v="2"/>
    <x v="8"/>
    <x v="8"/>
  </r>
  <r>
    <x v="1973"/>
    <x v="267"/>
    <x v="3"/>
    <x v="7"/>
    <x v="0"/>
    <x v="1"/>
    <x v="3"/>
    <x v="5"/>
    <x v="3"/>
    <x v="1617"/>
    <x v="0"/>
    <x v="1457"/>
    <x v="1920"/>
    <x v="1747"/>
    <x v="1915"/>
    <x v="1971"/>
    <x v="0"/>
    <x v="2"/>
    <x v="8"/>
    <x v="8"/>
  </r>
  <r>
    <x v="1974"/>
    <x v="268"/>
    <x v="0"/>
    <x v="0"/>
    <x v="3"/>
    <x v="0"/>
    <x v="1"/>
    <x v="17"/>
    <x v="3"/>
    <x v="1618"/>
    <x v="2"/>
    <x v="1458"/>
    <x v="1921"/>
    <x v="1748"/>
    <x v="1916"/>
    <x v="1972"/>
    <x v="0"/>
    <x v="2"/>
    <x v="8"/>
    <x v="8"/>
  </r>
  <r>
    <x v="1975"/>
    <x v="268"/>
    <x v="3"/>
    <x v="8"/>
    <x v="0"/>
    <x v="0"/>
    <x v="3"/>
    <x v="13"/>
    <x v="3"/>
    <x v="1619"/>
    <x v="3"/>
    <x v="1103"/>
    <x v="1922"/>
    <x v="1253"/>
    <x v="1917"/>
    <x v="1973"/>
    <x v="0"/>
    <x v="2"/>
    <x v="8"/>
    <x v="8"/>
  </r>
  <r>
    <x v="1976"/>
    <x v="268"/>
    <x v="1"/>
    <x v="12"/>
    <x v="1"/>
    <x v="0"/>
    <x v="4"/>
    <x v="16"/>
    <x v="8"/>
    <x v="1620"/>
    <x v="3"/>
    <x v="1459"/>
    <x v="1923"/>
    <x v="1749"/>
    <x v="1918"/>
    <x v="1974"/>
    <x v="0"/>
    <x v="2"/>
    <x v="8"/>
    <x v="8"/>
  </r>
  <r>
    <x v="1977"/>
    <x v="268"/>
    <x v="2"/>
    <x v="3"/>
    <x v="0"/>
    <x v="1"/>
    <x v="0"/>
    <x v="6"/>
    <x v="0"/>
    <x v="1621"/>
    <x v="2"/>
    <x v="896"/>
    <x v="1924"/>
    <x v="1750"/>
    <x v="1919"/>
    <x v="1975"/>
    <x v="0"/>
    <x v="2"/>
    <x v="8"/>
    <x v="8"/>
  </r>
  <r>
    <x v="1978"/>
    <x v="268"/>
    <x v="2"/>
    <x v="2"/>
    <x v="0"/>
    <x v="0"/>
    <x v="3"/>
    <x v="7"/>
    <x v="2"/>
    <x v="1622"/>
    <x v="0"/>
    <x v="1460"/>
    <x v="1925"/>
    <x v="1751"/>
    <x v="1920"/>
    <x v="1976"/>
    <x v="0"/>
    <x v="2"/>
    <x v="8"/>
    <x v="8"/>
  </r>
  <r>
    <x v="1979"/>
    <x v="268"/>
    <x v="2"/>
    <x v="5"/>
    <x v="0"/>
    <x v="0"/>
    <x v="2"/>
    <x v="9"/>
    <x v="2"/>
    <x v="1277"/>
    <x v="2"/>
    <x v="1461"/>
    <x v="1926"/>
    <x v="1752"/>
    <x v="1921"/>
    <x v="1977"/>
    <x v="0"/>
    <x v="2"/>
    <x v="8"/>
    <x v="8"/>
  </r>
  <r>
    <x v="1980"/>
    <x v="268"/>
    <x v="1"/>
    <x v="12"/>
    <x v="2"/>
    <x v="0"/>
    <x v="2"/>
    <x v="2"/>
    <x v="0"/>
    <x v="1623"/>
    <x v="3"/>
    <x v="917"/>
    <x v="1927"/>
    <x v="1753"/>
    <x v="1922"/>
    <x v="1978"/>
    <x v="0"/>
    <x v="2"/>
    <x v="8"/>
    <x v="8"/>
  </r>
  <r>
    <x v="1981"/>
    <x v="268"/>
    <x v="2"/>
    <x v="2"/>
    <x v="0"/>
    <x v="1"/>
    <x v="4"/>
    <x v="14"/>
    <x v="1"/>
    <x v="728"/>
    <x v="2"/>
    <x v="1119"/>
    <x v="1928"/>
    <x v="1754"/>
    <x v="1923"/>
    <x v="1979"/>
    <x v="0"/>
    <x v="2"/>
    <x v="8"/>
    <x v="8"/>
  </r>
  <r>
    <x v="1982"/>
    <x v="268"/>
    <x v="3"/>
    <x v="8"/>
    <x v="0"/>
    <x v="0"/>
    <x v="4"/>
    <x v="14"/>
    <x v="0"/>
    <x v="66"/>
    <x v="0"/>
    <x v="402"/>
    <x v="1929"/>
    <x v="1755"/>
    <x v="1924"/>
    <x v="1980"/>
    <x v="0"/>
    <x v="2"/>
    <x v="8"/>
    <x v="8"/>
  </r>
  <r>
    <x v="1983"/>
    <x v="268"/>
    <x v="3"/>
    <x v="8"/>
    <x v="0"/>
    <x v="2"/>
    <x v="3"/>
    <x v="7"/>
    <x v="3"/>
    <x v="1624"/>
    <x v="0"/>
    <x v="1462"/>
    <x v="1930"/>
    <x v="1756"/>
    <x v="1925"/>
    <x v="1981"/>
    <x v="0"/>
    <x v="2"/>
    <x v="8"/>
    <x v="8"/>
  </r>
  <r>
    <x v="1984"/>
    <x v="269"/>
    <x v="3"/>
    <x v="4"/>
    <x v="0"/>
    <x v="1"/>
    <x v="1"/>
    <x v="11"/>
    <x v="1"/>
    <x v="1625"/>
    <x v="2"/>
    <x v="1463"/>
    <x v="1931"/>
    <x v="1757"/>
    <x v="1926"/>
    <x v="1982"/>
    <x v="0"/>
    <x v="2"/>
    <x v="8"/>
    <x v="8"/>
  </r>
  <r>
    <x v="1985"/>
    <x v="269"/>
    <x v="0"/>
    <x v="15"/>
    <x v="0"/>
    <x v="0"/>
    <x v="2"/>
    <x v="18"/>
    <x v="3"/>
    <x v="1626"/>
    <x v="0"/>
    <x v="1464"/>
    <x v="1932"/>
    <x v="1758"/>
    <x v="1927"/>
    <x v="1983"/>
    <x v="0"/>
    <x v="2"/>
    <x v="8"/>
    <x v="8"/>
  </r>
  <r>
    <x v="1986"/>
    <x v="269"/>
    <x v="3"/>
    <x v="7"/>
    <x v="0"/>
    <x v="0"/>
    <x v="2"/>
    <x v="15"/>
    <x v="0"/>
    <x v="1627"/>
    <x v="3"/>
    <x v="582"/>
    <x v="1933"/>
    <x v="1759"/>
    <x v="1928"/>
    <x v="1984"/>
    <x v="0"/>
    <x v="2"/>
    <x v="8"/>
    <x v="8"/>
  </r>
  <r>
    <x v="1987"/>
    <x v="269"/>
    <x v="1"/>
    <x v="12"/>
    <x v="0"/>
    <x v="0"/>
    <x v="4"/>
    <x v="14"/>
    <x v="2"/>
    <x v="666"/>
    <x v="2"/>
    <x v="151"/>
    <x v="1934"/>
    <x v="152"/>
    <x v="1929"/>
    <x v="1985"/>
    <x v="0"/>
    <x v="2"/>
    <x v="8"/>
    <x v="8"/>
  </r>
  <r>
    <x v="1988"/>
    <x v="269"/>
    <x v="2"/>
    <x v="5"/>
    <x v="3"/>
    <x v="2"/>
    <x v="0"/>
    <x v="4"/>
    <x v="3"/>
    <x v="1467"/>
    <x v="0"/>
    <x v="1465"/>
    <x v="1935"/>
    <x v="1760"/>
    <x v="1930"/>
    <x v="1986"/>
    <x v="0"/>
    <x v="2"/>
    <x v="8"/>
    <x v="8"/>
  </r>
  <r>
    <x v="1989"/>
    <x v="269"/>
    <x v="1"/>
    <x v="12"/>
    <x v="0"/>
    <x v="0"/>
    <x v="3"/>
    <x v="13"/>
    <x v="3"/>
    <x v="1628"/>
    <x v="2"/>
    <x v="1466"/>
    <x v="1936"/>
    <x v="1761"/>
    <x v="1931"/>
    <x v="1987"/>
    <x v="0"/>
    <x v="2"/>
    <x v="8"/>
    <x v="8"/>
  </r>
  <r>
    <x v="1990"/>
    <x v="270"/>
    <x v="0"/>
    <x v="15"/>
    <x v="1"/>
    <x v="2"/>
    <x v="1"/>
    <x v="17"/>
    <x v="9"/>
    <x v="1629"/>
    <x v="4"/>
    <x v="1467"/>
    <x v="1937"/>
    <x v="1762"/>
    <x v="1932"/>
    <x v="1988"/>
    <x v="0"/>
    <x v="2"/>
    <x v="8"/>
    <x v="8"/>
  </r>
  <r>
    <x v="1991"/>
    <x v="270"/>
    <x v="3"/>
    <x v="7"/>
    <x v="2"/>
    <x v="0"/>
    <x v="0"/>
    <x v="6"/>
    <x v="0"/>
    <x v="1553"/>
    <x v="0"/>
    <x v="1005"/>
    <x v="1837"/>
    <x v="1763"/>
    <x v="1933"/>
    <x v="1989"/>
    <x v="0"/>
    <x v="2"/>
    <x v="8"/>
    <x v="8"/>
  </r>
  <r>
    <x v="1992"/>
    <x v="270"/>
    <x v="1"/>
    <x v="14"/>
    <x v="3"/>
    <x v="0"/>
    <x v="3"/>
    <x v="19"/>
    <x v="3"/>
    <x v="1630"/>
    <x v="1"/>
    <x v="1468"/>
    <x v="1938"/>
    <x v="1764"/>
    <x v="1934"/>
    <x v="1990"/>
    <x v="0"/>
    <x v="2"/>
    <x v="8"/>
    <x v="8"/>
  </r>
  <r>
    <x v="1993"/>
    <x v="270"/>
    <x v="1"/>
    <x v="1"/>
    <x v="2"/>
    <x v="1"/>
    <x v="2"/>
    <x v="18"/>
    <x v="3"/>
    <x v="1631"/>
    <x v="0"/>
    <x v="1469"/>
    <x v="1939"/>
    <x v="1765"/>
    <x v="1133"/>
    <x v="1991"/>
    <x v="0"/>
    <x v="2"/>
    <x v="8"/>
    <x v="8"/>
  </r>
  <r>
    <x v="1994"/>
    <x v="270"/>
    <x v="3"/>
    <x v="7"/>
    <x v="3"/>
    <x v="1"/>
    <x v="3"/>
    <x v="7"/>
    <x v="3"/>
    <x v="1632"/>
    <x v="2"/>
    <x v="1470"/>
    <x v="1940"/>
    <x v="1766"/>
    <x v="1935"/>
    <x v="1992"/>
    <x v="0"/>
    <x v="2"/>
    <x v="8"/>
    <x v="8"/>
  </r>
  <r>
    <x v="1995"/>
    <x v="270"/>
    <x v="0"/>
    <x v="0"/>
    <x v="3"/>
    <x v="0"/>
    <x v="0"/>
    <x v="0"/>
    <x v="3"/>
    <x v="1633"/>
    <x v="0"/>
    <x v="1471"/>
    <x v="1941"/>
    <x v="1767"/>
    <x v="1936"/>
    <x v="1993"/>
    <x v="0"/>
    <x v="2"/>
    <x v="8"/>
    <x v="8"/>
  </r>
  <r>
    <x v="1996"/>
    <x v="270"/>
    <x v="0"/>
    <x v="0"/>
    <x v="0"/>
    <x v="1"/>
    <x v="4"/>
    <x v="10"/>
    <x v="2"/>
    <x v="1634"/>
    <x v="2"/>
    <x v="1472"/>
    <x v="1942"/>
    <x v="789"/>
    <x v="1937"/>
    <x v="1994"/>
    <x v="0"/>
    <x v="2"/>
    <x v="8"/>
    <x v="8"/>
  </r>
  <r>
    <x v="1997"/>
    <x v="270"/>
    <x v="3"/>
    <x v="8"/>
    <x v="0"/>
    <x v="0"/>
    <x v="1"/>
    <x v="1"/>
    <x v="2"/>
    <x v="1635"/>
    <x v="0"/>
    <x v="1473"/>
    <x v="1943"/>
    <x v="1768"/>
    <x v="1938"/>
    <x v="1995"/>
    <x v="0"/>
    <x v="2"/>
    <x v="8"/>
    <x v="8"/>
  </r>
  <r>
    <x v="1998"/>
    <x v="270"/>
    <x v="1"/>
    <x v="12"/>
    <x v="0"/>
    <x v="1"/>
    <x v="1"/>
    <x v="3"/>
    <x v="2"/>
    <x v="1636"/>
    <x v="2"/>
    <x v="622"/>
    <x v="1944"/>
    <x v="1769"/>
    <x v="1939"/>
    <x v="1996"/>
    <x v="0"/>
    <x v="2"/>
    <x v="8"/>
    <x v="8"/>
  </r>
  <r>
    <x v="1999"/>
    <x v="270"/>
    <x v="0"/>
    <x v="0"/>
    <x v="0"/>
    <x v="0"/>
    <x v="1"/>
    <x v="11"/>
    <x v="0"/>
    <x v="288"/>
    <x v="0"/>
    <x v="1474"/>
    <x v="300"/>
    <x v="1770"/>
    <x v="1940"/>
    <x v="1997"/>
    <x v="0"/>
    <x v="2"/>
    <x v="8"/>
    <x v="8"/>
  </r>
  <r>
    <x v="2000"/>
    <x v="270"/>
    <x v="2"/>
    <x v="2"/>
    <x v="2"/>
    <x v="1"/>
    <x v="2"/>
    <x v="15"/>
    <x v="3"/>
    <x v="1637"/>
    <x v="2"/>
    <x v="554"/>
    <x v="1945"/>
    <x v="1771"/>
    <x v="1941"/>
    <x v="1998"/>
    <x v="0"/>
    <x v="2"/>
    <x v="8"/>
    <x v="8"/>
  </r>
  <r>
    <x v="2001"/>
    <x v="270"/>
    <x v="3"/>
    <x v="13"/>
    <x v="3"/>
    <x v="2"/>
    <x v="3"/>
    <x v="19"/>
    <x v="8"/>
    <x v="1638"/>
    <x v="0"/>
    <x v="305"/>
    <x v="1946"/>
    <x v="1772"/>
    <x v="1942"/>
    <x v="1999"/>
    <x v="0"/>
    <x v="2"/>
    <x v="8"/>
    <x v="8"/>
  </r>
  <r>
    <x v="2002"/>
    <x v="270"/>
    <x v="1"/>
    <x v="12"/>
    <x v="0"/>
    <x v="1"/>
    <x v="3"/>
    <x v="7"/>
    <x v="2"/>
    <x v="1639"/>
    <x v="3"/>
    <x v="1475"/>
    <x v="1947"/>
    <x v="1773"/>
    <x v="1943"/>
    <x v="2000"/>
    <x v="0"/>
    <x v="2"/>
    <x v="8"/>
    <x v="8"/>
  </r>
  <r>
    <x v="2003"/>
    <x v="271"/>
    <x v="1"/>
    <x v="1"/>
    <x v="0"/>
    <x v="0"/>
    <x v="2"/>
    <x v="2"/>
    <x v="1"/>
    <x v="1222"/>
    <x v="0"/>
    <x v="1091"/>
    <x v="1948"/>
    <x v="1774"/>
    <x v="1944"/>
    <x v="2001"/>
    <x v="0"/>
    <x v="2"/>
    <x v="8"/>
    <x v="8"/>
  </r>
  <r>
    <x v="2004"/>
    <x v="271"/>
    <x v="1"/>
    <x v="12"/>
    <x v="0"/>
    <x v="1"/>
    <x v="2"/>
    <x v="9"/>
    <x v="3"/>
    <x v="1640"/>
    <x v="0"/>
    <x v="407"/>
    <x v="1949"/>
    <x v="1586"/>
    <x v="1945"/>
    <x v="2002"/>
    <x v="0"/>
    <x v="2"/>
    <x v="8"/>
    <x v="8"/>
  </r>
  <r>
    <x v="2005"/>
    <x v="271"/>
    <x v="3"/>
    <x v="8"/>
    <x v="3"/>
    <x v="2"/>
    <x v="1"/>
    <x v="3"/>
    <x v="3"/>
    <x v="1641"/>
    <x v="2"/>
    <x v="1476"/>
    <x v="1950"/>
    <x v="1775"/>
    <x v="1946"/>
    <x v="2003"/>
    <x v="0"/>
    <x v="2"/>
    <x v="8"/>
    <x v="8"/>
  </r>
  <r>
    <x v="2006"/>
    <x v="271"/>
    <x v="3"/>
    <x v="8"/>
    <x v="2"/>
    <x v="1"/>
    <x v="4"/>
    <x v="14"/>
    <x v="0"/>
    <x v="920"/>
    <x v="2"/>
    <x v="595"/>
    <x v="1951"/>
    <x v="846"/>
    <x v="725"/>
    <x v="2004"/>
    <x v="0"/>
    <x v="2"/>
    <x v="8"/>
    <x v="8"/>
  </r>
  <r>
    <x v="2007"/>
    <x v="271"/>
    <x v="0"/>
    <x v="9"/>
    <x v="2"/>
    <x v="0"/>
    <x v="1"/>
    <x v="17"/>
    <x v="0"/>
    <x v="479"/>
    <x v="2"/>
    <x v="1477"/>
    <x v="1952"/>
    <x v="1776"/>
    <x v="1947"/>
    <x v="2005"/>
    <x v="0"/>
    <x v="2"/>
    <x v="8"/>
    <x v="8"/>
  </r>
  <r>
    <x v="2008"/>
    <x v="271"/>
    <x v="1"/>
    <x v="11"/>
    <x v="0"/>
    <x v="1"/>
    <x v="2"/>
    <x v="2"/>
    <x v="0"/>
    <x v="1247"/>
    <x v="3"/>
    <x v="635"/>
    <x v="1953"/>
    <x v="1777"/>
    <x v="1948"/>
    <x v="2006"/>
    <x v="0"/>
    <x v="2"/>
    <x v="8"/>
    <x v="8"/>
  </r>
  <r>
    <x v="2009"/>
    <x v="271"/>
    <x v="1"/>
    <x v="14"/>
    <x v="0"/>
    <x v="1"/>
    <x v="4"/>
    <x v="16"/>
    <x v="0"/>
    <x v="53"/>
    <x v="0"/>
    <x v="1206"/>
    <x v="1954"/>
    <x v="1778"/>
    <x v="1949"/>
    <x v="2007"/>
    <x v="0"/>
    <x v="2"/>
    <x v="8"/>
    <x v="8"/>
  </r>
  <r>
    <x v="2010"/>
    <x v="271"/>
    <x v="1"/>
    <x v="6"/>
    <x v="0"/>
    <x v="1"/>
    <x v="4"/>
    <x v="16"/>
    <x v="3"/>
    <x v="1642"/>
    <x v="0"/>
    <x v="1478"/>
    <x v="1955"/>
    <x v="1779"/>
    <x v="1950"/>
    <x v="2008"/>
    <x v="0"/>
    <x v="2"/>
    <x v="8"/>
    <x v="8"/>
  </r>
  <r>
    <x v="2011"/>
    <x v="271"/>
    <x v="1"/>
    <x v="14"/>
    <x v="1"/>
    <x v="0"/>
    <x v="1"/>
    <x v="11"/>
    <x v="9"/>
    <x v="1643"/>
    <x v="3"/>
    <x v="1479"/>
    <x v="1956"/>
    <x v="1780"/>
    <x v="1951"/>
    <x v="2009"/>
    <x v="0"/>
    <x v="2"/>
    <x v="8"/>
    <x v="8"/>
  </r>
  <r>
    <x v="2012"/>
    <x v="271"/>
    <x v="1"/>
    <x v="11"/>
    <x v="0"/>
    <x v="0"/>
    <x v="0"/>
    <x v="6"/>
    <x v="3"/>
    <x v="1644"/>
    <x v="1"/>
    <x v="1480"/>
    <x v="1957"/>
    <x v="1781"/>
    <x v="1952"/>
    <x v="2010"/>
    <x v="0"/>
    <x v="2"/>
    <x v="8"/>
    <x v="8"/>
  </r>
  <r>
    <x v="2013"/>
    <x v="271"/>
    <x v="3"/>
    <x v="8"/>
    <x v="0"/>
    <x v="1"/>
    <x v="0"/>
    <x v="4"/>
    <x v="0"/>
    <x v="412"/>
    <x v="2"/>
    <x v="1481"/>
    <x v="1958"/>
    <x v="1782"/>
    <x v="1953"/>
    <x v="2011"/>
    <x v="0"/>
    <x v="2"/>
    <x v="8"/>
    <x v="8"/>
  </r>
  <r>
    <x v="2014"/>
    <x v="271"/>
    <x v="1"/>
    <x v="14"/>
    <x v="0"/>
    <x v="1"/>
    <x v="1"/>
    <x v="11"/>
    <x v="3"/>
    <x v="1645"/>
    <x v="3"/>
    <x v="688"/>
    <x v="1959"/>
    <x v="1783"/>
    <x v="1954"/>
    <x v="2012"/>
    <x v="0"/>
    <x v="2"/>
    <x v="8"/>
    <x v="8"/>
  </r>
  <r>
    <x v="2015"/>
    <x v="272"/>
    <x v="2"/>
    <x v="10"/>
    <x v="2"/>
    <x v="2"/>
    <x v="0"/>
    <x v="4"/>
    <x v="3"/>
    <x v="1341"/>
    <x v="3"/>
    <x v="1465"/>
    <x v="1960"/>
    <x v="1760"/>
    <x v="1955"/>
    <x v="2013"/>
    <x v="0"/>
    <x v="2"/>
    <x v="8"/>
    <x v="8"/>
  </r>
  <r>
    <x v="2016"/>
    <x v="272"/>
    <x v="0"/>
    <x v="9"/>
    <x v="2"/>
    <x v="0"/>
    <x v="4"/>
    <x v="10"/>
    <x v="3"/>
    <x v="796"/>
    <x v="3"/>
    <x v="262"/>
    <x v="1961"/>
    <x v="1320"/>
    <x v="1956"/>
    <x v="2014"/>
    <x v="0"/>
    <x v="2"/>
    <x v="8"/>
    <x v="8"/>
  </r>
  <r>
    <x v="2017"/>
    <x v="272"/>
    <x v="2"/>
    <x v="2"/>
    <x v="2"/>
    <x v="2"/>
    <x v="1"/>
    <x v="3"/>
    <x v="3"/>
    <x v="1646"/>
    <x v="2"/>
    <x v="1482"/>
    <x v="1962"/>
    <x v="1784"/>
    <x v="1957"/>
    <x v="2015"/>
    <x v="0"/>
    <x v="2"/>
    <x v="8"/>
    <x v="8"/>
  </r>
  <r>
    <x v="2018"/>
    <x v="272"/>
    <x v="1"/>
    <x v="6"/>
    <x v="2"/>
    <x v="2"/>
    <x v="2"/>
    <x v="18"/>
    <x v="3"/>
    <x v="1647"/>
    <x v="0"/>
    <x v="1483"/>
    <x v="1592"/>
    <x v="1785"/>
    <x v="1958"/>
    <x v="2016"/>
    <x v="0"/>
    <x v="2"/>
    <x v="8"/>
    <x v="8"/>
  </r>
  <r>
    <x v="2019"/>
    <x v="272"/>
    <x v="3"/>
    <x v="4"/>
    <x v="2"/>
    <x v="0"/>
    <x v="1"/>
    <x v="17"/>
    <x v="3"/>
    <x v="1397"/>
    <x v="0"/>
    <x v="1484"/>
    <x v="1609"/>
    <x v="1786"/>
    <x v="1959"/>
    <x v="2017"/>
    <x v="0"/>
    <x v="2"/>
    <x v="8"/>
    <x v="8"/>
  </r>
  <r>
    <x v="2020"/>
    <x v="272"/>
    <x v="3"/>
    <x v="13"/>
    <x v="3"/>
    <x v="0"/>
    <x v="0"/>
    <x v="0"/>
    <x v="0"/>
    <x v="1049"/>
    <x v="0"/>
    <x v="1485"/>
    <x v="1963"/>
    <x v="1787"/>
    <x v="1960"/>
    <x v="2018"/>
    <x v="0"/>
    <x v="2"/>
    <x v="8"/>
    <x v="8"/>
  </r>
  <r>
    <x v="2021"/>
    <x v="272"/>
    <x v="3"/>
    <x v="4"/>
    <x v="3"/>
    <x v="1"/>
    <x v="0"/>
    <x v="0"/>
    <x v="0"/>
    <x v="753"/>
    <x v="0"/>
    <x v="1486"/>
    <x v="1964"/>
    <x v="1070"/>
    <x v="1961"/>
    <x v="2019"/>
    <x v="0"/>
    <x v="2"/>
    <x v="8"/>
    <x v="8"/>
  </r>
  <r>
    <x v="2022"/>
    <x v="272"/>
    <x v="1"/>
    <x v="12"/>
    <x v="1"/>
    <x v="0"/>
    <x v="1"/>
    <x v="3"/>
    <x v="6"/>
    <x v="1648"/>
    <x v="2"/>
    <x v="1487"/>
    <x v="1965"/>
    <x v="1788"/>
    <x v="1962"/>
    <x v="2020"/>
    <x v="0"/>
    <x v="2"/>
    <x v="8"/>
    <x v="8"/>
  </r>
  <r>
    <x v="2023"/>
    <x v="272"/>
    <x v="0"/>
    <x v="15"/>
    <x v="0"/>
    <x v="0"/>
    <x v="2"/>
    <x v="2"/>
    <x v="6"/>
    <x v="822"/>
    <x v="0"/>
    <x v="1340"/>
    <x v="1966"/>
    <x v="1789"/>
    <x v="1963"/>
    <x v="2021"/>
    <x v="0"/>
    <x v="2"/>
    <x v="8"/>
    <x v="8"/>
  </r>
  <r>
    <x v="2024"/>
    <x v="272"/>
    <x v="3"/>
    <x v="13"/>
    <x v="3"/>
    <x v="1"/>
    <x v="0"/>
    <x v="0"/>
    <x v="3"/>
    <x v="134"/>
    <x v="2"/>
    <x v="106"/>
    <x v="1544"/>
    <x v="106"/>
    <x v="1964"/>
    <x v="2022"/>
    <x v="0"/>
    <x v="2"/>
    <x v="8"/>
    <x v="8"/>
  </r>
  <r>
    <x v="2025"/>
    <x v="272"/>
    <x v="2"/>
    <x v="3"/>
    <x v="0"/>
    <x v="2"/>
    <x v="4"/>
    <x v="16"/>
    <x v="3"/>
    <x v="1649"/>
    <x v="1"/>
    <x v="242"/>
    <x v="1967"/>
    <x v="250"/>
    <x v="1965"/>
    <x v="2023"/>
    <x v="0"/>
    <x v="2"/>
    <x v="8"/>
    <x v="8"/>
  </r>
  <r>
    <x v="2026"/>
    <x v="272"/>
    <x v="1"/>
    <x v="14"/>
    <x v="0"/>
    <x v="1"/>
    <x v="3"/>
    <x v="7"/>
    <x v="3"/>
    <x v="1650"/>
    <x v="1"/>
    <x v="1488"/>
    <x v="1968"/>
    <x v="1790"/>
    <x v="1966"/>
    <x v="2024"/>
    <x v="0"/>
    <x v="2"/>
    <x v="8"/>
    <x v="8"/>
  </r>
  <r>
    <x v="2027"/>
    <x v="272"/>
    <x v="3"/>
    <x v="13"/>
    <x v="0"/>
    <x v="1"/>
    <x v="1"/>
    <x v="1"/>
    <x v="0"/>
    <x v="1394"/>
    <x v="3"/>
    <x v="1489"/>
    <x v="1969"/>
    <x v="1791"/>
    <x v="1967"/>
    <x v="2025"/>
    <x v="0"/>
    <x v="2"/>
    <x v="8"/>
    <x v="8"/>
  </r>
  <r>
    <x v="2028"/>
    <x v="273"/>
    <x v="2"/>
    <x v="10"/>
    <x v="0"/>
    <x v="1"/>
    <x v="1"/>
    <x v="3"/>
    <x v="6"/>
    <x v="1651"/>
    <x v="0"/>
    <x v="1490"/>
    <x v="1970"/>
    <x v="1792"/>
    <x v="1968"/>
    <x v="2026"/>
    <x v="0"/>
    <x v="3"/>
    <x v="9"/>
    <x v="9"/>
  </r>
  <r>
    <x v="2029"/>
    <x v="273"/>
    <x v="0"/>
    <x v="9"/>
    <x v="2"/>
    <x v="1"/>
    <x v="3"/>
    <x v="13"/>
    <x v="3"/>
    <x v="1652"/>
    <x v="0"/>
    <x v="1491"/>
    <x v="1971"/>
    <x v="1793"/>
    <x v="32"/>
    <x v="2027"/>
    <x v="0"/>
    <x v="3"/>
    <x v="9"/>
    <x v="9"/>
  </r>
  <r>
    <x v="2030"/>
    <x v="273"/>
    <x v="3"/>
    <x v="8"/>
    <x v="0"/>
    <x v="1"/>
    <x v="3"/>
    <x v="19"/>
    <x v="6"/>
    <x v="1653"/>
    <x v="2"/>
    <x v="1492"/>
    <x v="1972"/>
    <x v="1794"/>
    <x v="1969"/>
    <x v="2028"/>
    <x v="0"/>
    <x v="3"/>
    <x v="9"/>
    <x v="9"/>
  </r>
  <r>
    <x v="2031"/>
    <x v="273"/>
    <x v="3"/>
    <x v="13"/>
    <x v="1"/>
    <x v="2"/>
    <x v="0"/>
    <x v="4"/>
    <x v="9"/>
    <x v="1642"/>
    <x v="2"/>
    <x v="1493"/>
    <x v="1973"/>
    <x v="1795"/>
    <x v="1970"/>
    <x v="2029"/>
    <x v="0"/>
    <x v="3"/>
    <x v="9"/>
    <x v="9"/>
  </r>
  <r>
    <x v="2032"/>
    <x v="273"/>
    <x v="2"/>
    <x v="5"/>
    <x v="0"/>
    <x v="1"/>
    <x v="3"/>
    <x v="13"/>
    <x v="2"/>
    <x v="1654"/>
    <x v="0"/>
    <x v="1494"/>
    <x v="1974"/>
    <x v="1796"/>
    <x v="1971"/>
    <x v="2030"/>
    <x v="0"/>
    <x v="3"/>
    <x v="9"/>
    <x v="9"/>
  </r>
  <r>
    <x v="2033"/>
    <x v="273"/>
    <x v="3"/>
    <x v="13"/>
    <x v="0"/>
    <x v="2"/>
    <x v="1"/>
    <x v="11"/>
    <x v="0"/>
    <x v="1655"/>
    <x v="0"/>
    <x v="1495"/>
    <x v="1975"/>
    <x v="1797"/>
    <x v="1972"/>
    <x v="2031"/>
    <x v="0"/>
    <x v="3"/>
    <x v="9"/>
    <x v="9"/>
  </r>
  <r>
    <x v="2034"/>
    <x v="273"/>
    <x v="2"/>
    <x v="5"/>
    <x v="1"/>
    <x v="1"/>
    <x v="3"/>
    <x v="13"/>
    <x v="1"/>
    <x v="1656"/>
    <x v="1"/>
    <x v="1496"/>
    <x v="1976"/>
    <x v="1798"/>
    <x v="1973"/>
    <x v="2032"/>
    <x v="0"/>
    <x v="3"/>
    <x v="9"/>
    <x v="9"/>
  </r>
  <r>
    <x v="2035"/>
    <x v="274"/>
    <x v="3"/>
    <x v="13"/>
    <x v="2"/>
    <x v="0"/>
    <x v="0"/>
    <x v="4"/>
    <x v="0"/>
    <x v="1340"/>
    <x v="0"/>
    <x v="426"/>
    <x v="1977"/>
    <x v="1799"/>
    <x v="1974"/>
    <x v="2033"/>
    <x v="0"/>
    <x v="3"/>
    <x v="9"/>
    <x v="9"/>
  </r>
  <r>
    <x v="2036"/>
    <x v="274"/>
    <x v="2"/>
    <x v="10"/>
    <x v="0"/>
    <x v="1"/>
    <x v="3"/>
    <x v="7"/>
    <x v="0"/>
    <x v="1657"/>
    <x v="1"/>
    <x v="1497"/>
    <x v="1978"/>
    <x v="1800"/>
    <x v="1975"/>
    <x v="2034"/>
    <x v="0"/>
    <x v="3"/>
    <x v="9"/>
    <x v="9"/>
  </r>
  <r>
    <x v="2037"/>
    <x v="275"/>
    <x v="3"/>
    <x v="8"/>
    <x v="0"/>
    <x v="1"/>
    <x v="4"/>
    <x v="10"/>
    <x v="0"/>
    <x v="1488"/>
    <x v="2"/>
    <x v="1085"/>
    <x v="1746"/>
    <x v="1233"/>
    <x v="1976"/>
    <x v="2035"/>
    <x v="0"/>
    <x v="3"/>
    <x v="9"/>
    <x v="9"/>
  </r>
  <r>
    <x v="2038"/>
    <x v="275"/>
    <x v="1"/>
    <x v="12"/>
    <x v="1"/>
    <x v="2"/>
    <x v="2"/>
    <x v="18"/>
    <x v="1"/>
    <x v="1658"/>
    <x v="1"/>
    <x v="1498"/>
    <x v="1979"/>
    <x v="1801"/>
    <x v="1977"/>
    <x v="2036"/>
    <x v="0"/>
    <x v="3"/>
    <x v="9"/>
    <x v="9"/>
  </r>
  <r>
    <x v="2039"/>
    <x v="275"/>
    <x v="3"/>
    <x v="4"/>
    <x v="2"/>
    <x v="1"/>
    <x v="3"/>
    <x v="7"/>
    <x v="0"/>
    <x v="1659"/>
    <x v="0"/>
    <x v="611"/>
    <x v="1980"/>
    <x v="654"/>
    <x v="1978"/>
    <x v="2037"/>
    <x v="0"/>
    <x v="3"/>
    <x v="9"/>
    <x v="9"/>
  </r>
  <r>
    <x v="2040"/>
    <x v="275"/>
    <x v="0"/>
    <x v="15"/>
    <x v="0"/>
    <x v="1"/>
    <x v="1"/>
    <x v="3"/>
    <x v="2"/>
    <x v="1660"/>
    <x v="3"/>
    <x v="1499"/>
    <x v="1981"/>
    <x v="1802"/>
    <x v="1979"/>
    <x v="2038"/>
    <x v="0"/>
    <x v="3"/>
    <x v="9"/>
    <x v="9"/>
  </r>
  <r>
    <x v="2041"/>
    <x v="275"/>
    <x v="1"/>
    <x v="11"/>
    <x v="2"/>
    <x v="2"/>
    <x v="1"/>
    <x v="3"/>
    <x v="1"/>
    <x v="1661"/>
    <x v="0"/>
    <x v="1500"/>
    <x v="1982"/>
    <x v="1803"/>
    <x v="1980"/>
    <x v="2039"/>
    <x v="0"/>
    <x v="3"/>
    <x v="9"/>
    <x v="9"/>
  </r>
  <r>
    <x v="2042"/>
    <x v="275"/>
    <x v="1"/>
    <x v="6"/>
    <x v="2"/>
    <x v="0"/>
    <x v="3"/>
    <x v="5"/>
    <x v="1"/>
    <x v="1662"/>
    <x v="2"/>
    <x v="1501"/>
    <x v="1983"/>
    <x v="1804"/>
    <x v="1981"/>
    <x v="2040"/>
    <x v="0"/>
    <x v="3"/>
    <x v="9"/>
    <x v="9"/>
  </r>
  <r>
    <x v="2043"/>
    <x v="275"/>
    <x v="1"/>
    <x v="6"/>
    <x v="0"/>
    <x v="0"/>
    <x v="4"/>
    <x v="12"/>
    <x v="3"/>
    <x v="1663"/>
    <x v="0"/>
    <x v="1502"/>
    <x v="1984"/>
    <x v="1805"/>
    <x v="1982"/>
    <x v="2041"/>
    <x v="0"/>
    <x v="3"/>
    <x v="9"/>
    <x v="9"/>
  </r>
  <r>
    <x v="2044"/>
    <x v="276"/>
    <x v="2"/>
    <x v="3"/>
    <x v="0"/>
    <x v="1"/>
    <x v="1"/>
    <x v="3"/>
    <x v="3"/>
    <x v="1664"/>
    <x v="0"/>
    <x v="1503"/>
    <x v="1985"/>
    <x v="1806"/>
    <x v="918"/>
    <x v="2042"/>
    <x v="0"/>
    <x v="3"/>
    <x v="9"/>
    <x v="9"/>
  </r>
  <r>
    <x v="2045"/>
    <x v="276"/>
    <x v="1"/>
    <x v="11"/>
    <x v="3"/>
    <x v="0"/>
    <x v="2"/>
    <x v="18"/>
    <x v="3"/>
    <x v="1665"/>
    <x v="2"/>
    <x v="1498"/>
    <x v="1986"/>
    <x v="1807"/>
    <x v="1983"/>
    <x v="2043"/>
    <x v="0"/>
    <x v="3"/>
    <x v="9"/>
    <x v="9"/>
  </r>
  <r>
    <x v="2046"/>
    <x v="276"/>
    <x v="3"/>
    <x v="13"/>
    <x v="0"/>
    <x v="1"/>
    <x v="1"/>
    <x v="1"/>
    <x v="6"/>
    <x v="1666"/>
    <x v="0"/>
    <x v="1504"/>
    <x v="1987"/>
    <x v="1808"/>
    <x v="1984"/>
    <x v="2044"/>
    <x v="0"/>
    <x v="3"/>
    <x v="9"/>
    <x v="9"/>
  </r>
  <r>
    <x v="2047"/>
    <x v="276"/>
    <x v="3"/>
    <x v="13"/>
    <x v="3"/>
    <x v="0"/>
    <x v="1"/>
    <x v="17"/>
    <x v="3"/>
    <x v="1667"/>
    <x v="0"/>
    <x v="247"/>
    <x v="1988"/>
    <x v="255"/>
    <x v="1985"/>
    <x v="2045"/>
    <x v="0"/>
    <x v="3"/>
    <x v="9"/>
    <x v="9"/>
  </r>
  <r>
    <x v="2048"/>
    <x v="276"/>
    <x v="1"/>
    <x v="12"/>
    <x v="1"/>
    <x v="2"/>
    <x v="3"/>
    <x v="7"/>
    <x v="8"/>
    <x v="1668"/>
    <x v="3"/>
    <x v="1505"/>
    <x v="1989"/>
    <x v="1809"/>
    <x v="1986"/>
    <x v="2046"/>
    <x v="0"/>
    <x v="3"/>
    <x v="9"/>
    <x v="9"/>
  </r>
  <r>
    <x v="2049"/>
    <x v="276"/>
    <x v="2"/>
    <x v="16"/>
    <x v="0"/>
    <x v="0"/>
    <x v="4"/>
    <x v="14"/>
    <x v="3"/>
    <x v="1475"/>
    <x v="0"/>
    <x v="246"/>
    <x v="1990"/>
    <x v="254"/>
    <x v="1987"/>
    <x v="2047"/>
    <x v="0"/>
    <x v="3"/>
    <x v="9"/>
    <x v="9"/>
  </r>
  <r>
    <x v="2050"/>
    <x v="277"/>
    <x v="1"/>
    <x v="11"/>
    <x v="2"/>
    <x v="0"/>
    <x v="3"/>
    <x v="19"/>
    <x v="0"/>
    <x v="1669"/>
    <x v="2"/>
    <x v="1506"/>
    <x v="1991"/>
    <x v="1810"/>
    <x v="1988"/>
    <x v="2048"/>
    <x v="0"/>
    <x v="3"/>
    <x v="9"/>
    <x v="9"/>
  </r>
  <r>
    <x v="2051"/>
    <x v="277"/>
    <x v="0"/>
    <x v="0"/>
    <x v="0"/>
    <x v="1"/>
    <x v="2"/>
    <x v="2"/>
    <x v="3"/>
    <x v="1670"/>
    <x v="0"/>
    <x v="706"/>
    <x v="1992"/>
    <x v="1811"/>
    <x v="1989"/>
    <x v="2049"/>
    <x v="0"/>
    <x v="3"/>
    <x v="9"/>
    <x v="9"/>
  </r>
  <r>
    <x v="2052"/>
    <x v="277"/>
    <x v="1"/>
    <x v="6"/>
    <x v="0"/>
    <x v="0"/>
    <x v="2"/>
    <x v="9"/>
    <x v="0"/>
    <x v="1671"/>
    <x v="0"/>
    <x v="1412"/>
    <x v="1993"/>
    <x v="1812"/>
    <x v="1990"/>
    <x v="2050"/>
    <x v="0"/>
    <x v="3"/>
    <x v="9"/>
    <x v="9"/>
  </r>
  <r>
    <x v="2053"/>
    <x v="277"/>
    <x v="0"/>
    <x v="15"/>
    <x v="3"/>
    <x v="0"/>
    <x v="1"/>
    <x v="3"/>
    <x v="3"/>
    <x v="1672"/>
    <x v="2"/>
    <x v="1507"/>
    <x v="1994"/>
    <x v="1813"/>
    <x v="1991"/>
    <x v="2051"/>
    <x v="0"/>
    <x v="3"/>
    <x v="9"/>
    <x v="9"/>
  </r>
  <r>
    <x v="2054"/>
    <x v="277"/>
    <x v="0"/>
    <x v="0"/>
    <x v="2"/>
    <x v="0"/>
    <x v="3"/>
    <x v="19"/>
    <x v="3"/>
    <x v="1673"/>
    <x v="0"/>
    <x v="1508"/>
    <x v="1995"/>
    <x v="1814"/>
    <x v="1992"/>
    <x v="2052"/>
    <x v="0"/>
    <x v="3"/>
    <x v="9"/>
    <x v="9"/>
  </r>
  <r>
    <x v="2055"/>
    <x v="278"/>
    <x v="3"/>
    <x v="4"/>
    <x v="0"/>
    <x v="1"/>
    <x v="4"/>
    <x v="12"/>
    <x v="0"/>
    <x v="702"/>
    <x v="2"/>
    <x v="1509"/>
    <x v="1996"/>
    <x v="1815"/>
    <x v="1993"/>
    <x v="2053"/>
    <x v="0"/>
    <x v="3"/>
    <x v="9"/>
    <x v="9"/>
  </r>
  <r>
    <x v="2056"/>
    <x v="278"/>
    <x v="2"/>
    <x v="5"/>
    <x v="0"/>
    <x v="2"/>
    <x v="1"/>
    <x v="11"/>
    <x v="8"/>
    <x v="1674"/>
    <x v="2"/>
    <x v="1510"/>
    <x v="1997"/>
    <x v="1816"/>
    <x v="1994"/>
    <x v="2054"/>
    <x v="0"/>
    <x v="3"/>
    <x v="9"/>
    <x v="9"/>
  </r>
  <r>
    <x v="2057"/>
    <x v="279"/>
    <x v="3"/>
    <x v="8"/>
    <x v="2"/>
    <x v="1"/>
    <x v="0"/>
    <x v="8"/>
    <x v="0"/>
    <x v="1675"/>
    <x v="1"/>
    <x v="1511"/>
    <x v="1998"/>
    <x v="1817"/>
    <x v="1995"/>
    <x v="2055"/>
    <x v="0"/>
    <x v="3"/>
    <x v="9"/>
    <x v="9"/>
  </r>
  <r>
    <x v="2058"/>
    <x v="279"/>
    <x v="0"/>
    <x v="0"/>
    <x v="0"/>
    <x v="1"/>
    <x v="0"/>
    <x v="8"/>
    <x v="0"/>
    <x v="1676"/>
    <x v="0"/>
    <x v="1512"/>
    <x v="1999"/>
    <x v="1818"/>
    <x v="1996"/>
    <x v="2056"/>
    <x v="0"/>
    <x v="3"/>
    <x v="9"/>
    <x v="9"/>
  </r>
  <r>
    <x v="2059"/>
    <x v="279"/>
    <x v="2"/>
    <x v="2"/>
    <x v="1"/>
    <x v="2"/>
    <x v="1"/>
    <x v="11"/>
    <x v="1"/>
    <x v="1677"/>
    <x v="1"/>
    <x v="949"/>
    <x v="2000"/>
    <x v="1819"/>
    <x v="1997"/>
    <x v="2057"/>
    <x v="0"/>
    <x v="3"/>
    <x v="9"/>
    <x v="9"/>
  </r>
  <r>
    <x v="2060"/>
    <x v="279"/>
    <x v="3"/>
    <x v="8"/>
    <x v="0"/>
    <x v="0"/>
    <x v="1"/>
    <x v="17"/>
    <x v="2"/>
    <x v="1678"/>
    <x v="2"/>
    <x v="115"/>
    <x v="2001"/>
    <x v="1820"/>
    <x v="1998"/>
    <x v="2058"/>
    <x v="0"/>
    <x v="3"/>
    <x v="9"/>
    <x v="9"/>
  </r>
  <r>
    <x v="2061"/>
    <x v="279"/>
    <x v="2"/>
    <x v="16"/>
    <x v="0"/>
    <x v="0"/>
    <x v="0"/>
    <x v="8"/>
    <x v="3"/>
    <x v="1679"/>
    <x v="3"/>
    <x v="382"/>
    <x v="2002"/>
    <x v="1821"/>
    <x v="1999"/>
    <x v="2059"/>
    <x v="0"/>
    <x v="3"/>
    <x v="9"/>
    <x v="9"/>
  </r>
  <r>
    <x v="2062"/>
    <x v="279"/>
    <x v="1"/>
    <x v="12"/>
    <x v="2"/>
    <x v="0"/>
    <x v="0"/>
    <x v="6"/>
    <x v="2"/>
    <x v="1493"/>
    <x v="2"/>
    <x v="1513"/>
    <x v="2003"/>
    <x v="1822"/>
    <x v="2000"/>
    <x v="2060"/>
    <x v="0"/>
    <x v="3"/>
    <x v="9"/>
    <x v="9"/>
  </r>
  <r>
    <x v="2063"/>
    <x v="279"/>
    <x v="0"/>
    <x v="9"/>
    <x v="2"/>
    <x v="1"/>
    <x v="1"/>
    <x v="3"/>
    <x v="0"/>
    <x v="1680"/>
    <x v="0"/>
    <x v="1514"/>
    <x v="2004"/>
    <x v="1823"/>
    <x v="2001"/>
    <x v="2061"/>
    <x v="0"/>
    <x v="3"/>
    <x v="9"/>
    <x v="9"/>
  </r>
  <r>
    <x v="2064"/>
    <x v="279"/>
    <x v="3"/>
    <x v="7"/>
    <x v="3"/>
    <x v="0"/>
    <x v="0"/>
    <x v="4"/>
    <x v="3"/>
    <x v="1681"/>
    <x v="2"/>
    <x v="648"/>
    <x v="2005"/>
    <x v="702"/>
    <x v="2002"/>
    <x v="2062"/>
    <x v="0"/>
    <x v="3"/>
    <x v="9"/>
    <x v="9"/>
  </r>
  <r>
    <x v="2065"/>
    <x v="279"/>
    <x v="1"/>
    <x v="12"/>
    <x v="0"/>
    <x v="0"/>
    <x v="2"/>
    <x v="15"/>
    <x v="1"/>
    <x v="1682"/>
    <x v="0"/>
    <x v="1515"/>
    <x v="2006"/>
    <x v="1824"/>
    <x v="2003"/>
    <x v="2063"/>
    <x v="0"/>
    <x v="3"/>
    <x v="9"/>
    <x v="9"/>
  </r>
  <r>
    <x v="2066"/>
    <x v="280"/>
    <x v="0"/>
    <x v="9"/>
    <x v="0"/>
    <x v="2"/>
    <x v="0"/>
    <x v="4"/>
    <x v="3"/>
    <x v="1683"/>
    <x v="0"/>
    <x v="1516"/>
    <x v="2007"/>
    <x v="1825"/>
    <x v="1061"/>
    <x v="2064"/>
    <x v="0"/>
    <x v="3"/>
    <x v="9"/>
    <x v="9"/>
  </r>
  <r>
    <x v="2067"/>
    <x v="280"/>
    <x v="3"/>
    <x v="8"/>
    <x v="0"/>
    <x v="0"/>
    <x v="4"/>
    <x v="10"/>
    <x v="3"/>
    <x v="319"/>
    <x v="0"/>
    <x v="938"/>
    <x v="2008"/>
    <x v="1044"/>
    <x v="2004"/>
    <x v="2065"/>
    <x v="0"/>
    <x v="3"/>
    <x v="9"/>
    <x v="9"/>
  </r>
  <r>
    <x v="2068"/>
    <x v="280"/>
    <x v="3"/>
    <x v="13"/>
    <x v="2"/>
    <x v="1"/>
    <x v="4"/>
    <x v="10"/>
    <x v="3"/>
    <x v="736"/>
    <x v="0"/>
    <x v="1517"/>
    <x v="2009"/>
    <x v="1826"/>
    <x v="2005"/>
    <x v="2066"/>
    <x v="0"/>
    <x v="3"/>
    <x v="9"/>
    <x v="9"/>
  </r>
  <r>
    <x v="2069"/>
    <x v="280"/>
    <x v="2"/>
    <x v="10"/>
    <x v="1"/>
    <x v="1"/>
    <x v="0"/>
    <x v="6"/>
    <x v="8"/>
    <x v="255"/>
    <x v="3"/>
    <x v="1518"/>
    <x v="2010"/>
    <x v="1827"/>
    <x v="2006"/>
    <x v="2067"/>
    <x v="0"/>
    <x v="3"/>
    <x v="9"/>
    <x v="9"/>
  </r>
  <r>
    <x v="2070"/>
    <x v="280"/>
    <x v="3"/>
    <x v="4"/>
    <x v="0"/>
    <x v="0"/>
    <x v="1"/>
    <x v="1"/>
    <x v="3"/>
    <x v="1684"/>
    <x v="0"/>
    <x v="1519"/>
    <x v="2011"/>
    <x v="1406"/>
    <x v="2007"/>
    <x v="2068"/>
    <x v="0"/>
    <x v="3"/>
    <x v="9"/>
    <x v="9"/>
  </r>
  <r>
    <x v="2071"/>
    <x v="281"/>
    <x v="2"/>
    <x v="3"/>
    <x v="0"/>
    <x v="2"/>
    <x v="3"/>
    <x v="5"/>
    <x v="3"/>
    <x v="1685"/>
    <x v="0"/>
    <x v="1520"/>
    <x v="2012"/>
    <x v="1828"/>
    <x v="2008"/>
    <x v="2069"/>
    <x v="0"/>
    <x v="3"/>
    <x v="9"/>
    <x v="9"/>
  </r>
  <r>
    <x v="2072"/>
    <x v="281"/>
    <x v="2"/>
    <x v="2"/>
    <x v="0"/>
    <x v="1"/>
    <x v="2"/>
    <x v="15"/>
    <x v="0"/>
    <x v="1686"/>
    <x v="3"/>
    <x v="1521"/>
    <x v="2013"/>
    <x v="1829"/>
    <x v="2009"/>
    <x v="2070"/>
    <x v="0"/>
    <x v="3"/>
    <x v="9"/>
    <x v="9"/>
  </r>
  <r>
    <x v="2073"/>
    <x v="281"/>
    <x v="1"/>
    <x v="14"/>
    <x v="2"/>
    <x v="0"/>
    <x v="1"/>
    <x v="1"/>
    <x v="3"/>
    <x v="1687"/>
    <x v="0"/>
    <x v="1522"/>
    <x v="2014"/>
    <x v="1830"/>
    <x v="2010"/>
    <x v="2071"/>
    <x v="0"/>
    <x v="3"/>
    <x v="9"/>
    <x v="9"/>
  </r>
  <r>
    <x v="2074"/>
    <x v="281"/>
    <x v="3"/>
    <x v="8"/>
    <x v="2"/>
    <x v="2"/>
    <x v="4"/>
    <x v="14"/>
    <x v="3"/>
    <x v="958"/>
    <x v="2"/>
    <x v="1523"/>
    <x v="2015"/>
    <x v="1831"/>
    <x v="2011"/>
    <x v="2072"/>
    <x v="0"/>
    <x v="3"/>
    <x v="9"/>
    <x v="9"/>
  </r>
  <r>
    <x v="2075"/>
    <x v="281"/>
    <x v="2"/>
    <x v="2"/>
    <x v="0"/>
    <x v="1"/>
    <x v="1"/>
    <x v="1"/>
    <x v="0"/>
    <x v="1688"/>
    <x v="3"/>
    <x v="862"/>
    <x v="2016"/>
    <x v="951"/>
    <x v="2012"/>
    <x v="2073"/>
    <x v="0"/>
    <x v="3"/>
    <x v="9"/>
    <x v="9"/>
  </r>
  <r>
    <x v="2076"/>
    <x v="281"/>
    <x v="1"/>
    <x v="12"/>
    <x v="0"/>
    <x v="1"/>
    <x v="4"/>
    <x v="14"/>
    <x v="3"/>
    <x v="361"/>
    <x v="0"/>
    <x v="1130"/>
    <x v="2017"/>
    <x v="1832"/>
    <x v="2013"/>
    <x v="2074"/>
    <x v="0"/>
    <x v="3"/>
    <x v="9"/>
    <x v="9"/>
  </r>
  <r>
    <x v="2077"/>
    <x v="281"/>
    <x v="0"/>
    <x v="15"/>
    <x v="0"/>
    <x v="0"/>
    <x v="4"/>
    <x v="12"/>
    <x v="0"/>
    <x v="1689"/>
    <x v="3"/>
    <x v="1524"/>
    <x v="2018"/>
    <x v="1833"/>
    <x v="2014"/>
    <x v="2075"/>
    <x v="0"/>
    <x v="3"/>
    <x v="9"/>
    <x v="9"/>
  </r>
  <r>
    <x v="2078"/>
    <x v="281"/>
    <x v="0"/>
    <x v="15"/>
    <x v="3"/>
    <x v="1"/>
    <x v="3"/>
    <x v="19"/>
    <x v="0"/>
    <x v="1690"/>
    <x v="0"/>
    <x v="1525"/>
    <x v="2019"/>
    <x v="1834"/>
    <x v="2015"/>
    <x v="2076"/>
    <x v="0"/>
    <x v="3"/>
    <x v="9"/>
    <x v="9"/>
  </r>
  <r>
    <x v="2079"/>
    <x v="281"/>
    <x v="1"/>
    <x v="12"/>
    <x v="0"/>
    <x v="1"/>
    <x v="3"/>
    <x v="7"/>
    <x v="3"/>
    <x v="1691"/>
    <x v="0"/>
    <x v="1526"/>
    <x v="2020"/>
    <x v="1835"/>
    <x v="2016"/>
    <x v="2077"/>
    <x v="0"/>
    <x v="3"/>
    <x v="9"/>
    <x v="9"/>
  </r>
  <r>
    <x v="2080"/>
    <x v="282"/>
    <x v="1"/>
    <x v="11"/>
    <x v="0"/>
    <x v="0"/>
    <x v="3"/>
    <x v="5"/>
    <x v="1"/>
    <x v="1692"/>
    <x v="2"/>
    <x v="1527"/>
    <x v="2021"/>
    <x v="1836"/>
    <x v="2017"/>
    <x v="2078"/>
    <x v="0"/>
    <x v="3"/>
    <x v="9"/>
    <x v="9"/>
  </r>
  <r>
    <x v="2081"/>
    <x v="282"/>
    <x v="2"/>
    <x v="2"/>
    <x v="0"/>
    <x v="2"/>
    <x v="3"/>
    <x v="13"/>
    <x v="2"/>
    <x v="1693"/>
    <x v="3"/>
    <x v="1528"/>
    <x v="2022"/>
    <x v="1429"/>
    <x v="2018"/>
    <x v="2079"/>
    <x v="0"/>
    <x v="3"/>
    <x v="9"/>
    <x v="9"/>
  </r>
  <r>
    <x v="2082"/>
    <x v="282"/>
    <x v="0"/>
    <x v="15"/>
    <x v="1"/>
    <x v="1"/>
    <x v="1"/>
    <x v="17"/>
    <x v="7"/>
    <x v="1694"/>
    <x v="3"/>
    <x v="1529"/>
    <x v="2023"/>
    <x v="1837"/>
    <x v="2019"/>
    <x v="2080"/>
    <x v="0"/>
    <x v="3"/>
    <x v="9"/>
    <x v="9"/>
  </r>
  <r>
    <x v="2083"/>
    <x v="282"/>
    <x v="3"/>
    <x v="7"/>
    <x v="2"/>
    <x v="1"/>
    <x v="2"/>
    <x v="2"/>
    <x v="0"/>
    <x v="148"/>
    <x v="0"/>
    <x v="227"/>
    <x v="2024"/>
    <x v="1838"/>
    <x v="2020"/>
    <x v="2081"/>
    <x v="0"/>
    <x v="3"/>
    <x v="9"/>
    <x v="9"/>
  </r>
  <r>
    <x v="2084"/>
    <x v="282"/>
    <x v="2"/>
    <x v="5"/>
    <x v="2"/>
    <x v="1"/>
    <x v="2"/>
    <x v="9"/>
    <x v="3"/>
    <x v="1695"/>
    <x v="0"/>
    <x v="1530"/>
    <x v="2025"/>
    <x v="1839"/>
    <x v="2021"/>
    <x v="2082"/>
    <x v="0"/>
    <x v="3"/>
    <x v="9"/>
    <x v="9"/>
  </r>
  <r>
    <x v="2085"/>
    <x v="283"/>
    <x v="0"/>
    <x v="9"/>
    <x v="0"/>
    <x v="0"/>
    <x v="1"/>
    <x v="1"/>
    <x v="3"/>
    <x v="1696"/>
    <x v="0"/>
    <x v="1267"/>
    <x v="2026"/>
    <x v="1474"/>
    <x v="2022"/>
    <x v="2083"/>
    <x v="0"/>
    <x v="3"/>
    <x v="9"/>
    <x v="9"/>
  </r>
  <r>
    <x v="2086"/>
    <x v="283"/>
    <x v="1"/>
    <x v="12"/>
    <x v="0"/>
    <x v="1"/>
    <x v="4"/>
    <x v="10"/>
    <x v="3"/>
    <x v="1169"/>
    <x v="0"/>
    <x v="1003"/>
    <x v="1311"/>
    <x v="1133"/>
    <x v="2023"/>
    <x v="2084"/>
    <x v="0"/>
    <x v="3"/>
    <x v="9"/>
    <x v="9"/>
  </r>
  <r>
    <x v="2087"/>
    <x v="283"/>
    <x v="2"/>
    <x v="5"/>
    <x v="1"/>
    <x v="2"/>
    <x v="0"/>
    <x v="6"/>
    <x v="7"/>
    <x v="1528"/>
    <x v="1"/>
    <x v="1531"/>
    <x v="2027"/>
    <x v="1840"/>
    <x v="2024"/>
    <x v="2085"/>
    <x v="0"/>
    <x v="3"/>
    <x v="9"/>
    <x v="9"/>
  </r>
  <r>
    <x v="2088"/>
    <x v="284"/>
    <x v="3"/>
    <x v="7"/>
    <x v="0"/>
    <x v="2"/>
    <x v="2"/>
    <x v="18"/>
    <x v="3"/>
    <x v="1697"/>
    <x v="0"/>
    <x v="1532"/>
    <x v="2028"/>
    <x v="1841"/>
    <x v="2025"/>
    <x v="2086"/>
    <x v="0"/>
    <x v="3"/>
    <x v="9"/>
    <x v="9"/>
  </r>
  <r>
    <x v="2089"/>
    <x v="284"/>
    <x v="2"/>
    <x v="3"/>
    <x v="0"/>
    <x v="1"/>
    <x v="4"/>
    <x v="14"/>
    <x v="3"/>
    <x v="242"/>
    <x v="2"/>
    <x v="1119"/>
    <x v="2029"/>
    <x v="1281"/>
    <x v="2026"/>
    <x v="2087"/>
    <x v="0"/>
    <x v="3"/>
    <x v="9"/>
    <x v="9"/>
  </r>
  <r>
    <x v="2090"/>
    <x v="284"/>
    <x v="2"/>
    <x v="3"/>
    <x v="0"/>
    <x v="2"/>
    <x v="3"/>
    <x v="13"/>
    <x v="0"/>
    <x v="1698"/>
    <x v="0"/>
    <x v="1533"/>
    <x v="2030"/>
    <x v="1842"/>
    <x v="2027"/>
    <x v="2088"/>
    <x v="0"/>
    <x v="3"/>
    <x v="9"/>
    <x v="9"/>
  </r>
  <r>
    <x v="2091"/>
    <x v="284"/>
    <x v="2"/>
    <x v="2"/>
    <x v="0"/>
    <x v="2"/>
    <x v="0"/>
    <x v="6"/>
    <x v="2"/>
    <x v="1040"/>
    <x v="0"/>
    <x v="1290"/>
    <x v="2031"/>
    <x v="1843"/>
    <x v="2028"/>
    <x v="2089"/>
    <x v="0"/>
    <x v="3"/>
    <x v="9"/>
    <x v="9"/>
  </r>
  <r>
    <x v="2092"/>
    <x v="285"/>
    <x v="1"/>
    <x v="12"/>
    <x v="1"/>
    <x v="2"/>
    <x v="2"/>
    <x v="2"/>
    <x v="6"/>
    <x v="1699"/>
    <x v="1"/>
    <x v="239"/>
    <x v="2032"/>
    <x v="1844"/>
    <x v="2029"/>
    <x v="2090"/>
    <x v="0"/>
    <x v="3"/>
    <x v="9"/>
    <x v="9"/>
  </r>
  <r>
    <x v="2093"/>
    <x v="285"/>
    <x v="2"/>
    <x v="5"/>
    <x v="2"/>
    <x v="1"/>
    <x v="2"/>
    <x v="2"/>
    <x v="1"/>
    <x v="1700"/>
    <x v="2"/>
    <x v="1344"/>
    <x v="2033"/>
    <x v="1845"/>
    <x v="2030"/>
    <x v="2091"/>
    <x v="0"/>
    <x v="3"/>
    <x v="9"/>
    <x v="9"/>
  </r>
  <r>
    <x v="2094"/>
    <x v="285"/>
    <x v="1"/>
    <x v="11"/>
    <x v="0"/>
    <x v="0"/>
    <x v="0"/>
    <x v="6"/>
    <x v="2"/>
    <x v="338"/>
    <x v="0"/>
    <x v="99"/>
    <x v="2034"/>
    <x v="1846"/>
    <x v="2031"/>
    <x v="2092"/>
    <x v="0"/>
    <x v="3"/>
    <x v="9"/>
    <x v="9"/>
  </r>
  <r>
    <x v="2095"/>
    <x v="285"/>
    <x v="3"/>
    <x v="8"/>
    <x v="2"/>
    <x v="0"/>
    <x v="0"/>
    <x v="4"/>
    <x v="3"/>
    <x v="748"/>
    <x v="1"/>
    <x v="1059"/>
    <x v="2035"/>
    <x v="1197"/>
    <x v="2032"/>
    <x v="2093"/>
    <x v="0"/>
    <x v="3"/>
    <x v="9"/>
    <x v="9"/>
  </r>
  <r>
    <x v="2096"/>
    <x v="285"/>
    <x v="0"/>
    <x v="15"/>
    <x v="2"/>
    <x v="1"/>
    <x v="2"/>
    <x v="2"/>
    <x v="2"/>
    <x v="1401"/>
    <x v="3"/>
    <x v="21"/>
    <x v="2036"/>
    <x v="1847"/>
    <x v="2033"/>
    <x v="2094"/>
    <x v="0"/>
    <x v="3"/>
    <x v="9"/>
    <x v="9"/>
  </r>
  <r>
    <x v="2097"/>
    <x v="285"/>
    <x v="2"/>
    <x v="2"/>
    <x v="1"/>
    <x v="0"/>
    <x v="0"/>
    <x v="6"/>
    <x v="7"/>
    <x v="14"/>
    <x v="3"/>
    <x v="281"/>
    <x v="2037"/>
    <x v="1848"/>
    <x v="2034"/>
    <x v="2095"/>
    <x v="0"/>
    <x v="3"/>
    <x v="9"/>
    <x v="9"/>
  </r>
  <r>
    <x v="2098"/>
    <x v="285"/>
    <x v="3"/>
    <x v="7"/>
    <x v="2"/>
    <x v="0"/>
    <x v="1"/>
    <x v="11"/>
    <x v="3"/>
    <x v="1701"/>
    <x v="2"/>
    <x v="1534"/>
    <x v="2038"/>
    <x v="1849"/>
    <x v="2035"/>
    <x v="2096"/>
    <x v="0"/>
    <x v="3"/>
    <x v="9"/>
    <x v="9"/>
  </r>
  <r>
    <x v="2099"/>
    <x v="285"/>
    <x v="1"/>
    <x v="14"/>
    <x v="0"/>
    <x v="2"/>
    <x v="4"/>
    <x v="14"/>
    <x v="3"/>
    <x v="4"/>
    <x v="0"/>
    <x v="1535"/>
    <x v="2039"/>
    <x v="1850"/>
    <x v="2036"/>
    <x v="2097"/>
    <x v="0"/>
    <x v="3"/>
    <x v="9"/>
    <x v="9"/>
  </r>
  <r>
    <x v="2100"/>
    <x v="285"/>
    <x v="0"/>
    <x v="0"/>
    <x v="2"/>
    <x v="2"/>
    <x v="0"/>
    <x v="6"/>
    <x v="3"/>
    <x v="602"/>
    <x v="2"/>
    <x v="698"/>
    <x v="640"/>
    <x v="1851"/>
    <x v="2037"/>
    <x v="2098"/>
    <x v="0"/>
    <x v="3"/>
    <x v="9"/>
    <x v="9"/>
  </r>
  <r>
    <x v="2101"/>
    <x v="285"/>
    <x v="2"/>
    <x v="10"/>
    <x v="0"/>
    <x v="1"/>
    <x v="1"/>
    <x v="11"/>
    <x v="3"/>
    <x v="1702"/>
    <x v="0"/>
    <x v="1536"/>
    <x v="2040"/>
    <x v="1852"/>
    <x v="646"/>
    <x v="2099"/>
    <x v="0"/>
    <x v="3"/>
    <x v="9"/>
    <x v="9"/>
  </r>
  <r>
    <x v="2102"/>
    <x v="286"/>
    <x v="3"/>
    <x v="8"/>
    <x v="3"/>
    <x v="2"/>
    <x v="0"/>
    <x v="4"/>
    <x v="0"/>
    <x v="277"/>
    <x v="2"/>
    <x v="552"/>
    <x v="2041"/>
    <x v="584"/>
    <x v="2038"/>
    <x v="2100"/>
    <x v="0"/>
    <x v="3"/>
    <x v="9"/>
    <x v="9"/>
  </r>
  <r>
    <x v="2103"/>
    <x v="286"/>
    <x v="0"/>
    <x v="0"/>
    <x v="0"/>
    <x v="1"/>
    <x v="4"/>
    <x v="10"/>
    <x v="2"/>
    <x v="406"/>
    <x v="2"/>
    <x v="881"/>
    <x v="2042"/>
    <x v="1853"/>
    <x v="2039"/>
    <x v="2101"/>
    <x v="0"/>
    <x v="3"/>
    <x v="9"/>
    <x v="9"/>
  </r>
  <r>
    <x v="2104"/>
    <x v="286"/>
    <x v="3"/>
    <x v="4"/>
    <x v="2"/>
    <x v="0"/>
    <x v="1"/>
    <x v="3"/>
    <x v="3"/>
    <x v="1703"/>
    <x v="0"/>
    <x v="1537"/>
    <x v="2043"/>
    <x v="1854"/>
    <x v="2040"/>
    <x v="2102"/>
    <x v="0"/>
    <x v="3"/>
    <x v="9"/>
    <x v="9"/>
  </r>
  <r>
    <x v="2105"/>
    <x v="286"/>
    <x v="3"/>
    <x v="7"/>
    <x v="0"/>
    <x v="1"/>
    <x v="3"/>
    <x v="7"/>
    <x v="2"/>
    <x v="1704"/>
    <x v="1"/>
    <x v="1538"/>
    <x v="2044"/>
    <x v="1855"/>
    <x v="2041"/>
    <x v="2103"/>
    <x v="0"/>
    <x v="3"/>
    <x v="9"/>
    <x v="9"/>
  </r>
  <r>
    <x v="2106"/>
    <x v="286"/>
    <x v="3"/>
    <x v="4"/>
    <x v="3"/>
    <x v="1"/>
    <x v="0"/>
    <x v="4"/>
    <x v="0"/>
    <x v="640"/>
    <x v="0"/>
    <x v="426"/>
    <x v="2045"/>
    <x v="1799"/>
    <x v="2042"/>
    <x v="2104"/>
    <x v="0"/>
    <x v="3"/>
    <x v="9"/>
    <x v="9"/>
  </r>
  <r>
    <x v="2107"/>
    <x v="286"/>
    <x v="3"/>
    <x v="7"/>
    <x v="0"/>
    <x v="1"/>
    <x v="2"/>
    <x v="9"/>
    <x v="3"/>
    <x v="1705"/>
    <x v="0"/>
    <x v="1172"/>
    <x v="2046"/>
    <x v="1856"/>
    <x v="2043"/>
    <x v="2105"/>
    <x v="0"/>
    <x v="3"/>
    <x v="9"/>
    <x v="9"/>
  </r>
  <r>
    <x v="2108"/>
    <x v="287"/>
    <x v="2"/>
    <x v="2"/>
    <x v="0"/>
    <x v="2"/>
    <x v="1"/>
    <x v="1"/>
    <x v="3"/>
    <x v="605"/>
    <x v="1"/>
    <x v="1233"/>
    <x v="2047"/>
    <x v="28"/>
    <x v="2044"/>
    <x v="2106"/>
    <x v="0"/>
    <x v="3"/>
    <x v="9"/>
    <x v="9"/>
  </r>
  <r>
    <x v="2109"/>
    <x v="287"/>
    <x v="3"/>
    <x v="13"/>
    <x v="2"/>
    <x v="0"/>
    <x v="0"/>
    <x v="4"/>
    <x v="2"/>
    <x v="638"/>
    <x v="3"/>
    <x v="692"/>
    <x v="2048"/>
    <x v="1857"/>
    <x v="2045"/>
    <x v="2107"/>
    <x v="0"/>
    <x v="3"/>
    <x v="9"/>
    <x v="9"/>
  </r>
  <r>
    <x v="2110"/>
    <x v="287"/>
    <x v="1"/>
    <x v="12"/>
    <x v="0"/>
    <x v="1"/>
    <x v="1"/>
    <x v="17"/>
    <x v="3"/>
    <x v="1706"/>
    <x v="3"/>
    <x v="442"/>
    <x v="2049"/>
    <x v="1858"/>
    <x v="2046"/>
    <x v="2108"/>
    <x v="0"/>
    <x v="3"/>
    <x v="9"/>
    <x v="9"/>
  </r>
  <r>
    <x v="2111"/>
    <x v="287"/>
    <x v="0"/>
    <x v="0"/>
    <x v="0"/>
    <x v="1"/>
    <x v="1"/>
    <x v="17"/>
    <x v="3"/>
    <x v="1707"/>
    <x v="0"/>
    <x v="1539"/>
    <x v="2050"/>
    <x v="620"/>
    <x v="2047"/>
    <x v="2109"/>
    <x v="0"/>
    <x v="3"/>
    <x v="9"/>
    <x v="9"/>
  </r>
  <r>
    <x v="2112"/>
    <x v="287"/>
    <x v="3"/>
    <x v="13"/>
    <x v="2"/>
    <x v="0"/>
    <x v="0"/>
    <x v="6"/>
    <x v="2"/>
    <x v="1420"/>
    <x v="3"/>
    <x v="315"/>
    <x v="2051"/>
    <x v="1859"/>
    <x v="2048"/>
    <x v="2110"/>
    <x v="0"/>
    <x v="3"/>
    <x v="9"/>
    <x v="9"/>
  </r>
  <r>
    <x v="2113"/>
    <x v="287"/>
    <x v="3"/>
    <x v="7"/>
    <x v="0"/>
    <x v="1"/>
    <x v="4"/>
    <x v="16"/>
    <x v="2"/>
    <x v="1276"/>
    <x v="2"/>
    <x v="250"/>
    <x v="2052"/>
    <x v="1023"/>
    <x v="2049"/>
    <x v="2111"/>
    <x v="0"/>
    <x v="3"/>
    <x v="9"/>
    <x v="9"/>
  </r>
  <r>
    <x v="2114"/>
    <x v="287"/>
    <x v="1"/>
    <x v="6"/>
    <x v="3"/>
    <x v="1"/>
    <x v="1"/>
    <x v="1"/>
    <x v="3"/>
    <x v="1708"/>
    <x v="0"/>
    <x v="1122"/>
    <x v="2053"/>
    <x v="1283"/>
    <x v="2050"/>
    <x v="2112"/>
    <x v="0"/>
    <x v="3"/>
    <x v="9"/>
    <x v="9"/>
  </r>
  <r>
    <x v="2115"/>
    <x v="287"/>
    <x v="0"/>
    <x v="15"/>
    <x v="3"/>
    <x v="0"/>
    <x v="0"/>
    <x v="0"/>
    <x v="3"/>
    <x v="1423"/>
    <x v="2"/>
    <x v="1540"/>
    <x v="2054"/>
    <x v="1860"/>
    <x v="2051"/>
    <x v="2113"/>
    <x v="0"/>
    <x v="3"/>
    <x v="9"/>
    <x v="9"/>
  </r>
  <r>
    <x v="2116"/>
    <x v="287"/>
    <x v="3"/>
    <x v="8"/>
    <x v="0"/>
    <x v="0"/>
    <x v="0"/>
    <x v="0"/>
    <x v="3"/>
    <x v="1709"/>
    <x v="0"/>
    <x v="1541"/>
    <x v="2055"/>
    <x v="1861"/>
    <x v="2052"/>
    <x v="2114"/>
    <x v="0"/>
    <x v="3"/>
    <x v="9"/>
    <x v="9"/>
  </r>
  <r>
    <x v="2117"/>
    <x v="287"/>
    <x v="0"/>
    <x v="9"/>
    <x v="0"/>
    <x v="2"/>
    <x v="0"/>
    <x v="8"/>
    <x v="3"/>
    <x v="316"/>
    <x v="0"/>
    <x v="1542"/>
    <x v="2056"/>
    <x v="1862"/>
    <x v="2053"/>
    <x v="2115"/>
    <x v="0"/>
    <x v="3"/>
    <x v="9"/>
    <x v="9"/>
  </r>
  <r>
    <x v="2118"/>
    <x v="288"/>
    <x v="0"/>
    <x v="9"/>
    <x v="0"/>
    <x v="1"/>
    <x v="1"/>
    <x v="3"/>
    <x v="2"/>
    <x v="1710"/>
    <x v="2"/>
    <x v="1387"/>
    <x v="2057"/>
    <x v="1863"/>
    <x v="2054"/>
    <x v="2116"/>
    <x v="0"/>
    <x v="3"/>
    <x v="9"/>
    <x v="9"/>
  </r>
  <r>
    <x v="2119"/>
    <x v="288"/>
    <x v="2"/>
    <x v="16"/>
    <x v="0"/>
    <x v="1"/>
    <x v="1"/>
    <x v="1"/>
    <x v="2"/>
    <x v="1610"/>
    <x v="3"/>
    <x v="1543"/>
    <x v="2058"/>
    <x v="1864"/>
    <x v="2055"/>
    <x v="2117"/>
    <x v="0"/>
    <x v="3"/>
    <x v="9"/>
    <x v="9"/>
  </r>
  <r>
    <x v="2120"/>
    <x v="288"/>
    <x v="3"/>
    <x v="7"/>
    <x v="2"/>
    <x v="2"/>
    <x v="2"/>
    <x v="18"/>
    <x v="0"/>
    <x v="1711"/>
    <x v="0"/>
    <x v="1544"/>
    <x v="2059"/>
    <x v="1865"/>
    <x v="2056"/>
    <x v="2118"/>
    <x v="0"/>
    <x v="3"/>
    <x v="9"/>
    <x v="9"/>
  </r>
  <r>
    <x v="2121"/>
    <x v="288"/>
    <x v="3"/>
    <x v="4"/>
    <x v="0"/>
    <x v="2"/>
    <x v="4"/>
    <x v="12"/>
    <x v="3"/>
    <x v="1712"/>
    <x v="0"/>
    <x v="1545"/>
    <x v="2060"/>
    <x v="1866"/>
    <x v="2057"/>
    <x v="2119"/>
    <x v="0"/>
    <x v="3"/>
    <x v="9"/>
    <x v="9"/>
  </r>
  <r>
    <x v="2122"/>
    <x v="288"/>
    <x v="1"/>
    <x v="1"/>
    <x v="0"/>
    <x v="0"/>
    <x v="2"/>
    <x v="2"/>
    <x v="2"/>
    <x v="1713"/>
    <x v="2"/>
    <x v="638"/>
    <x v="2061"/>
    <x v="1867"/>
    <x v="2058"/>
    <x v="2120"/>
    <x v="0"/>
    <x v="3"/>
    <x v="9"/>
    <x v="9"/>
  </r>
  <r>
    <x v="2123"/>
    <x v="288"/>
    <x v="3"/>
    <x v="4"/>
    <x v="2"/>
    <x v="2"/>
    <x v="4"/>
    <x v="16"/>
    <x v="2"/>
    <x v="1714"/>
    <x v="3"/>
    <x v="1546"/>
    <x v="2062"/>
    <x v="1868"/>
    <x v="2059"/>
    <x v="2121"/>
    <x v="0"/>
    <x v="3"/>
    <x v="9"/>
    <x v="9"/>
  </r>
  <r>
    <x v="2124"/>
    <x v="288"/>
    <x v="3"/>
    <x v="4"/>
    <x v="0"/>
    <x v="0"/>
    <x v="4"/>
    <x v="10"/>
    <x v="3"/>
    <x v="1715"/>
    <x v="0"/>
    <x v="852"/>
    <x v="2063"/>
    <x v="1621"/>
    <x v="2060"/>
    <x v="2122"/>
    <x v="0"/>
    <x v="3"/>
    <x v="9"/>
    <x v="9"/>
  </r>
  <r>
    <x v="2125"/>
    <x v="288"/>
    <x v="2"/>
    <x v="5"/>
    <x v="1"/>
    <x v="2"/>
    <x v="3"/>
    <x v="5"/>
    <x v="1"/>
    <x v="1716"/>
    <x v="2"/>
    <x v="1547"/>
    <x v="2064"/>
    <x v="1869"/>
    <x v="2061"/>
    <x v="2123"/>
    <x v="0"/>
    <x v="3"/>
    <x v="9"/>
    <x v="9"/>
  </r>
  <r>
    <x v="2126"/>
    <x v="288"/>
    <x v="1"/>
    <x v="6"/>
    <x v="2"/>
    <x v="1"/>
    <x v="2"/>
    <x v="2"/>
    <x v="0"/>
    <x v="496"/>
    <x v="0"/>
    <x v="307"/>
    <x v="2065"/>
    <x v="1870"/>
    <x v="2062"/>
    <x v="2124"/>
    <x v="0"/>
    <x v="3"/>
    <x v="9"/>
    <x v="9"/>
  </r>
  <r>
    <x v="2127"/>
    <x v="288"/>
    <x v="3"/>
    <x v="7"/>
    <x v="3"/>
    <x v="1"/>
    <x v="1"/>
    <x v="1"/>
    <x v="2"/>
    <x v="1143"/>
    <x v="0"/>
    <x v="643"/>
    <x v="1279"/>
    <x v="1871"/>
    <x v="2063"/>
    <x v="2125"/>
    <x v="0"/>
    <x v="3"/>
    <x v="9"/>
    <x v="9"/>
  </r>
  <r>
    <x v="2128"/>
    <x v="289"/>
    <x v="3"/>
    <x v="8"/>
    <x v="0"/>
    <x v="0"/>
    <x v="3"/>
    <x v="13"/>
    <x v="0"/>
    <x v="1717"/>
    <x v="2"/>
    <x v="1548"/>
    <x v="2066"/>
    <x v="1872"/>
    <x v="2064"/>
    <x v="2126"/>
    <x v="0"/>
    <x v="3"/>
    <x v="9"/>
    <x v="9"/>
  </r>
  <r>
    <x v="2129"/>
    <x v="289"/>
    <x v="3"/>
    <x v="13"/>
    <x v="0"/>
    <x v="2"/>
    <x v="1"/>
    <x v="11"/>
    <x v="3"/>
    <x v="302"/>
    <x v="0"/>
    <x v="1549"/>
    <x v="2067"/>
    <x v="1873"/>
    <x v="2065"/>
    <x v="2127"/>
    <x v="0"/>
    <x v="3"/>
    <x v="9"/>
    <x v="9"/>
  </r>
  <r>
    <x v="2130"/>
    <x v="289"/>
    <x v="3"/>
    <x v="13"/>
    <x v="3"/>
    <x v="0"/>
    <x v="2"/>
    <x v="9"/>
    <x v="3"/>
    <x v="1718"/>
    <x v="2"/>
    <x v="1550"/>
    <x v="2068"/>
    <x v="1874"/>
    <x v="2066"/>
    <x v="2128"/>
    <x v="0"/>
    <x v="3"/>
    <x v="9"/>
    <x v="9"/>
  </r>
  <r>
    <x v="2131"/>
    <x v="289"/>
    <x v="2"/>
    <x v="16"/>
    <x v="0"/>
    <x v="2"/>
    <x v="0"/>
    <x v="0"/>
    <x v="3"/>
    <x v="172"/>
    <x v="0"/>
    <x v="1551"/>
    <x v="178"/>
    <x v="1875"/>
    <x v="1201"/>
    <x v="2129"/>
    <x v="0"/>
    <x v="3"/>
    <x v="9"/>
    <x v="9"/>
  </r>
  <r>
    <x v="2132"/>
    <x v="289"/>
    <x v="0"/>
    <x v="15"/>
    <x v="0"/>
    <x v="0"/>
    <x v="2"/>
    <x v="15"/>
    <x v="3"/>
    <x v="1719"/>
    <x v="2"/>
    <x v="1552"/>
    <x v="2069"/>
    <x v="1876"/>
    <x v="2067"/>
    <x v="2130"/>
    <x v="0"/>
    <x v="3"/>
    <x v="9"/>
    <x v="9"/>
  </r>
  <r>
    <x v="2133"/>
    <x v="289"/>
    <x v="2"/>
    <x v="16"/>
    <x v="0"/>
    <x v="1"/>
    <x v="3"/>
    <x v="19"/>
    <x v="3"/>
    <x v="1720"/>
    <x v="0"/>
    <x v="251"/>
    <x v="2070"/>
    <x v="1877"/>
    <x v="2068"/>
    <x v="2131"/>
    <x v="0"/>
    <x v="3"/>
    <x v="9"/>
    <x v="9"/>
  </r>
  <r>
    <x v="2134"/>
    <x v="289"/>
    <x v="1"/>
    <x v="6"/>
    <x v="0"/>
    <x v="1"/>
    <x v="3"/>
    <x v="13"/>
    <x v="3"/>
    <x v="463"/>
    <x v="0"/>
    <x v="1553"/>
    <x v="2071"/>
    <x v="1878"/>
    <x v="2069"/>
    <x v="2132"/>
    <x v="0"/>
    <x v="3"/>
    <x v="9"/>
    <x v="9"/>
  </r>
  <r>
    <x v="2135"/>
    <x v="289"/>
    <x v="0"/>
    <x v="9"/>
    <x v="3"/>
    <x v="0"/>
    <x v="1"/>
    <x v="17"/>
    <x v="3"/>
    <x v="1721"/>
    <x v="1"/>
    <x v="1554"/>
    <x v="2072"/>
    <x v="1879"/>
    <x v="2070"/>
    <x v="2133"/>
    <x v="0"/>
    <x v="3"/>
    <x v="9"/>
    <x v="9"/>
  </r>
  <r>
    <x v="2136"/>
    <x v="289"/>
    <x v="3"/>
    <x v="13"/>
    <x v="0"/>
    <x v="2"/>
    <x v="3"/>
    <x v="7"/>
    <x v="8"/>
    <x v="1722"/>
    <x v="0"/>
    <x v="1555"/>
    <x v="2073"/>
    <x v="1880"/>
    <x v="2071"/>
    <x v="2134"/>
    <x v="0"/>
    <x v="3"/>
    <x v="9"/>
    <x v="9"/>
  </r>
  <r>
    <x v="2137"/>
    <x v="289"/>
    <x v="3"/>
    <x v="4"/>
    <x v="0"/>
    <x v="1"/>
    <x v="4"/>
    <x v="14"/>
    <x v="2"/>
    <x v="1723"/>
    <x v="2"/>
    <x v="595"/>
    <x v="2074"/>
    <x v="634"/>
    <x v="2072"/>
    <x v="2135"/>
    <x v="0"/>
    <x v="3"/>
    <x v="9"/>
    <x v="9"/>
  </r>
  <r>
    <x v="2138"/>
    <x v="289"/>
    <x v="2"/>
    <x v="16"/>
    <x v="0"/>
    <x v="0"/>
    <x v="1"/>
    <x v="1"/>
    <x v="0"/>
    <x v="1317"/>
    <x v="3"/>
    <x v="1556"/>
    <x v="2075"/>
    <x v="819"/>
    <x v="2073"/>
    <x v="2136"/>
    <x v="0"/>
    <x v="3"/>
    <x v="9"/>
    <x v="9"/>
  </r>
  <r>
    <x v="2139"/>
    <x v="289"/>
    <x v="1"/>
    <x v="14"/>
    <x v="2"/>
    <x v="1"/>
    <x v="4"/>
    <x v="10"/>
    <x v="3"/>
    <x v="1078"/>
    <x v="0"/>
    <x v="159"/>
    <x v="1203"/>
    <x v="160"/>
    <x v="2074"/>
    <x v="2137"/>
    <x v="0"/>
    <x v="3"/>
    <x v="9"/>
    <x v="9"/>
  </r>
  <r>
    <x v="2140"/>
    <x v="290"/>
    <x v="1"/>
    <x v="1"/>
    <x v="0"/>
    <x v="0"/>
    <x v="1"/>
    <x v="1"/>
    <x v="3"/>
    <x v="1724"/>
    <x v="0"/>
    <x v="1557"/>
    <x v="2076"/>
    <x v="1881"/>
    <x v="962"/>
    <x v="2138"/>
    <x v="0"/>
    <x v="3"/>
    <x v="9"/>
    <x v="9"/>
  </r>
  <r>
    <x v="2141"/>
    <x v="290"/>
    <x v="2"/>
    <x v="10"/>
    <x v="0"/>
    <x v="0"/>
    <x v="2"/>
    <x v="2"/>
    <x v="3"/>
    <x v="1725"/>
    <x v="0"/>
    <x v="96"/>
    <x v="2077"/>
    <x v="96"/>
    <x v="2075"/>
    <x v="2139"/>
    <x v="0"/>
    <x v="3"/>
    <x v="9"/>
    <x v="9"/>
  </r>
  <r>
    <x v="2142"/>
    <x v="290"/>
    <x v="1"/>
    <x v="12"/>
    <x v="3"/>
    <x v="0"/>
    <x v="3"/>
    <x v="7"/>
    <x v="6"/>
    <x v="643"/>
    <x v="2"/>
    <x v="704"/>
    <x v="2078"/>
    <x v="1882"/>
    <x v="2076"/>
    <x v="2140"/>
    <x v="0"/>
    <x v="3"/>
    <x v="9"/>
    <x v="9"/>
  </r>
  <r>
    <x v="2143"/>
    <x v="290"/>
    <x v="0"/>
    <x v="15"/>
    <x v="0"/>
    <x v="1"/>
    <x v="1"/>
    <x v="1"/>
    <x v="0"/>
    <x v="1176"/>
    <x v="0"/>
    <x v="1558"/>
    <x v="2079"/>
    <x v="1883"/>
    <x v="2077"/>
    <x v="2141"/>
    <x v="0"/>
    <x v="3"/>
    <x v="9"/>
    <x v="9"/>
  </r>
  <r>
    <x v="2144"/>
    <x v="290"/>
    <x v="2"/>
    <x v="10"/>
    <x v="0"/>
    <x v="2"/>
    <x v="2"/>
    <x v="2"/>
    <x v="3"/>
    <x v="1713"/>
    <x v="2"/>
    <x v="1559"/>
    <x v="2080"/>
    <x v="1884"/>
    <x v="2078"/>
    <x v="2142"/>
    <x v="0"/>
    <x v="3"/>
    <x v="9"/>
    <x v="9"/>
  </r>
  <r>
    <x v="2145"/>
    <x v="290"/>
    <x v="1"/>
    <x v="14"/>
    <x v="0"/>
    <x v="0"/>
    <x v="3"/>
    <x v="19"/>
    <x v="0"/>
    <x v="359"/>
    <x v="0"/>
    <x v="1560"/>
    <x v="2081"/>
    <x v="1885"/>
    <x v="2079"/>
    <x v="2143"/>
    <x v="0"/>
    <x v="3"/>
    <x v="9"/>
    <x v="9"/>
  </r>
  <r>
    <x v="2146"/>
    <x v="290"/>
    <x v="3"/>
    <x v="8"/>
    <x v="2"/>
    <x v="1"/>
    <x v="1"/>
    <x v="1"/>
    <x v="3"/>
    <x v="1726"/>
    <x v="3"/>
    <x v="1561"/>
    <x v="2082"/>
    <x v="1886"/>
    <x v="2080"/>
    <x v="2144"/>
    <x v="0"/>
    <x v="3"/>
    <x v="9"/>
    <x v="9"/>
  </r>
  <r>
    <x v="2147"/>
    <x v="290"/>
    <x v="3"/>
    <x v="8"/>
    <x v="3"/>
    <x v="1"/>
    <x v="1"/>
    <x v="17"/>
    <x v="1"/>
    <x v="1727"/>
    <x v="0"/>
    <x v="1562"/>
    <x v="2083"/>
    <x v="1887"/>
    <x v="2081"/>
    <x v="2145"/>
    <x v="0"/>
    <x v="3"/>
    <x v="9"/>
    <x v="9"/>
  </r>
  <r>
    <x v="2148"/>
    <x v="290"/>
    <x v="0"/>
    <x v="15"/>
    <x v="0"/>
    <x v="0"/>
    <x v="0"/>
    <x v="4"/>
    <x v="2"/>
    <x v="1455"/>
    <x v="3"/>
    <x v="980"/>
    <x v="2084"/>
    <x v="1888"/>
    <x v="2082"/>
    <x v="2146"/>
    <x v="0"/>
    <x v="3"/>
    <x v="9"/>
    <x v="9"/>
  </r>
  <r>
    <x v="2149"/>
    <x v="290"/>
    <x v="2"/>
    <x v="2"/>
    <x v="0"/>
    <x v="1"/>
    <x v="3"/>
    <x v="7"/>
    <x v="3"/>
    <x v="1374"/>
    <x v="0"/>
    <x v="1096"/>
    <x v="1582"/>
    <x v="1889"/>
    <x v="352"/>
    <x v="2147"/>
    <x v="0"/>
    <x v="3"/>
    <x v="9"/>
    <x v="9"/>
  </r>
  <r>
    <x v="2150"/>
    <x v="290"/>
    <x v="3"/>
    <x v="8"/>
    <x v="1"/>
    <x v="2"/>
    <x v="4"/>
    <x v="10"/>
    <x v="9"/>
    <x v="871"/>
    <x v="3"/>
    <x v="575"/>
    <x v="2085"/>
    <x v="1890"/>
    <x v="2083"/>
    <x v="2148"/>
    <x v="0"/>
    <x v="3"/>
    <x v="9"/>
    <x v="9"/>
  </r>
  <r>
    <x v="2151"/>
    <x v="290"/>
    <x v="2"/>
    <x v="3"/>
    <x v="3"/>
    <x v="1"/>
    <x v="2"/>
    <x v="2"/>
    <x v="3"/>
    <x v="633"/>
    <x v="2"/>
    <x v="796"/>
    <x v="679"/>
    <x v="1891"/>
    <x v="2084"/>
    <x v="2149"/>
    <x v="0"/>
    <x v="3"/>
    <x v="9"/>
    <x v="9"/>
  </r>
  <r>
    <x v="2152"/>
    <x v="290"/>
    <x v="3"/>
    <x v="8"/>
    <x v="0"/>
    <x v="1"/>
    <x v="0"/>
    <x v="4"/>
    <x v="3"/>
    <x v="1276"/>
    <x v="0"/>
    <x v="1116"/>
    <x v="1446"/>
    <x v="1278"/>
    <x v="989"/>
    <x v="2150"/>
    <x v="0"/>
    <x v="3"/>
    <x v="9"/>
    <x v="9"/>
  </r>
  <r>
    <x v="2153"/>
    <x v="291"/>
    <x v="0"/>
    <x v="15"/>
    <x v="0"/>
    <x v="2"/>
    <x v="3"/>
    <x v="13"/>
    <x v="3"/>
    <x v="1728"/>
    <x v="0"/>
    <x v="1563"/>
    <x v="2086"/>
    <x v="1892"/>
    <x v="2085"/>
    <x v="2151"/>
    <x v="0"/>
    <x v="3"/>
    <x v="9"/>
    <x v="9"/>
  </r>
  <r>
    <x v="2154"/>
    <x v="291"/>
    <x v="2"/>
    <x v="5"/>
    <x v="2"/>
    <x v="2"/>
    <x v="2"/>
    <x v="18"/>
    <x v="0"/>
    <x v="1729"/>
    <x v="2"/>
    <x v="1564"/>
    <x v="2087"/>
    <x v="1893"/>
    <x v="2086"/>
    <x v="2152"/>
    <x v="0"/>
    <x v="3"/>
    <x v="9"/>
    <x v="9"/>
  </r>
  <r>
    <x v="2155"/>
    <x v="291"/>
    <x v="3"/>
    <x v="8"/>
    <x v="0"/>
    <x v="2"/>
    <x v="3"/>
    <x v="13"/>
    <x v="3"/>
    <x v="1503"/>
    <x v="0"/>
    <x v="1565"/>
    <x v="2088"/>
    <x v="1894"/>
    <x v="2087"/>
    <x v="2153"/>
    <x v="0"/>
    <x v="3"/>
    <x v="9"/>
    <x v="9"/>
  </r>
  <r>
    <x v="2156"/>
    <x v="291"/>
    <x v="0"/>
    <x v="9"/>
    <x v="3"/>
    <x v="1"/>
    <x v="2"/>
    <x v="18"/>
    <x v="3"/>
    <x v="1730"/>
    <x v="0"/>
    <x v="961"/>
    <x v="2089"/>
    <x v="1081"/>
    <x v="2088"/>
    <x v="2154"/>
    <x v="0"/>
    <x v="3"/>
    <x v="9"/>
    <x v="9"/>
  </r>
  <r>
    <x v="2157"/>
    <x v="291"/>
    <x v="3"/>
    <x v="8"/>
    <x v="3"/>
    <x v="1"/>
    <x v="0"/>
    <x v="8"/>
    <x v="8"/>
    <x v="1731"/>
    <x v="0"/>
    <x v="1566"/>
    <x v="2090"/>
    <x v="1895"/>
    <x v="2089"/>
    <x v="2155"/>
    <x v="0"/>
    <x v="3"/>
    <x v="9"/>
    <x v="9"/>
  </r>
  <r>
    <x v="2158"/>
    <x v="292"/>
    <x v="0"/>
    <x v="0"/>
    <x v="2"/>
    <x v="0"/>
    <x v="4"/>
    <x v="14"/>
    <x v="6"/>
    <x v="893"/>
    <x v="0"/>
    <x v="1567"/>
    <x v="2091"/>
    <x v="1896"/>
    <x v="2090"/>
    <x v="2156"/>
    <x v="0"/>
    <x v="3"/>
    <x v="9"/>
    <x v="9"/>
  </r>
  <r>
    <x v="2159"/>
    <x v="292"/>
    <x v="3"/>
    <x v="8"/>
    <x v="0"/>
    <x v="0"/>
    <x v="4"/>
    <x v="14"/>
    <x v="0"/>
    <x v="804"/>
    <x v="3"/>
    <x v="1568"/>
    <x v="2092"/>
    <x v="1897"/>
    <x v="2091"/>
    <x v="2157"/>
    <x v="0"/>
    <x v="3"/>
    <x v="9"/>
    <x v="9"/>
  </r>
  <r>
    <x v="2160"/>
    <x v="292"/>
    <x v="1"/>
    <x v="6"/>
    <x v="0"/>
    <x v="1"/>
    <x v="0"/>
    <x v="6"/>
    <x v="3"/>
    <x v="905"/>
    <x v="3"/>
    <x v="368"/>
    <x v="2093"/>
    <x v="384"/>
    <x v="2092"/>
    <x v="2158"/>
    <x v="0"/>
    <x v="3"/>
    <x v="9"/>
    <x v="9"/>
  </r>
  <r>
    <x v="2161"/>
    <x v="292"/>
    <x v="3"/>
    <x v="8"/>
    <x v="2"/>
    <x v="0"/>
    <x v="3"/>
    <x v="13"/>
    <x v="2"/>
    <x v="1732"/>
    <x v="0"/>
    <x v="1569"/>
    <x v="2094"/>
    <x v="1898"/>
    <x v="2093"/>
    <x v="2159"/>
    <x v="0"/>
    <x v="3"/>
    <x v="9"/>
    <x v="9"/>
  </r>
  <r>
    <x v="2162"/>
    <x v="292"/>
    <x v="3"/>
    <x v="13"/>
    <x v="2"/>
    <x v="2"/>
    <x v="1"/>
    <x v="3"/>
    <x v="6"/>
    <x v="1733"/>
    <x v="0"/>
    <x v="1570"/>
    <x v="2095"/>
    <x v="1899"/>
    <x v="2094"/>
    <x v="2160"/>
    <x v="0"/>
    <x v="3"/>
    <x v="9"/>
    <x v="9"/>
  </r>
  <r>
    <x v="2163"/>
    <x v="292"/>
    <x v="1"/>
    <x v="11"/>
    <x v="0"/>
    <x v="1"/>
    <x v="4"/>
    <x v="12"/>
    <x v="2"/>
    <x v="79"/>
    <x v="3"/>
    <x v="1571"/>
    <x v="2096"/>
    <x v="1900"/>
    <x v="2095"/>
    <x v="2161"/>
    <x v="0"/>
    <x v="3"/>
    <x v="9"/>
    <x v="9"/>
  </r>
  <r>
    <x v="2164"/>
    <x v="293"/>
    <x v="3"/>
    <x v="8"/>
    <x v="0"/>
    <x v="0"/>
    <x v="1"/>
    <x v="3"/>
    <x v="0"/>
    <x v="1734"/>
    <x v="2"/>
    <x v="195"/>
    <x v="2097"/>
    <x v="1901"/>
    <x v="2096"/>
    <x v="2162"/>
    <x v="0"/>
    <x v="3"/>
    <x v="9"/>
    <x v="9"/>
  </r>
  <r>
    <x v="2165"/>
    <x v="293"/>
    <x v="0"/>
    <x v="0"/>
    <x v="1"/>
    <x v="2"/>
    <x v="0"/>
    <x v="4"/>
    <x v="4"/>
    <x v="1474"/>
    <x v="2"/>
    <x v="462"/>
    <x v="2098"/>
    <x v="1902"/>
    <x v="2097"/>
    <x v="2163"/>
    <x v="0"/>
    <x v="3"/>
    <x v="9"/>
    <x v="9"/>
  </r>
  <r>
    <x v="2166"/>
    <x v="293"/>
    <x v="3"/>
    <x v="7"/>
    <x v="3"/>
    <x v="0"/>
    <x v="3"/>
    <x v="7"/>
    <x v="3"/>
    <x v="1735"/>
    <x v="0"/>
    <x v="1572"/>
    <x v="2099"/>
    <x v="1903"/>
    <x v="2098"/>
    <x v="2164"/>
    <x v="0"/>
    <x v="3"/>
    <x v="9"/>
    <x v="9"/>
  </r>
  <r>
    <x v="2167"/>
    <x v="294"/>
    <x v="3"/>
    <x v="4"/>
    <x v="0"/>
    <x v="1"/>
    <x v="0"/>
    <x v="4"/>
    <x v="3"/>
    <x v="833"/>
    <x v="0"/>
    <x v="607"/>
    <x v="2100"/>
    <x v="1010"/>
    <x v="572"/>
    <x v="2165"/>
    <x v="0"/>
    <x v="3"/>
    <x v="9"/>
    <x v="9"/>
  </r>
  <r>
    <x v="2168"/>
    <x v="294"/>
    <x v="3"/>
    <x v="4"/>
    <x v="2"/>
    <x v="1"/>
    <x v="2"/>
    <x v="9"/>
    <x v="3"/>
    <x v="955"/>
    <x v="2"/>
    <x v="340"/>
    <x v="1060"/>
    <x v="1077"/>
    <x v="2099"/>
    <x v="2166"/>
    <x v="0"/>
    <x v="3"/>
    <x v="9"/>
    <x v="9"/>
  </r>
  <r>
    <x v="2169"/>
    <x v="294"/>
    <x v="2"/>
    <x v="2"/>
    <x v="3"/>
    <x v="0"/>
    <x v="3"/>
    <x v="19"/>
    <x v="3"/>
    <x v="307"/>
    <x v="0"/>
    <x v="1573"/>
    <x v="2101"/>
    <x v="1904"/>
    <x v="2100"/>
    <x v="2167"/>
    <x v="0"/>
    <x v="3"/>
    <x v="9"/>
    <x v="9"/>
  </r>
  <r>
    <x v="2170"/>
    <x v="294"/>
    <x v="3"/>
    <x v="8"/>
    <x v="1"/>
    <x v="2"/>
    <x v="2"/>
    <x v="2"/>
    <x v="4"/>
    <x v="1736"/>
    <x v="2"/>
    <x v="284"/>
    <x v="2102"/>
    <x v="1905"/>
    <x v="2101"/>
    <x v="2168"/>
    <x v="0"/>
    <x v="3"/>
    <x v="9"/>
    <x v="9"/>
  </r>
  <r>
    <x v="2171"/>
    <x v="294"/>
    <x v="0"/>
    <x v="0"/>
    <x v="0"/>
    <x v="1"/>
    <x v="3"/>
    <x v="13"/>
    <x v="3"/>
    <x v="1737"/>
    <x v="0"/>
    <x v="1574"/>
    <x v="2103"/>
    <x v="1906"/>
    <x v="2102"/>
    <x v="2169"/>
    <x v="0"/>
    <x v="3"/>
    <x v="9"/>
    <x v="9"/>
  </r>
  <r>
    <x v="2172"/>
    <x v="294"/>
    <x v="3"/>
    <x v="7"/>
    <x v="0"/>
    <x v="1"/>
    <x v="0"/>
    <x v="6"/>
    <x v="3"/>
    <x v="649"/>
    <x v="2"/>
    <x v="1575"/>
    <x v="2104"/>
    <x v="1907"/>
    <x v="2103"/>
    <x v="2170"/>
    <x v="0"/>
    <x v="3"/>
    <x v="9"/>
    <x v="9"/>
  </r>
  <r>
    <x v="2173"/>
    <x v="295"/>
    <x v="1"/>
    <x v="12"/>
    <x v="1"/>
    <x v="2"/>
    <x v="2"/>
    <x v="15"/>
    <x v="7"/>
    <x v="1738"/>
    <x v="4"/>
    <x v="1208"/>
    <x v="2105"/>
    <x v="1908"/>
    <x v="2104"/>
    <x v="2171"/>
    <x v="0"/>
    <x v="3"/>
    <x v="9"/>
    <x v="9"/>
  </r>
  <r>
    <x v="2174"/>
    <x v="295"/>
    <x v="1"/>
    <x v="6"/>
    <x v="0"/>
    <x v="0"/>
    <x v="0"/>
    <x v="0"/>
    <x v="3"/>
    <x v="1163"/>
    <x v="0"/>
    <x v="1576"/>
    <x v="2106"/>
    <x v="1909"/>
    <x v="852"/>
    <x v="2172"/>
    <x v="0"/>
    <x v="3"/>
    <x v="9"/>
    <x v="9"/>
  </r>
  <r>
    <x v="2175"/>
    <x v="295"/>
    <x v="1"/>
    <x v="11"/>
    <x v="0"/>
    <x v="1"/>
    <x v="2"/>
    <x v="2"/>
    <x v="8"/>
    <x v="1284"/>
    <x v="0"/>
    <x v="5"/>
    <x v="2107"/>
    <x v="1910"/>
    <x v="2105"/>
    <x v="2173"/>
    <x v="0"/>
    <x v="3"/>
    <x v="9"/>
    <x v="9"/>
  </r>
  <r>
    <x v="2176"/>
    <x v="295"/>
    <x v="2"/>
    <x v="3"/>
    <x v="2"/>
    <x v="1"/>
    <x v="1"/>
    <x v="11"/>
    <x v="3"/>
    <x v="1739"/>
    <x v="1"/>
    <x v="302"/>
    <x v="2108"/>
    <x v="311"/>
    <x v="2106"/>
    <x v="2174"/>
    <x v="0"/>
    <x v="3"/>
    <x v="9"/>
    <x v="9"/>
  </r>
  <r>
    <x v="2177"/>
    <x v="295"/>
    <x v="1"/>
    <x v="1"/>
    <x v="3"/>
    <x v="1"/>
    <x v="1"/>
    <x v="1"/>
    <x v="3"/>
    <x v="1740"/>
    <x v="0"/>
    <x v="1577"/>
    <x v="2109"/>
    <x v="794"/>
    <x v="2107"/>
    <x v="2175"/>
    <x v="0"/>
    <x v="3"/>
    <x v="9"/>
    <x v="9"/>
  </r>
  <r>
    <x v="2178"/>
    <x v="295"/>
    <x v="3"/>
    <x v="7"/>
    <x v="2"/>
    <x v="0"/>
    <x v="4"/>
    <x v="12"/>
    <x v="3"/>
    <x v="1741"/>
    <x v="0"/>
    <x v="51"/>
    <x v="2110"/>
    <x v="51"/>
    <x v="2108"/>
    <x v="2176"/>
    <x v="0"/>
    <x v="3"/>
    <x v="9"/>
    <x v="9"/>
  </r>
  <r>
    <x v="2179"/>
    <x v="295"/>
    <x v="1"/>
    <x v="1"/>
    <x v="0"/>
    <x v="1"/>
    <x v="4"/>
    <x v="12"/>
    <x v="2"/>
    <x v="1742"/>
    <x v="2"/>
    <x v="181"/>
    <x v="2111"/>
    <x v="187"/>
    <x v="2109"/>
    <x v="2177"/>
    <x v="0"/>
    <x v="3"/>
    <x v="9"/>
    <x v="9"/>
  </r>
  <r>
    <x v="2180"/>
    <x v="295"/>
    <x v="3"/>
    <x v="13"/>
    <x v="2"/>
    <x v="2"/>
    <x v="1"/>
    <x v="11"/>
    <x v="0"/>
    <x v="1743"/>
    <x v="0"/>
    <x v="1025"/>
    <x v="2112"/>
    <x v="1911"/>
    <x v="2110"/>
    <x v="2178"/>
    <x v="0"/>
    <x v="3"/>
    <x v="9"/>
    <x v="9"/>
  </r>
  <r>
    <x v="2181"/>
    <x v="296"/>
    <x v="2"/>
    <x v="5"/>
    <x v="2"/>
    <x v="1"/>
    <x v="2"/>
    <x v="2"/>
    <x v="3"/>
    <x v="1744"/>
    <x v="0"/>
    <x v="1269"/>
    <x v="2113"/>
    <x v="1476"/>
    <x v="2111"/>
    <x v="2179"/>
    <x v="0"/>
    <x v="3"/>
    <x v="9"/>
    <x v="9"/>
  </r>
  <r>
    <x v="2182"/>
    <x v="296"/>
    <x v="0"/>
    <x v="9"/>
    <x v="3"/>
    <x v="0"/>
    <x v="3"/>
    <x v="7"/>
    <x v="3"/>
    <x v="1745"/>
    <x v="0"/>
    <x v="1578"/>
    <x v="2114"/>
    <x v="1912"/>
    <x v="2112"/>
    <x v="2180"/>
    <x v="0"/>
    <x v="3"/>
    <x v="9"/>
    <x v="9"/>
  </r>
  <r>
    <x v="2183"/>
    <x v="296"/>
    <x v="0"/>
    <x v="15"/>
    <x v="2"/>
    <x v="0"/>
    <x v="0"/>
    <x v="6"/>
    <x v="3"/>
    <x v="1553"/>
    <x v="3"/>
    <x v="1579"/>
    <x v="2115"/>
    <x v="1913"/>
    <x v="2113"/>
    <x v="2181"/>
    <x v="0"/>
    <x v="3"/>
    <x v="9"/>
    <x v="9"/>
  </r>
  <r>
    <x v="2184"/>
    <x v="296"/>
    <x v="3"/>
    <x v="7"/>
    <x v="1"/>
    <x v="2"/>
    <x v="1"/>
    <x v="17"/>
    <x v="8"/>
    <x v="1746"/>
    <x v="2"/>
    <x v="645"/>
    <x v="2116"/>
    <x v="1914"/>
    <x v="2114"/>
    <x v="2182"/>
    <x v="0"/>
    <x v="3"/>
    <x v="9"/>
    <x v="9"/>
  </r>
  <r>
    <x v="2185"/>
    <x v="296"/>
    <x v="1"/>
    <x v="14"/>
    <x v="1"/>
    <x v="2"/>
    <x v="3"/>
    <x v="13"/>
    <x v="1"/>
    <x v="1487"/>
    <x v="3"/>
    <x v="999"/>
    <x v="2117"/>
    <x v="1915"/>
    <x v="2115"/>
    <x v="2183"/>
    <x v="0"/>
    <x v="3"/>
    <x v="9"/>
    <x v="9"/>
  </r>
  <r>
    <x v="2186"/>
    <x v="296"/>
    <x v="1"/>
    <x v="1"/>
    <x v="0"/>
    <x v="2"/>
    <x v="2"/>
    <x v="9"/>
    <x v="3"/>
    <x v="1747"/>
    <x v="1"/>
    <x v="1580"/>
    <x v="2118"/>
    <x v="1916"/>
    <x v="2116"/>
    <x v="2184"/>
    <x v="0"/>
    <x v="3"/>
    <x v="9"/>
    <x v="9"/>
  </r>
  <r>
    <x v="2187"/>
    <x v="296"/>
    <x v="3"/>
    <x v="7"/>
    <x v="1"/>
    <x v="2"/>
    <x v="2"/>
    <x v="9"/>
    <x v="6"/>
    <x v="1748"/>
    <x v="3"/>
    <x v="1581"/>
    <x v="2119"/>
    <x v="1917"/>
    <x v="2117"/>
    <x v="2185"/>
    <x v="0"/>
    <x v="3"/>
    <x v="9"/>
    <x v="9"/>
  </r>
  <r>
    <x v="2188"/>
    <x v="297"/>
    <x v="1"/>
    <x v="12"/>
    <x v="0"/>
    <x v="2"/>
    <x v="1"/>
    <x v="3"/>
    <x v="6"/>
    <x v="1749"/>
    <x v="3"/>
    <x v="1582"/>
    <x v="2120"/>
    <x v="1918"/>
    <x v="2118"/>
    <x v="2186"/>
    <x v="0"/>
    <x v="3"/>
    <x v="9"/>
    <x v="9"/>
  </r>
  <r>
    <x v="2189"/>
    <x v="297"/>
    <x v="2"/>
    <x v="10"/>
    <x v="3"/>
    <x v="1"/>
    <x v="0"/>
    <x v="0"/>
    <x v="0"/>
    <x v="1750"/>
    <x v="2"/>
    <x v="1154"/>
    <x v="2121"/>
    <x v="1919"/>
    <x v="2119"/>
    <x v="2187"/>
    <x v="0"/>
    <x v="3"/>
    <x v="9"/>
    <x v="9"/>
  </r>
  <r>
    <x v="2190"/>
    <x v="297"/>
    <x v="3"/>
    <x v="4"/>
    <x v="0"/>
    <x v="2"/>
    <x v="3"/>
    <x v="7"/>
    <x v="3"/>
    <x v="1751"/>
    <x v="0"/>
    <x v="904"/>
    <x v="2122"/>
    <x v="1005"/>
    <x v="2120"/>
    <x v="2188"/>
    <x v="0"/>
    <x v="3"/>
    <x v="9"/>
    <x v="9"/>
  </r>
  <r>
    <x v="2191"/>
    <x v="297"/>
    <x v="3"/>
    <x v="13"/>
    <x v="2"/>
    <x v="1"/>
    <x v="4"/>
    <x v="14"/>
    <x v="3"/>
    <x v="257"/>
    <x v="2"/>
    <x v="264"/>
    <x v="2123"/>
    <x v="273"/>
    <x v="2121"/>
    <x v="2189"/>
    <x v="0"/>
    <x v="3"/>
    <x v="9"/>
    <x v="9"/>
  </r>
  <r>
    <x v="2192"/>
    <x v="297"/>
    <x v="3"/>
    <x v="4"/>
    <x v="1"/>
    <x v="2"/>
    <x v="2"/>
    <x v="2"/>
    <x v="8"/>
    <x v="1450"/>
    <x v="2"/>
    <x v="638"/>
    <x v="2124"/>
    <x v="1920"/>
    <x v="2122"/>
    <x v="2190"/>
    <x v="0"/>
    <x v="3"/>
    <x v="9"/>
    <x v="9"/>
  </r>
  <r>
    <x v="2193"/>
    <x v="297"/>
    <x v="1"/>
    <x v="12"/>
    <x v="3"/>
    <x v="0"/>
    <x v="2"/>
    <x v="15"/>
    <x v="3"/>
    <x v="1752"/>
    <x v="2"/>
    <x v="1583"/>
    <x v="2125"/>
    <x v="1921"/>
    <x v="2123"/>
    <x v="2191"/>
    <x v="0"/>
    <x v="3"/>
    <x v="9"/>
    <x v="9"/>
  </r>
  <r>
    <x v="2194"/>
    <x v="297"/>
    <x v="3"/>
    <x v="4"/>
    <x v="0"/>
    <x v="1"/>
    <x v="1"/>
    <x v="17"/>
    <x v="3"/>
    <x v="1753"/>
    <x v="0"/>
    <x v="1584"/>
    <x v="2126"/>
    <x v="1922"/>
    <x v="2124"/>
    <x v="2192"/>
    <x v="0"/>
    <x v="3"/>
    <x v="9"/>
    <x v="9"/>
  </r>
  <r>
    <x v="2195"/>
    <x v="297"/>
    <x v="0"/>
    <x v="15"/>
    <x v="1"/>
    <x v="2"/>
    <x v="2"/>
    <x v="15"/>
    <x v="8"/>
    <x v="1754"/>
    <x v="3"/>
    <x v="1585"/>
    <x v="2127"/>
    <x v="1923"/>
    <x v="2125"/>
    <x v="2193"/>
    <x v="0"/>
    <x v="3"/>
    <x v="9"/>
    <x v="9"/>
  </r>
  <r>
    <x v="2196"/>
    <x v="297"/>
    <x v="1"/>
    <x v="11"/>
    <x v="2"/>
    <x v="0"/>
    <x v="3"/>
    <x v="13"/>
    <x v="2"/>
    <x v="532"/>
    <x v="2"/>
    <x v="1586"/>
    <x v="2128"/>
    <x v="1924"/>
    <x v="2126"/>
    <x v="2194"/>
    <x v="0"/>
    <x v="3"/>
    <x v="9"/>
    <x v="9"/>
  </r>
  <r>
    <x v="2197"/>
    <x v="298"/>
    <x v="0"/>
    <x v="15"/>
    <x v="0"/>
    <x v="0"/>
    <x v="4"/>
    <x v="16"/>
    <x v="6"/>
    <x v="1755"/>
    <x v="3"/>
    <x v="230"/>
    <x v="2129"/>
    <x v="1925"/>
    <x v="2127"/>
    <x v="2195"/>
    <x v="0"/>
    <x v="3"/>
    <x v="9"/>
    <x v="9"/>
  </r>
  <r>
    <x v="2198"/>
    <x v="298"/>
    <x v="2"/>
    <x v="5"/>
    <x v="0"/>
    <x v="1"/>
    <x v="1"/>
    <x v="3"/>
    <x v="2"/>
    <x v="1756"/>
    <x v="2"/>
    <x v="1587"/>
    <x v="2130"/>
    <x v="264"/>
    <x v="2128"/>
    <x v="2196"/>
    <x v="0"/>
    <x v="3"/>
    <x v="9"/>
    <x v="9"/>
  </r>
  <r>
    <x v="2199"/>
    <x v="298"/>
    <x v="2"/>
    <x v="2"/>
    <x v="3"/>
    <x v="1"/>
    <x v="4"/>
    <x v="14"/>
    <x v="1"/>
    <x v="1757"/>
    <x v="1"/>
    <x v="160"/>
    <x v="2131"/>
    <x v="1926"/>
    <x v="2129"/>
    <x v="2197"/>
    <x v="0"/>
    <x v="3"/>
    <x v="9"/>
    <x v="9"/>
  </r>
  <r>
    <x v="2200"/>
    <x v="298"/>
    <x v="3"/>
    <x v="7"/>
    <x v="2"/>
    <x v="1"/>
    <x v="3"/>
    <x v="19"/>
    <x v="3"/>
    <x v="486"/>
    <x v="2"/>
    <x v="1588"/>
    <x v="2132"/>
    <x v="1927"/>
    <x v="2130"/>
    <x v="2198"/>
    <x v="0"/>
    <x v="3"/>
    <x v="9"/>
    <x v="9"/>
  </r>
  <r>
    <x v="2201"/>
    <x v="299"/>
    <x v="2"/>
    <x v="2"/>
    <x v="2"/>
    <x v="2"/>
    <x v="0"/>
    <x v="8"/>
    <x v="3"/>
    <x v="1758"/>
    <x v="2"/>
    <x v="229"/>
    <x v="2133"/>
    <x v="238"/>
    <x v="2131"/>
    <x v="2199"/>
    <x v="0"/>
    <x v="3"/>
    <x v="9"/>
    <x v="9"/>
  </r>
  <r>
    <x v="2202"/>
    <x v="299"/>
    <x v="2"/>
    <x v="5"/>
    <x v="0"/>
    <x v="1"/>
    <x v="4"/>
    <x v="12"/>
    <x v="8"/>
    <x v="1759"/>
    <x v="1"/>
    <x v="1589"/>
    <x v="2134"/>
    <x v="1928"/>
    <x v="2132"/>
    <x v="2200"/>
    <x v="0"/>
    <x v="3"/>
    <x v="9"/>
    <x v="9"/>
  </r>
  <r>
    <x v="2203"/>
    <x v="299"/>
    <x v="2"/>
    <x v="16"/>
    <x v="0"/>
    <x v="1"/>
    <x v="2"/>
    <x v="2"/>
    <x v="0"/>
    <x v="148"/>
    <x v="0"/>
    <x v="68"/>
    <x v="2024"/>
    <x v="1929"/>
    <x v="2133"/>
    <x v="2201"/>
    <x v="0"/>
    <x v="3"/>
    <x v="9"/>
    <x v="9"/>
  </r>
  <r>
    <x v="2204"/>
    <x v="299"/>
    <x v="3"/>
    <x v="4"/>
    <x v="0"/>
    <x v="1"/>
    <x v="3"/>
    <x v="5"/>
    <x v="0"/>
    <x v="1760"/>
    <x v="0"/>
    <x v="1590"/>
    <x v="2135"/>
    <x v="1930"/>
    <x v="2134"/>
    <x v="2202"/>
    <x v="0"/>
    <x v="3"/>
    <x v="9"/>
    <x v="9"/>
  </r>
  <r>
    <x v="2205"/>
    <x v="299"/>
    <x v="1"/>
    <x v="12"/>
    <x v="1"/>
    <x v="2"/>
    <x v="1"/>
    <x v="3"/>
    <x v="2"/>
    <x v="1761"/>
    <x v="3"/>
    <x v="210"/>
    <x v="2136"/>
    <x v="1931"/>
    <x v="2135"/>
    <x v="2203"/>
    <x v="0"/>
    <x v="3"/>
    <x v="9"/>
    <x v="9"/>
  </r>
  <r>
    <x v="2206"/>
    <x v="299"/>
    <x v="1"/>
    <x v="12"/>
    <x v="3"/>
    <x v="1"/>
    <x v="4"/>
    <x v="16"/>
    <x v="0"/>
    <x v="1762"/>
    <x v="0"/>
    <x v="1591"/>
    <x v="2137"/>
    <x v="1932"/>
    <x v="2136"/>
    <x v="2204"/>
    <x v="0"/>
    <x v="3"/>
    <x v="9"/>
    <x v="9"/>
  </r>
  <r>
    <x v="2207"/>
    <x v="299"/>
    <x v="3"/>
    <x v="7"/>
    <x v="0"/>
    <x v="0"/>
    <x v="3"/>
    <x v="7"/>
    <x v="2"/>
    <x v="1763"/>
    <x v="3"/>
    <x v="384"/>
    <x v="2138"/>
    <x v="1933"/>
    <x v="2137"/>
    <x v="2205"/>
    <x v="0"/>
    <x v="3"/>
    <x v="9"/>
    <x v="9"/>
  </r>
  <r>
    <x v="2208"/>
    <x v="300"/>
    <x v="1"/>
    <x v="12"/>
    <x v="0"/>
    <x v="0"/>
    <x v="3"/>
    <x v="19"/>
    <x v="3"/>
    <x v="1764"/>
    <x v="2"/>
    <x v="1592"/>
    <x v="2139"/>
    <x v="1934"/>
    <x v="2138"/>
    <x v="2206"/>
    <x v="0"/>
    <x v="3"/>
    <x v="9"/>
    <x v="9"/>
  </r>
  <r>
    <x v="2209"/>
    <x v="300"/>
    <x v="0"/>
    <x v="15"/>
    <x v="3"/>
    <x v="1"/>
    <x v="3"/>
    <x v="13"/>
    <x v="2"/>
    <x v="1518"/>
    <x v="1"/>
    <x v="1593"/>
    <x v="2140"/>
    <x v="1935"/>
    <x v="2139"/>
    <x v="2207"/>
    <x v="0"/>
    <x v="3"/>
    <x v="9"/>
    <x v="9"/>
  </r>
  <r>
    <x v="2210"/>
    <x v="300"/>
    <x v="3"/>
    <x v="8"/>
    <x v="3"/>
    <x v="2"/>
    <x v="4"/>
    <x v="14"/>
    <x v="2"/>
    <x v="1145"/>
    <x v="2"/>
    <x v="1594"/>
    <x v="2141"/>
    <x v="1936"/>
    <x v="2140"/>
    <x v="2208"/>
    <x v="0"/>
    <x v="3"/>
    <x v="9"/>
    <x v="9"/>
  </r>
  <r>
    <x v="2211"/>
    <x v="300"/>
    <x v="3"/>
    <x v="7"/>
    <x v="3"/>
    <x v="1"/>
    <x v="4"/>
    <x v="10"/>
    <x v="3"/>
    <x v="693"/>
    <x v="0"/>
    <x v="1595"/>
    <x v="747"/>
    <x v="1937"/>
    <x v="2141"/>
    <x v="2209"/>
    <x v="0"/>
    <x v="3"/>
    <x v="9"/>
    <x v="9"/>
  </r>
  <r>
    <x v="2212"/>
    <x v="300"/>
    <x v="3"/>
    <x v="4"/>
    <x v="0"/>
    <x v="1"/>
    <x v="0"/>
    <x v="4"/>
    <x v="0"/>
    <x v="1765"/>
    <x v="0"/>
    <x v="1223"/>
    <x v="2142"/>
    <x v="1938"/>
    <x v="426"/>
    <x v="2210"/>
    <x v="0"/>
    <x v="3"/>
    <x v="9"/>
    <x v="9"/>
  </r>
  <r>
    <x v="2213"/>
    <x v="300"/>
    <x v="1"/>
    <x v="12"/>
    <x v="0"/>
    <x v="0"/>
    <x v="1"/>
    <x v="17"/>
    <x v="1"/>
    <x v="1766"/>
    <x v="3"/>
    <x v="1431"/>
    <x v="2143"/>
    <x v="1939"/>
    <x v="2142"/>
    <x v="2211"/>
    <x v="0"/>
    <x v="3"/>
    <x v="9"/>
    <x v="9"/>
  </r>
  <r>
    <x v="2214"/>
    <x v="300"/>
    <x v="2"/>
    <x v="5"/>
    <x v="2"/>
    <x v="0"/>
    <x v="0"/>
    <x v="4"/>
    <x v="3"/>
    <x v="1767"/>
    <x v="2"/>
    <x v="1493"/>
    <x v="2144"/>
    <x v="1940"/>
    <x v="2143"/>
    <x v="2212"/>
    <x v="0"/>
    <x v="3"/>
    <x v="9"/>
    <x v="9"/>
  </r>
  <r>
    <x v="2215"/>
    <x v="301"/>
    <x v="0"/>
    <x v="0"/>
    <x v="3"/>
    <x v="0"/>
    <x v="2"/>
    <x v="2"/>
    <x v="3"/>
    <x v="196"/>
    <x v="0"/>
    <x v="1197"/>
    <x v="1530"/>
    <x v="1941"/>
    <x v="2144"/>
    <x v="2213"/>
    <x v="0"/>
    <x v="3"/>
    <x v="9"/>
    <x v="9"/>
  </r>
  <r>
    <x v="2216"/>
    <x v="301"/>
    <x v="1"/>
    <x v="6"/>
    <x v="3"/>
    <x v="0"/>
    <x v="4"/>
    <x v="10"/>
    <x v="0"/>
    <x v="1488"/>
    <x v="2"/>
    <x v="1596"/>
    <x v="1746"/>
    <x v="1942"/>
    <x v="2145"/>
    <x v="2214"/>
    <x v="0"/>
    <x v="3"/>
    <x v="9"/>
    <x v="9"/>
  </r>
  <r>
    <x v="2217"/>
    <x v="301"/>
    <x v="1"/>
    <x v="14"/>
    <x v="3"/>
    <x v="0"/>
    <x v="3"/>
    <x v="19"/>
    <x v="3"/>
    <x v="1088"/>
    <x v="1"/>
    <x v="1597"/>
    <x v="2145"/>
    <x v="1943"/>
    <x v="2146"/>
    <x v="2215"/>
    <x v="0"/>
    <x v="3"/>
    <x v="9"/>
    <x v="9"/>
  </r>
  <r>
    <x v="2218"/>
    <x v="301"/>
    <x v="3"/>
    <x v="7"/>
    <x v="1"/>
    <x v="0"/>
    <x v="2"/>
    <x v="15"/>
    <x v="6"/>
    <x v="1768"/>
    <x v="4"/>
    <x v="921"/>
    <x v="2146"/>
    <x v="1944"/>
    <x v="2147"/>
    <x v="2216"/>
    <x v="0"/>
    <x v="3"/>
    <x v="9"/>
    <x v="9"/>
  </r>
  <r>
    <x v="2219"/>
    <x v="301"/>
    <x v="2"/>
    <x v="2"/>
    <x v="0"/>
    <x v="1"/>
    <x v="2"/>
    <x v="18"/>
    <x v="3"/>
    <x v="1769"/>
    <x v="0"/>
    <x v="1598"/>
    <x v="2147"/>
    <x v="1945"/>
    <x v="2148"/>
    <x v="2217"/>
    <x v="0"/>
    <x v="3"/>
    <x v="9"/>
    <x v="9"/>
  </r>
  <r>
    <x v="2220"/>
    <x v="301"/>
    <x v="0"/>
    <x v="15"/>
    <x v="2"/>
    <x v="0"/>
    <x v="0"/>
    <x v="0"/>
    <x v="0"/>
    <x v="1324"/>
    <x v="0"/>
    <x v="1599"/>
    <x v="2148"/>
    <x v="1765"/>
    <x v="2149"/>
    <x v="2218"/>
    <x v="0"/>
    <x v="3"/>
    <x v="9"/>
    <x v="9"/>
  </r>
  <r>
    <x v="2221"/>
    <x v="301"/>
    <x v="3"/>
    <x v="4"/>
    <x v="1"/>
    <x v="2"/>
    <x v="3"/>
    <x v="7"/>
    <x v="2"/>
    <x v="1770"/>
    <x v="1"/>
    <x v="11"/>
    <x v="2149"/>
    <x v="1946"/>
    <x v="2150"/>
    <x v="2219"/>
    <x v="0"/>
    <x v="3"/>
    <x v="9"/>
    <x v="9"/>
  </r>
  <r>
    <x v="2222"/>
    <x v="301"/>
    <x v="1"/>
    <x v="12"/>
    <x v="0"/>
    <x v="0"/>
    <x v="2"/>
    <x v="18"/>
    <x v="2"/>
    <x v="1771"/>
    <x v="0"/>
    <x v="1600"/>
    <x v="2150"/>
    <x v="1947"/>
    <x v="2151"/>
    <x v="2220"/>
    <x v="0"/>
    <x v="3"/>
    <x v="9"/>
    <x v="9"/>
  </r>
  <r>
    <x v="2223"/>
    <x v="301"/>
    <x v="3"/>
    <x v="8"/>
    <x v="0"/>
    <x v="0"/>
    <x v="4"/>
    <x v="10"/>
    <x v="0"/>
    <x v="1553"/>
    <x v="3"/>
    <x v="400"/>
    <x v="2151"/>
    <x v="419"/>
    <x v="2152"/>
    <x v="2221"/>
    <x v="0"/>
    <x v="3"/>
    <x v="9"/>
    <x v="9"/>
  </r>
  <r>
    <x v="2224"/>
    <x v="301"/>
    <x v="0"/>
    <x v="9"/>
    <x v="1"/>
    <x v="2"/>
    <x v="3"/>
    <x v="13"/>
    <x v="5"/>
    <x v="1772"/>
    <x v="3"/>
    <x v="1601"/>
    <x v="2152"/>
    <x v="1948"/>
    <x v="2153"/>
    <x v="2222"/>
    <x v="0"/>
    <x v="3"/>
    <x v="9"/>
    <x v="9"/>
  </r>
  <r>
    <x v="2225"/>
    <x v="302"/>
    <x v="3"/>
    <x v="13"/>
    <x v="0"/>
    <x v="0"/>
    <x v="0"/>
    <x v="6"/>
    <x v="3"/>
    <x v="1773"/>
    <x v="0"/>
    <x v="1602"/>
    <x v="2153"/>
    <x v="1949"/>
    <x v="2154"/>
    <x v="2223"/>
    <x v="0"/>
    <x v="3"/>
    <x v="9"/>
    <x v="9"/>
  </r>
  <r>
    <x v="2226"/>
    <x v="302"/>
    <x v="1"/>
    <x v="12"/>
    <x v="0"/>
    <x v="1"/>
    <x v="0"/>
    <x v="8"/>
    <x v="3"/>
    <x v="1774"/>
    <x v="3"/>
    <x v="1603"/>
    <x v="2154"/>
    <x v="1950"/>
    <x v="2155"/>
    <x v="2224"/>
    <x v="0"/>
    <x v="3"/>
    <x v="9"/>
    <x v="9"/>
  </r>
  <r>
    <x v="2227"/>
    <x v="302"/>
    <x v="3"/>
    <x v="13"/>
    <x v="2"/>
    <x v="2"/>
    <x v="4"/>
    <x v="10"/>
    <x v="0"/>
    <x v="1775"/>
    <x v="0"/>
    <x v="1604"/>
    <x v="754"/>
    <x v="1951"/>
    <x v="2156"/>
    <x v="2225"/>
    <x v="0"/>
    <x v="3"/>
    <x v="9"/>
    <x v="9"/>
  </r>
  <r>
    <x v="2228"/>
    <x v="302"/>
    <x v="3"/>
    <x v="8"/>
    <x v="2"/>
    <x v="2"/>
    <x v="2"/>
    <x v="2"/>
    <x v="0"/>
    <x v="1700"/>
    <x v="2"/>
    <x v="752"/>
    <x v="2155"/>
    <x v="828"/>
    <x v="2157"/>
    <x v="2226"/>
    <x v="0"/>
    <x v="3"/>
    <x v="9"/>
    <x v="9"/>
  </r>
  <r>
    <x v="2229"/>
    <x v="302"/>
    <x v="0"/>
    <x v="15"/>
    <x v="3"/>
    <x v="1"/>
    <x v="0"/>
    <x v="0"/>
    <x v="3"/>
    <x v="1776"/>
    <x v="0"/>
    <x v="1378"/>
    <x v="2156"/>
    <x v="703"/>
    <x v="2158"/>
    <x v="2227"/>
    <x v="0"/>
    <x v="3"/>
    <x v="9"/>
    <x v="9"/>
  </r>
  <r>
    <x v="2230"/>
    <x v="303"/>
    <x v="3"/>
    <x v="8"/>
    <x v="0"/>
    <x v="0"/>
    <x v="4"/>
    <x v="14"/>
    <x v="3"/>
    <x v="1777"/>
    <x v="0"/>
    <x v="246"/>
    <x v="2157"/>
    <x v="254"/>
    <x v="2159"/>
    <x v="2228"/>
    <x v="0"/>
    <x v="3"/>
    <x v="9"/>
    <x v="9"/>
  </r>
  <r>
    <x v="2231"/>
    <x v="303"/>
    <x v="3"/>
    <x v="4"/>
    <x v="2"/>
    <x v="1"/>
    <x v="2"/>
    <x v="18"/>
    <x v="8"/>
    <x v="1778"/>
    <x v="0"/>
    <x v="1605"/>
    <x v="2158"/>
    <x v="1952"/>
    <x v="2160"/>
    <x v="2229"/>
    <x v="0"/>
    <x v="3"/>
    <x v="9"/>
    <x v="9"/>
  </r>
  <r>
    <x v="2232"/>
    <x v="303"/>
    <x v="1"/>
    <x v="12"/>
    <x v="3"/>
    <x v="1"/>
    <x v="2"/>
    <x v="15"/>
    <x v="3"/>
    <x v="1779"/>
    <x v="0"/>
    <x v="1606"/>
    <x v="2159"/>
    <x v="1953"/>
    <x v="2161"/>
    <x v="2230"/>
    <x v="0"/>
    <x v="3"/>
    <x v="9"/>
    <x v="9"/>
  </r>
  <r>
    <x v="2233"/>
    <x v="304"/>
    <x v="1"/>
    <x v="11"/>
    <x v="0"/>
    <x v="1"/>
    <x v="2"/>
    <x v="15"/>
    <x v="0"/>
    <x v="1780"/>
    <x v="3"/>
    <x v="740"/>
    <x v="2160"/>
    <x v="1954"/>
    <x v="2162"/>
    <x v="2231"/>
    <x v="0"/>
    <x v="3"/>
    <x v="10"/>
    <x v="10"/>
  </r>
  <r>
    <x v="2234"/>
    <x v="304"/>
    <x v="1"/>
    <x v="11"/>
    <x v="3"/>
    <x v="2"/>
    <x v="0"/>
    <x v="4"/>
    <x v="2"/>
    <x v="1429"/>
    <x v="2"/>
    <x v="1607"/>
    <x v="2161"/>
    <x v="1955"/>
    <x v="2163"/>
    <x v="2232"/>
    <x v="0"/>
    <x v="3"/>
    <x v="10"/>
    <x v="10"/>
  </r>
  <r>
    <x v="2235"/>
    <x v="304"/>
    <x v="1"/>
    <x v="1"/>
    <x v="3"/>
    <x v="0"/>
    <x v="1"/>
    <x v="11"/>
    <x v="3"/>
    <x v="1781"/>
    <x v="1"/>
    <x v="153"/>
    <x v="2162"/>
    <x v="1956"/>
    <x v="2164"/>
    <x v="2233"/>
    <x v="0"/>
    <x v="3"/>
    <x v="10"/>
    <x v="10"/>
  </r>
  <r>
    <x v="2236"/>
    <x v="304"/>
    <x v="3"/>
    <x v="13"/>
    <x v="0"/>
    <x v="1"/>
    <x v="0"/>
    <x v="8"/>
    <x v="3"/>
    <x v="1782"/>
    <x v="3"/>
    <x v="1608"/>
    <x v="2163"/>
    <x v="1957"/>
    <x v="2165"/>
    <x v="2234"/>
    <x v="0"/>
    <x v="3"/>
    <x v="10"/>
    <x v="10"/>
  </r>
  <r>
    <x v="2237"/>
    <x v="304"/>
    <x v="2"/>
    <x v="2"/>
    <x v="0"/>
    <x v="0"/>
    <x v="0"/>
    <x v="8"/>
    <x v="1"/>
    <x v="316"/>
    <x v="0"/>
    <x v="1609"/>
    <x v="2164"/>
    <x v="1958"/>
    <x v="2166"/>
    <x v="2235"/>
    <x v="0"/>
    <x v="3"/>
    <x v="10"/>
    <x v="10"/>
  </r>
  <r>
    <x v="2238"/>
    <x v="304"/>
    <x v="3"/>
    <x v="8"/>
    <x v="1"/>
    <x v="2"/>
    <x v="2"/>
    <x v="2"/>
    <x v="6"/>
    <x v="1777"/>
    <x v="1"/>
    <x v="42"/>
    <x v="2165"/>
    <x v="1959"/>
    <x v="2167"/>
    <x v="2236"/>
    <x v="0"/>
    <x v="3"/>
    <x v="10"/>
    <x v="10"/>
  </r>
  <r>
    <x v="2239"/>
    <x v="304"/>
    <x v="0"/>
    <x v="0"/>
    <x v="1"/>
    <x v="2"/>
    <x v="2"/>
    <x v="15"/>
    <x v="6"/>
    <x v="1783"/>
    <x v="4"/>
    <x v="1610"/>
    <x v="2166"/>
    <x v="1960"/>
    <x v="2168"/>
    <x v="2237"/>
    <x v="0"/>
    <x v="3"/>
    <x v="10"/>
    <x v="10"/>
  </r>
  <r>
    <x v="2240"/>
    <x v="304"/>
    <x v="3"/>
    <x v="13"/>
    <x v="2"/>
    <x v="1"/>
    <x v="0"/>
    <x v="4"/>
    <x v="0"/>
    <x v="1340"/>
    <x v="0"/>
    <x v="29"/>
    <x v="1977"/>
    <x v="29"/>
    <x v="2169"/>
    <x v="2238"/>
    <x v="0"/>
    <x v="3"/>
    <x v="10"/>
    <x v="10"/>
  </r>
  <r>
    <x v="2241"/>
    <x v="304"/>
    <x v="2"/>
    <x v="2"/>
    <x v="1"/>
    <x v="0"/>
    <x v="4"/>
    <x v="16"/>
    <x v="2"/>
    <x v="1784"/>
    <x v="1"/>
    <x v="1116"/>
    <x v="2167"/>
    <x v="1961"/>
    <x v="2170"/>
    <x v="2239"/>
    <x v="0"/>
    <x v="3"/>
    <x v="10"/>
    <x v="10"/>
  </r>
  <r>
    <x v="2242"/>
    <x v="304"/>
    <x v="3"/>
    <x v="13"/>
    <x v="0"/>
    <x v="0"/>
    <x v="3"/>
    <x v="7"/>
    <x v="3"/>
    <x v="1785"/>
    <x v="2"/>
    <x v="1611"/>
    <x v="2168"/>
    <x v="1962"/>
    <x v="2171"/>
    <x v="2240"/>
    <x v="0"/>
    <x v="3"/>
    <x v="10"/>
    <x v="10"/>
  </r>
  <r>
    <x v="2243"/>
    <x v="304"/>
    <x v="0"/>
    <x v="0"/>
    <x v="1"/>
    <x v="2"/>
    <x v="1"/>
    <x v="17"/>
    <x v="6"/>
    <x v="1786"/>
    <x v="3"/>
    <x v="1477"/>
    <x v="2169"/>
    <x v="1963"/>
    <x v="2172"/>
    <x v="2241"/>
    <x v="0"/>
    <x v="3"/>
    <x v="10"/>
    <x v="10"/>
  </r>
  <r>
    <x v="2244"/>
    <x v="304"/>
    <x v="1"/>
    <x v="12"/>
    <x v="1"/>
    <x v="0"/>
    <x v="3"/>
    <x v="5"/>
    <x v="4"/>
    <x v="1787"/>
    <x v="3"/>
    <x v="1612"/>
    <x v="2170"/>
    <x v="1964"/>
    <x v="2173"/>
    <x v="2242"/>
    <x v="0"/>
    <x v="3"/>
    <x v="10"/>
    <x v="10"/>
  </r>
  <r>
    <x v="2245"/>
    <x v="304"/>
    <x v="1"/>
    <x v="11"/>
    <x v="0"/>
    <x v="1"/>
    <x v="2"/>
    <x v="2"/>
    <x v="3"/>
    <x v="264"/>
    <x v="2"/>
    <x v="275"/>
    <x v="276"/>
    <x v="283"/>
    <x v="2174"/>
    <x v="2243"/>
    <x v="0"/>
    <x v="3"/>
    <x v="10"/>
    <x v="10"/>
  </r>
  <r>
    <x v="2246"/>
    <x v="304"/>
    <x v="0"/>
    <x v="0"/>
    <x v="0"/>
    <x v="1"/>
    <x v="2"/>
    <x v="2"/>
    <x v="1"/>
    <x v="179"/>
    <x v="1"/>
    <x v="752"/>
    <x v="2171"/>
    <x v="1965"/>
    <x v="2175"/>
    <x v="2244"/>
    <x v="0"/>
    <x v="3"/>
    <x v="10"/>
    <x v="10"/>
  </r>
  <r>
    <x v="2247"/>
    <x v="305"/>
    <x v="2"/>
    <x v="10"/>
    <x v="0"/>
    <x v="1"/>
    <x v="2"/>
    <x v="2"/>
    <x v="0"/>
    <x v="5"/>
    <x v="3"/>
    <x v="798"/>
    <x v="2172"/>
    <x v="880"/>
    <x v="2176"/>
    <x v="2245"/>
    <x v="0"/>
    <x v="3"/>
    <x v="10"/>
    <x v="10"/>
  </r>
  <r>
    <x v="2248"/>
    <x v="305"/>
    <x v="2"/>
    <x v="10"/>
    <x v="0"/>
    <x v="1"/>
    <x v="2"/>
    <x v="9"/>
    <x v="1"/>
    <x v="1788"/>
    <x v="2"/>
    <x v="606"/>
    <x v="2173"/>
    <x v="1966"/>
    <x v="2177"/>
    <x v="2246"/>
    <x v="0"/>
    <x v="3"/>
    <x v="10"/>
    <x v="10"/>
  </r>
  <r>
    <x v="2249"/>
    <x v="305"/>
    <x v="3"/>
    <x v="13"/>
    <x v="2"/>
    <x v="1"/>
    <x v="3"/>
    <x v="7"/>
    <x v="3"/>
    <x v="1789"/>
    <x v="2"/>
    <x v="1613"/>
    <x v="2174"/>
    <x v="1967"/>
    <x v="2178"/>
    <x v="2247"/>
    <x v="0"/>
    <x v="3"/>
    <x v="10"/>
    <x v="10"/>
  </r>
  <r>
    <x v="2250"/>
    <x v="305"/>
    <x v="1"/>
    <x v="6"/>
    <x v="0"/>
    <x v="0"/>
    <x v="4"/>
    <x v="12"/>
    <x v="6"/>
    <x v="1790"/>
    <x v="3"/>
    <x v="1614"/>
    <x v="2175"/>
    <x v="1968"/>
    <x v="2179"/>
    <x v="2248"/>
    <x v="0"/>
    <x v="3"/>
    <x v="10"/>
    <x v="10"/>
  </r>
  <r>
    <x v="2251"/>
    <x v="305"/>
    <x v="0"/>
    <x v="9"/>
    <x v="1"/>
    <x v="0"/>
    <x v="1"/>
    <x v="17"/>
    <x v="2"/>
    <x v="1791"/>
    <x v="1"/>
    <x v="1615"/>
    <x v="2176"/>
    <x v="1969"/>
    <x v="2180"/>
    <x v="2249"/>
    <x v="0"/>
    <x v="3"/>
    <x v="10"/>
    <x v="10"/>
  </r>
  <r>
    <x v="2252"/>
    <x v="305"/>
    <x v="1"/>
    <x v="12"/>
    <x v="2"/>
    <x v="0"/>
    <x v="0"/>
    <x v="0"/>
    <x v="0"/>
    <x v="1107"/>
    <x v="1"/>
    <x v="1616"/>
    <x v="2177"/>
    <x v="1970"/>
    <x v="2181"/>
    <x v="2250"/>
    <x v="0"/>
    <x v="3"/>
    <x v="10"/>
    <x v="10"/>
  </r>
  <r>
    <x v="2253"/>
    <x v="305"/>
    <x v="2"/>
    <x v="2"/>
    <x v="3"/>
    <x v="0"/>
    <x v="2"/>
    <x v="18"/>
    <x v="1"/>
    <x v="1792"/>
    <x v="2"/>
    <x v="847"/>
    <x v="2178"/>
    <x v="1971"/>
    <x v="2182"/>
    <x v="2251"/>
    <x v="0"/>
    <x v="3"/>
    <x v="10"/>
    <x v="10"/>
  </r>
  <r>
    <x v="2254"/>
    <x v="305"/>
    <x v="3"/>
    <x v="8"/>
    <x v="2"/>
    <x v="1"/>
    <x v="1"/>
    <x v="1"/>
    <x v="3"/>
    <x v="399"/>
    <x v="0"/>
    <x v="1617"/>
    <x v="2179"/>
    <x v="1323"/>
    <x v="2183"/>
    <x v="2252"/>
    <x v="0"/>
    <x v="3"/>
    <x v="10"/>
    <x v="10"/>
  </r>
  <r>
    <x v="2255"/>
    <x v="305"/>
    <x v="2"/>
    <x v="3"/>
    <x v="0"/>
    <x v="2"/>
    <x v="4"/>
    <x v="14"/>
    <x v="3"/>
    <x v="1793"/>
    <x v="3"/>
    <x v="354"/>
    <x v="2180"/>
    <x v="998"/>
    <x v="2184"/>
    <x v="2253"/>
    <x v="0"/>
    <x v="3"/>
    <x v="10"/>
    <x v="10"/>
  </r>
  <r>
    <x v="2256"/>
    <x v="306"/>
    <x v="3"/>
    <x v="13"/>
    <x v="0"/>
    <x v="0"/>
    <x v="0"/>
    <x v="4"/>
    <x v="3"/>
    <x v="510"/>
    <x v="0"/>
    <x v="1607"/>
    <x v="538"/>
    <x v="1972"/>
    <x v="2185"/>
    <x v="2254"/>
    <x v="0"/>
    <x v="3"/>
    <x v="10"/>
    <x v="10"/>
  </r>
  <r>
    <x v="2257"/>
    <x v="306"/>
    <x v="1"/>
    <x v="11"/>
    <x v="2"/>
    <x v="0"/>
    <x v="0"/>
    <x v="4"/>
    <x v="3"/>
    <x v="960"/>
    <x v="3"/>
    <x v="412"/>
    <x v="2181"/>
    <x v="434"/>
    <x v="2186"/>
    <x v="2255"/>
    <x v="0"/>
    <x v="3"/>
    <x v="10"/>
    <x v="10"/>
  </r>
  <r>
    <x v="2258"/>
    <x v="306"/>
    <x v="3"/>
    <x v="7"/>
    <x v="0"/>
    <x v="0"/>
    <x v="0"/>
    <x v="6"/>
    <x v="3"/>
    <x v="1794"/>
    <x v="3"/>
    <x v="315"/>
    <x v="2182"/>
    <x v="324"/>
    <x v="2187"/>
    <x v="2256"/>
    <x v="0"/>
    <x v="3"/>
    <x v="10"/>
    <x v="10"/>
  </r>
  <r>
    <x v="2259"/>
    <x v="306"/>
    <x v="1"/>
    <x v="12"/>
    <x v="3"/>
    <x v="0"/>
    <x v="3"/>
    <x v="5"/>
    <x v="0"/>
    <x v="1795"/>
    <x v="3"/>
    <x v="1618"/>
    <x v="2183"/>
    <x v="1973"/>
    <x v="2188"/>
    <x v="2257"/>
    <x v="0"/>
    <x v="3"/>
    <x v="10"/>
    <x v="10"/>
  </r>
  <r>
    <x v="2260"/>
    <x v="306"/>
    <x v="1"/>
    <x v="12"/>
    <x v="0"/>
    <x v="1"/>
    <x v="1"/>
    <x v="11"/>
    <x v="1"/>
    <x v="1796"/>
    <x v="2"/>
    <x v="1619"/>
    <x v="2184"/>
    <x v="1974"/>
    <x v="2189"/>
    <x v="2258"/>
    <x v="0"/>
    <x v="3"/>
    <x v="10"/>
    <x v="10"/>
  </r>
  <r>
    <x v="2261"/>
    <x v="306"/>
    <x v="0"/>
    <x v="0"/>
    <x v="1"/>
    <x v="2"/>
    <x v="4"/>
    <x v="10"/>
    <x v="9"/>
    <x v="1797"/>
    <x v="1"/>
    <x v="431"/>
    <x v="2185"/>
    <x v="1975"/>
    <x v="2190"/>
    <x v="2259"/>
    <x v="0"/>
    <x v="3"/>
    <x v="10"/>
    <x v="10"/>
  </r>
  <r>
    <x v="2262"/>
    <x v="307"/>
    <x v="0"/>
    <x v="15"/>
    <x v="0"/>
    <x v="2"/>
    <x v="1"/>
    <x v="1"/>
    <x v="0"/>
    <x v="1798"/>
    <x v="4"/>
    <x v="1620"/>
    <x v="2186"/>
    <x v="1976"/>
    <x v="2191"/>
    <x v="2260"/>
    <x v="0"/>
    <x v="3"/>
    <x v="10"/>
    <x v="10"/>
  </r>
  <r>
    <x v="2263"/>
    <x v="307"/>
    <x v="1"/>
    <x v="12"/>
    <x v="0"/>
    <x v="0"/>
    <x v="4"/>
    <x v="10"/>
    <x v="2"/>
    <x v="826"/>
    <x v="2"/>
    <x v="1621"/>
    <x v="2187"/>
    <x v="1977"/>
    <x v="2192"/>
    <x v="2261"/>
    <x v="0"/>
    <x v="3"/>
    <x v="10"/>
    <x v="10"/>
  </r>
  <r>
    <x v="2264"/>
    <x v="307"/>
    <x v="3"/>
    <x v="8"/>
    <x v="0"/>
    <x v="0"/>
    <x v="0"/>
    <x v="4"/>
    <x v="3"/>
    <x v="1498"/>
    <x v="3"/>
    <x v="849"/>
    <x v="2188"/>
    <x v="935"/>
    <x v="2193"/>
    <x v="2262"/>
    <x v="0"/>
    <x v="3"/>
    <x v="10"/>
    <x v="10"/>
  </r>
  <r>
    <x v="2265"/>
    <x v="307"/>
    <x v="2"/>
    <x v="16"/>
    <x v="2"/>
    <x v="2"/>
    <x v="2"/>
    <x v="2"/>
    <x v="3"/>
    <x v="600"/>
    <x v="2"/>
    <x v="84"/>
    <x v="2189"/>
    <x v="84"/>
    <x v="2194"/>
    <x v="2263"/>
    <x v="0"/>
    <x v="3"/>
    <x v="10"/>
    <x v="10"/>
  </r>
  <r>
    <x v="2266"/>
    <x v="307"/>
    <x v="0"/>
    <x v="15"/>
    <x v="2"/>
    <x v="1"/>
    <x v="1"/>
    <x v="17"/>
    <x v="1"/>
    <x v="1799"/>
    <x v="2"/>
    <x v="522"/>
    <x v="2190"/>
    <x v="1978"/>
    <x v="2195"/>
    <x v="2264"/>
    <x v="0"/>
    <x v="3"/>
    <x v="10"/>
    <x v="10"/>
  </r>
  <r>
    <x v="2267"/>
    <x v="307"/>
    <x v="0"/>
    <x v="15"/>
    <x v="3"/>
    <x v="0"/>
    <x v="1"/>
    <x v="11"/>
    <x v="2"/>
    <x v="1800"/>
    <x v="3"/>
    <x v="1097"/>
    <x v="2191"/>
    <x v="1979"/>
    <x v="2196"/>
    <x v="2265"/>
    <x v="0"/>
    <x v="3"/>
    <x v="10"/>
    <x v="10"/>
  </r>
  <r>
    <x v="2268"/>
    <x v="307"/>
    <x v="3"/>
    <x v="8"/>
    <x v="0"/>
    <x v="2"/>
    <x v="0"/>
    <x v="4"/>
    <x v="3"/>
    <x v="1801"/>
    <x v="2"/>
    <x v="380"/>
    <x v="2192"/>
    <x v="1980"/>
    <x v="2197"/>
    <x v="2266"/>
    <x v="0"/>
    <x v="3"/>
    <x v="10"/>
    <x v="10"/>
  </r>
  <r>
    <x v="2269"/>
    <x v="307"/>
    <x v="2"/>
    <x v="2"/>
    <x v="2"/>
    <x v="0"/>
    <x v="1"/>
    <x v="11"/>
    <x v="0"/>
    <x v="1802"/>
    <x v="1"/>
    <x v="826"/>
    <x v="2193"/>
    <x v="1981"/>
    <x v="2198"/>
    <x v="2267"/>
    <x v="0"/>
    <x v="3"/>
    <x v="10"/>
    <x v="10"/>
  </r>
  <r>
    <x v="2270"/>
    <x v="307"/>
    <x v="0"/>
    <x v="15"/>
    <x v="3"/>
    <x v="0"/>
    <x v="0"/>
    <x v="6"/>
    <x v="2"/>
    <x v="1803"/>
    <x v="3"/>
    <x v="1622"/>
    <x v="2194"/>
    <x v="1982"/>
    <x v="2199"/>
    <x v="2268"/>
    <x v="0"/>
    <x v="3"/>
    <x v="10"/>
    <x v="10"/>
  </r>
  <r>
    <x v="2271"/>
    <x v="308"/>
    <x v="0"/>
    <x v="15"/>
    <x v="0"/>
    <x v="1"/>
    <x v="1"/>
    <x v="3"/>
    <x v="3"/>
    <x v="1804"/>
    <x v="3"/>
    <x v="112"/>
    <x v="2195"/>
    <x v="112"/>
    <x v="2200"/>
    <x v="2269"/>
    <x v="0"/>
    <x v="3"/>
    <x v="10"/>
    <x v="10"/>
  </r>
  <r>
    <x v="2272"/>
    <x v="308"/>
    <x v="1"/>
    <x v="14"/>
    <x v="0"/>
    <x v="0"/>
    <x v="2"/>
    <x v="18"/>
    <x v="0"/>
    <x v="1805"/>
    <x v="0"/>
    <x v="1623"/>
    <x v="2196"/>
    <x v="1983"/>
    <x v="2201"/>
    <x v="2270"/>
    <x v="0"/>
    <x v="3"/>
    <x v="10"/>
    <x v="10"/>
  </r>
  <r>
    <x v="2273"/>
    <x v="308"/>
    <x v="3"/>
    <x v="4"/>
    <x v="0"/>
    <x v="0"/>
    <x v="4"/>
    <x v="16"/>
    <x v="8"/>
    <x v="318"/>
    <x v="0"/>
    <x v="336"/>
    <x v="2197"/>
    <x v="962"/>
    <x v="2202"/>
    <x v="2271"/>
    <x v="0"/>
    <x v="3"/>
    <x v="10"/>
    <x v="10"/>
  </r>
  <r>
    <x v="2274"/>
    <x v="308"/>
    <x v="1"/>
    <x v="11"/>
    <x v="2"/>
    <x v="0"/>
    <x v="0"/>
    <x v="0"/>
    <x v="2"/>
    <x v="1776"/>
    <x v="2"/>
    <x v="465"/>
    <x v="2198"/>
    <x v="1984"/>
    <x v="2203"/>
    <x v="2272"/>
    <x v="0"/>
    <x v="3"/>
    <x v="10"/>
    <x v="10"/>
  </r>
  <r>
    <x v="2275"/>
    <x v="308"/>
    <x v="1"/>
    <x v="1"/>
    <x v="2"/>
    <x v="1"/>
    <x v="1"/>
    <x v="11"/>
    <x v="1"/>
    <x v="1806"/>
    <x v="2"/>
    <x v="1624"/>
    <x v="2199"/>
    <x v="1985"/>
    <x v="2204"/>
    <x v="2273"/>
    <x v="0"/>
    <x v="3"/>
    <x v="10"/>
    <x v="10"/>
  </r>
  <r>
    <x v="2276"/>
    <x v="308"/>
    <x v="1"/>
    <x v="14"/>
    <x v="2"/>
    <x v="2"/>
    <x v="2"/>
    <x v="9"/>
    <x v="0"/>
    <x v="1807"/>
    <x v="2"/>
    <x v="407"/>
    <x v="2200"/>
    <x v="1986"/>
    <x v="2205"/>
    <x v="2274"/>
    <x v="0"/>
    <x v="3"/>
    <x v="10"/>
    <x v="10"/>
  </r>
  <r>
    <x v="2277"/>
    <x v="308"/>
    <x v="3"/>
    <x v="13"/>
    <x v="0"/>
    <x v="1"/>
    <x v="1"/>
    <x v="17"/>
    <x v="0"/>
    <x v="1262"/>
    <x v="1"/>
    <x v="1539"/>
    <x v="2201"/>
    <x v="1987"/>
    <x v="2206"/>
    <x v="2275"/>
    <x v="0"/>
    <x v="3"/>
    <x v="10"/>
    <x v="10"/>
  </r>
  <r>
    <x v="2278"/>
    <x v="308"/>
    <x v="2"/>
    <x v="5"/>
    <x v="2"/>
    <x v="0"/>
    <x v="2"/>
    <x v="2"/>
    <x v="3"/>
    <x v="1808"/>
    <x v="0"/>
    <x v="1205"/>
    <x v="2202"/>
    <x v="1988"/>
    <x v="113"/>
    <x v="2276"/>
    <x v="0"/>
    <x v="3"/>
    <x v="10"/>
    <x v="10"/>
  </r>
  <r>
    <x v="2279"/>
    <x v="308"/>
    <x v="0"/>
    <x v="15"/>
    <x v="0"/>
    <x v="2"/>
    <x v="1"/>
    <x v="17"/>
    <x v="2"/>
    <x v="1809"/>
    <x v="1"/>
    <x v="1625"/>
    <x v="2203"/>
    <x v="1989"/>
    <x v="2207"/>
    <x v="2277"/>
    <x v="0"/>
    <x v="3"/>
    <x v="10"/>
    <x v="10"/>
  </r>
  <r>
    <x v="2280"/>
    <x v="309"/>
    <x v="1"/>
    <x v="1"/>
    <x v="3"/>
    <x v="2"/>
    <x v="1"/>
    <x v="1"/>
    <x v="3"/>
    <x v="455"/>
    <x v="2"/>
    <x v="1626"/>
    <x v="1120"/>
    <x v="1990"/>
    <x v="2208"/>
    <x v="2278"/>
    <x v="0"/>
    <x v="3"/>
    <x v="10"/>
    <x v="10"/>
  </r>
  <r>
    <x v="2281"/>
    <x v="309"/>
    <x v="1"/>
    <x v="1"/>
    <x v="0"/>
    <x v="2"/>
    <x v="0"/>
    <x v="0"/>
    <x v="3"/>
    <x v="1123"/>
    <x v="0"/>
    <x v="95"/>
    <x v="2204"/>
    <x v="1991"/>
    <x v="2209"/>
    <x v="2279"/>
    <x v="0"/>
    <x v="3"/>
    <x v="10"/>
    <x v="10"/>
  </r>
  <r>
    <x v="2282"/>
    <x v="309"/>
    <x v="3"/>
    <x v="7"/>
    <x v="0"/>
    <x v="1"/>
    <x v="2"/>
    <x v="2"/>
    <x v="0"/>
    <x v="1670"/>
    <x v="4"/>
    <x v="1627"/>
    <x v="2205"/>
    <x v="1992"/>
    <x v="2210"/>
    <x v="2280"/>
    <x v="0"/>
    <x v="3"/>
    <x v="10"/>
    <x v="10"/>
  </r>
  <r>
    <x v="2283"/>
    <x v="309"/>
    <x v="3"/>
    <x v="13"/>
    <x v="2"/>
    <x v="1"/>
    <x v="4"/>
    <x v="10"/>
    <x v="3"/>
    <x v="296"/>
    <x v="1"/>
    <x v="855"/>
    <x v="2206"/>
    <x v="1993"/>
    <x v="2211"/>
    <x v="2281"/>
    <x v="0"/>
    <x v="3"/>
    <x v="10"/>
    <x v="10"/>
  </r>
  <r>
    <x v="2284"/>
    <x v="309"/>
    <x v="1"/>
    <x v="12"/>
    <x v="3"/>
    <x v="1"/>
    <x v="1"/>
    <x v="3"/>
    <x v="3"/>
    <x v="1810"/>
    <x v="2"/>
    <x v="323"/>
    <x v="2207"/>
    <x v="334"/>
    <x v="2212"/>
    <x v="2282"/>
    <x v="0"/>
    <x v="3"/>
    <x v="10"/>
    <x v="10"/>
  </r>
  <r>
    <x v="2285"/>
    <x v="309"/>
    <x v="0"/>
    <x v="15"/>
    <x v="3"/>
    <x v="1"/>
    <x v="2"/>
    <x v="2"/>
    <x v="0"/>
    <x v="766"/>
    <x v="1"/>
    <x v="239"/>
    <x v="2208"/>
    <x v="1566"/>
    <x v="2213"/>
    <x v="2283"/>
    <x v="0"/>
    <x v="3"/>
    <x v="10"/>
    <x v="10"/>
  </r>
  <r>
    <x v="2286"/>
    <x v="309"/>
    <x v="3"/>
    <x v="8"/>
    <x v="0"/>
    <x v="1"/>
    <x v="3"/>
    <x v="19"/>
    <x v="3"/>
    <x v="468"/>
    <x v="0"/>
    <x v="901"/>
    <x v="493"/>
    <x v="1994"/>
    <x v="2214"/>
    <x v="2284"/>
    <x v="0"/>
    <x v="3"/>
    <x v="10"/>
    <x v="10"/>
  </r>
  <r>
    <x v="2287"/>
    <x v="309"/>
    <x v="1"/>
    <x v="14"/>
    <x v="0"/>
    <x v="0"/>
    <x v="3"/>
    <x v="19"/>
    <x v="2"/>
    <x v="1811"/>
    <x v="2"/>
    <x v="1628"/>
    <x v="2209"/>
    <x v="1995"/>
    <x v="2215"/>
    <x v="2285"/>
    <x v="0"/>
    <x v="3"/>
    <x v="10"/>
    <x v="10"/>
  </r>
  <r>
    <x v="2288"/>
    <x v="309"/>
    <x v="0"/>
    <x v="15"/>
    <x v="0"/>
    <x v="1"/>
    <x v="0"/>
    <x v="0"/>
    <x v="0"/>
    <x v="1812"/>
    <x v="0"/>
    <x v="1629"/>
    <x v="2210"/>
    <x v="1996"/>
    <x v="2216"/>
    <x v="2286"/>
    <x v="0"/>
    <x v="3"/>
    <x v="10"/>
    <x v="10"/>
  </r>
  <r>
    <x v="2289"/>
    <x v="310"/>
    <x v="1"/>
    <x v="11"/>
    <x v="0"/>
    <x v="1"/>
    <x v="1"/>
    <x v="11"/>
    <x v="3"/>
    <x v="1813"/>
    <x v="0"/>
    <x v="1630"/>
    <x v="2211"/>
    <x v="1997"/>
    <x v="2217"/>
    <x v="2287"/>
    <x v="0"/>
    <x v="3"/>
    <x v="10"/>
    <x v="10"/>
  </r>
  <r>
    <x v="2290"/>
    <x v="310"/>
    <x v="1"/>
    <x v="1"/>
    <x v="2"/>
    <x v="0"/>
    <x v="2"/>
    <x v="2"/>
    <x v="3"/>
    <x v="1212"/>
    <x v="0"/>
    <x v="635"/>
    <x v="1368"/>
    <x v="684"/>
    <x v="2218"/>
    <x v="2288"/>
    <x v="0"/>
    <x v="3"/>
    <x v="10"/>
    <x v="10"/>
  </r>
  <r>
    <x v="2291"/>
    <x v="310"/>
    <x v="0"/>
    <x v="0"/>
    <x v="3"/>
    <x v="1"/>
    <x v="4"/>
    <x v="14"/>
    <x v="6"/>
    <x v="403"/>
    <x v="1"/>
    <x v="346"/>
    <x v="2212"/>
    <x v="1192"/>
    <x v="2219"/>
    <x v="2289"/>
    <x v="0"/>
    <x v="3"/>
    <x v="10"/>
    <x v="10"/>
  </r>
  <r>
    <x v="2292"/>
    <x v="310"/>
    <x v="3"/>
    <x v="4"/>
    <x v="3"/>
    <x v="0"/>
    <x v="1"/>
    <x v="11"/>
    <x v="0"/>
    <x v="289"/>
    <x v="3"/>
    <x v="1619"/>
    <x v="301"/>
    <x v="1998"/>
    <x v="2220"/>
    <x v="2290"/>
    <x v="0"/>
    <x v="3"/>
    <x v="10"/>
    <x v="10"/>
  </r>
  <r>
    <x v="2293"/>
    <x v="310"/>
    <x v="0"/>
    <x v="9"/>
    <x v="2"/>
    <x v="1"/>
    <x v="3"/>
    <x v="13"/>
    <x v="0"/>
    <x v="1654"/>
    <x v="0"/>
    <x v="761"/>
    <x v="2213"/>
    <x v="1651"/>
    <x v="2221"/>
    <x v="2291"/>
    <x v="0"/>
    <x v="3"/>
    <x v="10"/>
    <x v="10"/>
  </r>
  <r>
    <x v="2294"/>
    <x v="310"/>
    <x v="3"/>
    <x v="7"/>
    <x v="1"/>
    <x v="2"/>
    <x v="0"/>
    <x v="0"/>
    <x v="9"/>
    <x v="1633"/>
    <x v="2"/>
    <x v="1486"/>
    <x v="2214"/>
    <x v="1999"/>
    <x v="2222"/>
    <x v="2292"/>
    <x v="0"/>
    <x v="3"/>
    <x v="10"/>
    <x v="10"/>
  </r>
  <r>
    <x v="2295"/>
    <x v="310"/>
    <x v="3"/>
    <x v="8"/>
    <x v="2"/>
    <x v="0"/>
    <x v="2"/>
    <x v="18"/>
    <x v="0"/>
    <x v="1814"/>
    <x v="3"/>
    <x v="1055"/>
    <x v="2215"/>
    <x v="2000"/>
    <x v="2223"/>
    <x v="2293"/>
    <x v="0"/>
    <x v="3"/>
    <x v="10"/>
    <x v="10"/>
  </r>
  <r>
    <x v="2296"/>
    <x v="310"/>
    <x v="0"/>
    <x v="9"/>
    <x v="2"/>
    <x v="0"/>
    <x v="1"/>
    <x v="17"/>
    <x v="0"/>
    <x v="1815"/>
    <x v="1"/>
    <x v="32"/>
    <x v="2216"/>
    <x v="2001"/>
    <x v="431"/>
    <x v="2294"/>
    <x v="0"/>
    <x v="3"/>
    <x v="10"/>
    <x v="10"/>
  </r>
  <r>
    <x v="2297"/>
    <x v="311"/>
    <x v="3"/>
    <x v="8"/>
    <x v="0"/>
    <x v="0"/>
    <x v="2"/>
    <x v="2"/>
    <x v="0"/>
    <x v="415"/>
    <x v="1"/>
    <x v="177"/>
    <x v="2217"/>
    <x v="2002"/>
    <x v="2224"/>
    <x v="2295"/>
    <x v="0"/>
    <x v="3"/>
    <x v="10"/>
    <x v="10"/>
  </r>
  <r>
    <x v="2298"/>
    <x v="311"/>
    <x v="1"/>
    <x v="12"/>
    <x v="0"/>
    <x v="1"/>
    <x v="4"/>
    <x v="14"/>
    <x v="0"/>
    <x v="728"/>
    <x v="3"/>
    <x v="1568"/>
    <x v="2218"/>
    <x v="1897"/>
    <x v="2225"/>
    <x v="2296"/>
    <x v="0"/>
    <x v="3"/>
    <x v="10"/>
    <x v="10"/>
  </r>
  <r>
    <x v="2299"/>
    <x v="311"/>
    <x v="2"/>
    <x v="5"/>
    <x v="0"/>
    <x v="0"/>
    <x v="2"/>
    <x v="2"/>
    <x v="0"/>
    <x v="1816"/>
    <x v="3"/>
    <x v="1236"/>
    <x v="2219"/>
    <x v="2003"/>
    <x v="2226"/>
    <x v="2297"/>
    <x v="0"/>
    <x v="3"/>
    <x v="10"/>
    <x v="10"/>
  </r>
  <r>
    <x v="2300"/>
    <x v="311"/>
    <x v="0"/>
    <x v="9"/>
    <x v="0"/>
    <x v="1"/>
    <x v="1"/>
    <x v="17"/>
    <x v="3"/>
    <x v="1817"/>
    <x v="1"/>
    <x v="1631"/>
    <x v="2220"/>
    <x v="2004"/>
    <x v="2227"/>
    <x v="2298"/>
    <x v="0"/>
    <x v="3"/>
    <x v="10"/>
    <x v="10"/>
  </r>
  <r>
    <x v="2301"/>
    <x v="311"/>
    <x v="1"/>
    <x v="12"/>
    <x v="2"/>
    <x v="2"/>
    <x v="3"/>
    <x v="13"/>
    <x v="8"/>
    <x v="865"/>
    <x v="0"/>
    <x v="1632"/>
    <x v="2221"/>
    <x v="2005"/>
    <x v="2228"/>
    <x v="2299"/>
    <x v="0"/>
    <x v="3"/>
    <x v="10"/>
    <x v="10"/>
  </r>
  <r>
    <x v="2302"/>
    <x v="311"/>
    <x v="1"/>
    <x v="12"/>
    <x v="1"/>
    <x v="0"/>
    <x v="0"/>
    <x v="0"/>
    <x v="6"/>
    <x v="1352"/>
    <x v="1"/>
    <x v="779"/>
    <x v="2222"/>
    <x v="2006"/>
    <x v="2229"/>
    <x v="2300"/>
    <x v="0"/>
    <x v="3"/>
    <x v="10"/>
    <x v="10"/>
  </r>
  <r>
    <x v="2303"/>
    <x v="311"/>
    <x v="3"/>
    <x v="13"/>
    <x v="1"/>
    <x v="2"/>
    <x v="0"/>
    <x v="4"/>
    <x v="7"/>
    <x v="1818"/>
    <x v="3"/>
    <x v="173"/>
    <x v="2223"/>
    <x v="2007"/>
    <x v="2230"/>
    <x v="2301"/>
    <x v="0"/>
    <x v="3"/>
    <x v="10"/>
    <x v="10"/>
  </r>
  <r>
    <x v="2304"/>
    <x v="311"/>
    <x v="0"/>
    <x v="15"/>
    <x v="0"/>
    <x v="0"/>
    <x v="0"/>
    <x v="8"/>
    <x v="2"/>
    <x v="1819"/>
    <x v="3"/>
    <x v="1633"/>
    <x v="2224"/>
    <x v="2008"/>
    <x v="2231"/>
    <x v="2302"/>
    <x v="0"/>
    <x v="3"/>
    <x v="10"/>
    <x v="10"/>
  </r>
  <r>
    <x v="2305"/>
    <x v="311"/>
    <x v="3"/>
    <x v="13"/>
    <x v="1"/>
    <x v="2"/>
    <x v="3"/>
    <x v="13"/>
    <x v="8"/>
    <x v="1820"/>
    <x v="1"/>
    <x v="1634"/>
    <x v="2225"/>
    <x v="2009"/>
    <x v="2232"/>
    <x v="2303"/>
    <x v="0"/>
    <x v="3"/>
    <x v="10"/>
    <x v="10"/>
  </r>
  <r>
    <x v="2306"/>
    <x v="311"/>
    <x v="1"/>
    <x v="12"/>
    <x v="0"/>
    <x v="1"/>
    <x v="3"/>
    <x v="19"/>
    <x v="8"/>
    <x v="1821"/>
    <x v="1"/>
    <x v="1635"/>
    <x v="2226"/>
    <x v="2010"/>
    <x v="2233"/>
    <x v="2304"/>
    <x v="0"/>
    <x v="3"/>
    <x v="10"/>
    <x v="10"/>
  </r>
  <r>
    <x v="2307"/>
    <x v="311"/>
    <x v="0"/>
    <x v="15"/>
    <x v="0"/>
    <x v="1"/>
    <x v="1"/>
    <x v="1"/>
    <x v="0"/>
    <x v="1822"/>
    <x v="3"/>
    <x v="1204"/>
    <x v="2227"/>
    <x v="1395"/>
    <x v="2234"/>
    <x v="2305"/>
    <x v="0"/>
    <x v="3"/>
    <x v="10"/>
    <x v="10"/>
  </r>
  <r>
    <x v="2308"/>
    <x v="311"/>
    <x v="2"/>
    <x v="2"/>
    <x v="3"/>
    <x v="1"/>
    <x v="0"/>
    <x v="0"/>
    <x v="3"/>
    <x v="1823"/>
    <x v="3"/>
    <x v="1636"/>
    <x v="1358"/>
    <x v="1215"/>
    <x v="2235"/>
    <x v="2306"/>
    <x v="0"/>
    <x v="3"/>
    <x v="10"/>
    <x v="10"/>
  </r>
  <r>
    <x v="2309"/>
    <x v="311"/>
    <x v="2"/>
    <x v="16"/>
    <x v="0"/>
    <x v="1"/>
    <x v="4"/>
    <x v="12"/>
    <x v="3"/>
    <x v="1824"/>
    <x v="3"/>
    <x v="454"/>
    <x v="2228"/>
    <x v="478"/>
    <x v="2236"/>
    <x v="2307"/>
    <x v="0"/>
    <x v="3"/>
    <x v="10"/>
    <x v="10"/>
  </r>
  <r>
    <x v="2310"/>
    <x v="312"/>
    <x v="3"/>
    <x v="13"/>
    <x v="2"/>
    <x v="0"/>
    <x v="1"/>
    <x v="11"/>
    <x v="3"/>
    <x v="1825"/>
    <x v="1"/>
    <x v="475"/>
    <x v="2229"/>
    <x v="2011"/>
    <x v="2237"/>
    <x v="2308"/>
    <x v="0"/>
    <x v="3"/>
    <x v="10"/>
    <x v="10"/>
  </r>
  <r>
    <x v="2311"/>
    <x v="312"/>
    <x v="0"/>
    <x v="9"/>
    <x v="2"/>
    <x v="1"/>
    <x v="2"/>
    <x v="2"/>
    <x v="2"/>
    <x v="1288"/>
    <x v="3"/>
    <x v="337"/>
    <x v="2230"/>
    <x v="414"/>
    <x v="2238"/>
    <x v="2309"/>
    <x v="0"/>
    <x v="3"/>
    <x v="10"/>
    <x v="10"/>
  </r>
  <r>
    <x v="2312"/>
    <x v="312"/>
    <x v="3"/>
    <x v="13"/>
    <x v="1"/>
    <x v="2"/>
    <x v="1"/>
    <x v="1"/>
    <x v="5"/>
    <x v="1826"/>
    <x v="4"/>
    <x v="1489"/>
    <x v="2231"/>
    <x v="2012"/>
    <x v="2239"/>
    <x v="2310"/>
    <x v="0"/>
    <x v="3"/>
    <x v="10"/>
    <x v="10"/>
  </r>
  <r>
    <x v="2313"/>
    <x v="312"/>
    <x v="3"/>
    <x v="13"/>
    <x v="3"/>
    <x v="2"/>
    <x v="0"/>
    <x v="4"/>
    <x v="3"/>
    <x v="1827"/>
    <x v="2"/>
    <x v="674"/>
    <x v="2232"/>
    <x v="2013"/>
    <x v="2240"/>
    <x v="2311"/>
    <x v="0"/>
    <x v="3"/>
    <x v="10"/>
    <x v="10"/>
  </r>
  <r>
    <x v="2314"/>
    <x v="312"/>
    <x v="0"/>
    <x v="0"/>
    <x v="2"/>
    <x v="1"/>
    <x v="4"/>
    <x v="16"/>
    <x v="3"/>
    <x v="1828"/>
    <x v="1"/>
    <x v="432"/>
    <x v="2233"/>
    <x v="456"/>
    <x v="2241"/>
    <x v="2312"/>
    <x v="0"/>
    <x v="3"/>
    <x v="10"/>
    <x v="10"/>
  </r>
  <r>
    <x v="2315"/>
    <x v="312"/>
    <x v="1"/>
    <x v="12"/>
    <x v="0"/>
    <x v="1"/>
    <x v="0"/>
    <x v="0"/>
    <x v="6"/>
    <x v="1829"/>
    <x v="0"/>
    <x v="1637"/>
    <x v="2234"/>
    <x v="2014"/>
    <x v="2242"/>
    <x v="2313"/>
    <x v="0"/>
    <x v="3"/>
    <x v="10"/>
    <x v="10"/>
  </r>
  <r>
    <x v="2316"/>
    <x v="312"/>
    <x v="3"/>
    <x v="4"/>
    <x v="3"/>
    <x v="2"/>
    <x v="1"/>
    <x v="17"/>
    <x v="3"/>
    <x v="1830"/>
    <x v="2"/>
    <x v="366"/>
    <x v="2235"/>
    <x v="2015"/>
    <x v="2243"/>
    <x v="2314"/>
    <x v="0"/>
    <x v="3"/>
    <x v="10"/>
    <x v="10"/>
  </r>
  <r>
    <x v="2317"/>
    <x v="312"/>
    <x v="2"/>
    <x v="2"/>
    <x v="2"/>
    <x v="0"/>
    <x v="2"/>
    <x v="9"/>
    <x v="0"/>
    <x v="1831"/>
    <x v="1"/>
    <x v="518"/>
    <x v="2236"/>
    <x v="2016"/>
    <x v="2244"/>
    <x v="2315"/>
    <x v="0"/>
    <x v="3"/>
    <x v="10"/>
    <x v="10"/>
  </r>
  <r>
    <x v="2318"/>
    <x v="312"/>
    <x v="0"/>
    <x v="15"/>
    <x v="3"/>
    <x v="1"/>
    <x v="4"/>
    <x v="10"/>
    <x v="1"/>
    <x v="1832"/>
    <x v="4"/>
    <x v="488"/>
    <x v="2237"/>
    <x v="845"/>
    <x v="2245"/>
    <x v="2316"/>
    <x v="0"/>
    <x v="3"/>
    <x v="10"/>
    <x v="10"/>
  </r>
  <r>
    <x v="2319"/>
    <x v="312"/>
    <x v="1"/>
    <x v="14"/>
    <x v="0"/>
    <x v="0"/>
    <x v="1"/>
    <x v="11"/>
    <x v="1"/>
    <x v="1833"/>
    <x v="2"/>
    <x v="1638"/>
    <x v="2238"/>
    <x v="2017"/>
    <x v="2246"/>
    <x v="2317"/>
    <x v="0"/>
    <x v="3"/>
    <x v="10"/>
    <x v="10"/>
  </r>
  <r>
    <x v="2320"/>
    <x v="312"/>
    <x v="0"/>
    <x v="0"/>
    <x v="0"/>
    <x v="1"/>
    <x v="1"/>
    <x v="3"/>
    <x v="3"/>
    <x v="1834"/>
    <x v="3"/>
    <x v="182"/>
    <x v="2239"/>
    <x v="689"/>
    <x v="2247"/>
    <x v="2318"/>
    <x v="0"/>
    <x v="3"/>
    <x v="10"/>
    <x v="10"/>
  </r>
  <r>
    <x v="2321"/>
    <x v="312"/>
    <x v="2"/>
    <x v="10"/>
    <x v="2"/>
    <x v="0"/>
    <x v="4"/>
    <x v="14"/>
    <x v="3"/>
    <x v="148"/>
    <x v="0"/>
    <x v="1639"/>
    <x v="2240"/>
    <x v="2018"/>
    <x v="2248"/>
    <x v="2319"/>
    <x v="0"/>
    <x v="3"/>
    <x v="10"/>
    <x v="10"/>
  </r>
  <r>
    <x v="2322"/>
    <x v="312"/>
    <x v="1"/>
    <x v="6"/>
    <x v="0"/>
    <x v="0"/>
    <x v="1"/>
    <x v="11"/>
    <x v="3"/>
    <x v="1835"/>
    <x v="3"/>
    <x v="966"/>
    <x v="2241"/>
    <x v="1087"/>
    <x v="2249"/>
    <x v="2320"/>
    <x v="0"/>
    <x v="3"/>
    <x v="10"/>
    <x v="10"/>
  </r>
  <r>
    <x v="2323"/>
    <x v="312"/>
    <x v="2"/>
    <x v="16"/>
    <x v="1"/>
    <x v="2"/>
    <x v="4"/>
    <x v="10"/>
    <x v="9"/>
    <x v="1449"/>
    <x v="3"/>
    <x v="1640"/>
    <x v="2242"/>
    <x v="2019"/>
    <x v="2250"/>
    <x v="2321"/>
    <x v="0"/>
    <x v="3"/>
    <x v="10"/>
    <x v="10"/>
  </r>
  <r>
    <x v="2324"/>
    <x v="312"/>
    <x v="3"/>
    <x v="8"/>
    <x v="2"/>
    <x v="1"/>
    <x v="1"/>
    <x v="3"/>
    <x v="2"/>
    <x v="1836"/>
    <x v="0"/>
    <x v="456"/>
    <x v="2243"/>
    <x v="2020"/>
    <x v="2251"/>
    <x v="2322"/>
    <x v="0"/>
    <x v="3"/>
    <x v="10"/>
    <x v="10"/>
  </r>
  <r>
    <x v="2325"/>
    <x v="313"/>
    <x v="3"/>
    <x v="7"/>
    <x v="0"/>
    <x v="1"/>
    <x v="1"/>
    <x v="1"/>
    <x v="3"/>
    <x v="1371"/>
    <x v="0"/>
    <x v="1641"/>
    <x v="2244"/>
    <x v="2021"/>
    <x v="2252"/>
    <x v="2323"/>
    <x v="0"/>
    <x v="3"/>
    <x v="10"/>
    <x v="10"/>
  </r>
  <r>
    <x v="2326"/>
    <x v="313"/>
    <x v="3"/>
    <x v="7"/>
    <x v="0"/>
    <x v="1"/>
    <x v="1"/>
    <x v="11"/>
    <x v="6"/>
    <x v="1837"/>
    <x v="3"/>
    <x v="1363"/>
    <x v="2245"/>
    <x v="2022"/>
    <x v="2253"/>
    <x v="2324"/>
    <x v="0"/>
    <x v="3"/>
    <x v="10"/>
    <x v="10"/>
  </r>
  <r>
    <x v="2327"/>
    <x v="313"/>
    <x v="0"/>
    <x v="0"/>
    <x v="0"/>
    <x v="2"/>
    <x v="2"/>
    <x v="2"/>
    <x v="0"/>
    <x v="880"/>
    <x v="2"/>
    <x v="307"/>
    <x v="2246"/>
    <x v="1870"/>
    <x v="2254"/>
    <x v="2325"/>
    <x v="0"/>
    <x v="3"/>
    <x v="10"/>
    <x v="10"/>
  </r>
  <r>
    <x v="2328"/>
    <x v="313"/>
    <x v="3"/>
    <x v="8"/>
    <x v="1"/>
    <x v="2"/>
    <x v="1"/>
    <x v="11"/>
    <x v="5"/>
    <x v="1838"/>
    <x v="3"/>
    <x v="1395"/>
    <x v="2247"/>
    <x v="2023"/>
    <x v="2255"/>
    <x v="2326"/>
    <x v="0"/>
    <x v="3"/>
    <x v="10"/>
    <x v="10"/>
  </r>
  <r>
    <x v="2329"/>
    <x v="314"/>
    <x v="0"/>
    <x v="0"/>
    <x v="0"/>
    <x v="0"/>
    <x v="1"/>
    <x v="3"/>
    <x v="3"/>
    <x v="1839"/>
    <x v="3"/>
    <x v="1453"/>
    <x v="2248"/>
    <x v="2024"/>
    <x v="2256"/>
    <x v="2327"/>
    <x v="0"/>
    <x v="3"/>
    <x v="10"/>
    <x v="10"/>
  </r>
  <r>
    <x v="2330"/>
    <x v="314"/>
    <x v="0"/>
    <x v="0"/>
    <x v="0"/>
    <x v="0"/>
    <x v="2"/>
    <x v="18"/>
    <x v="1"/>
    <x v="1840"/>
    <x v="0"/>
    <x v="1642"/>
    <x v="2249"/>
    <x v="2025"/>
    <x v="2257"/>
    <x v="2328"/>
    <x v="0"/>
    <x v="3"/>
    <x v="10"/>
    <x v="10"/>
  </r>
  <r>
    <x v="2331"/>
    <x v="314"/>
    <x v="3"/>
    <x v="8"/>
    <x v="2"/>
    <x v="0"/>
    <x v="1"/>
    <x v="3"/>
    <x v="0"/>
    <x v="1841"/>
    <x v="2"/>
    <x v="1503"/>
    <x v="2250"/>
    <x v="2026"/>
    <x v="2258"/>
    <x v="2329"/>
    <x v="0"/>
    <x v="3"/>
    <x v="10"/>
    <x v="10"/>
  </r>
  <r>
    <x v="2332"/>
    <x v="314"/>
    <x v="2"/>
    <x v="16"/>
    <x v="0"/>
    <x v="0"/>
    <x v="3"/>
    <x v="19"/>
    <x v="3"/>
    <x v="765"/>
    <x v="3"/>
    <x v="1643"/>
    <x v="2251"/>
    <x v="2027"/>
    <x v="2259"/>
    <x v="2330"/>
    <x v="0"/>
    <x v="3"/>
    <x v="10"/>
    <x v="10"/>
  </r>
  <r>
    <x v="2333"/>
    <x v="314"/>
    <x v="2"/>
    <x v="5"/>
    <x v="0"/>
    <x v="2"/>
    <x v="3"/>
    <x v="19"/>
    <x v="2"/>
    <x v="193"/>
    <x v="1"/>
    <x v="1644"/>
    <x v="2252"/>
    <x v="2028"/>
    <x v="2260"/>
    <x v="2331"/>
    <x v="0"/>
    <x v="3"/>
    <x v="10"/>
    <x v="10"/>
  </r>
  <r>
    <x v="2334"/>
    <x v="314"/>
    <x v="2"/>
    <x v="10"/>
    <x v="2"/>
    <x v="0"/>
    <x v="1"/>
    <x v="3"/>
    <x v="3"/>
    <x v="1104"/>
    <x v="3"/>
    <x v="217"/>
    <x v="2253"/>
    <x v="1182"/>
    <x v="2261"/>
    <x v="2332"/>
    <x v="0"/>
    <x v="3"/>
    <x v="10"/>
    <x v="10"/>
  </r>
  <r>
    <x v="2335"/>
    <x v="314"/>
    <x v="3"/>
    <x v="8"/>
    <x v="0"/>
    <x v="1"/>
    <x v="3"/>
    <x v="19"/>
    <x v="2"/>
    <x v="1842"/>
    <x v="1"/>
    <x v="1645"/>
    <x v="2254"/>
    <x v="2029"/>
    <x v="2262"/>
    <x v="2333"/>
    <x v="0"/>
    <x v="3"/>
    <x v="10"/>
    <x v="10"/>
  </r>
  <r>
    <x v="2336"/>
    <x v="314"/>
    <x v="2"/>
    <x v="2"/>
    <x v="2"/>
    <x v="0"/>
    <x v="4"/>
    <x v="14"/>
    <x v="3"/>
    <x v="109"/>
    <x v="3"/>
    <x v="36"/>
    <x v="2255"/>
    <x v="1056"/>
    <x v="2263"/>
    <x v="2334"/>
    <x v="0"/>
    <x v="3"/>
    <x v="10"/>
    <x v="10"/>
  </r>
  <r>
    <x v="2337"/>
    <x v="314"/>
    <x v="2"/>
    <x v="3"/>
    <x v="2"/>
    <x v="2"/>
    <x v="2"/>
    <x v="18"/>
    <x v="0"/>
    <x v="1843"/>
    <x v="2"/>
    <x v="1646"/>
    <x v="2256"/>
    <x v="2030"/>
    <x v="2264"/>
    <x v="2335"/>
    <x v="0"/>
    <x v="3"/>
    <x v="10"/>
    <x v="10"/>
  </r>
  <r>
    <x v="2338"/>
    <x v="314"/>
    <x v="2"/>
    <x v="16"/>
    <x v="3"/>
    <x v="1"/>
    <x v="0"/>
    <x v="0"/>
    <x v="0"/>
    <x v="1844"/>
    <x v="2"/>
    <x v="1647"/>
    <x v="2257"/>
    <x v="2031"/>
    <x v="2265"/>
    <x v="2336"/>
    <x v="0"/>
    <x v="3"/>
    <x v="10"/>
    <x v="10"/>
  </r>
  <r>
    <x v="2339"/>
    <x v="314"/>
    <x v="0"/>
    <x v="9"/>
    <x v="1"/>
    <x v="0"/>
    <x v="3"/>
    <x v="7"/>
    <x v="9"/>
    <x v="1845"/>
    <x v="3"/>
    <x v="1648"/>
    <x v="2258"/>
    <x v="2032"/>
    <x v="2266"/>
    <x v="2337"/>
    <x v="0"/>
    <x v="3"/>
    <x v="10"/>
    <x v="10"/>
  </r>
  <r>
    <x v="2340"/>
    <x v="315"/>
    <x v="3"/>
    <x v="8"/>
    <x v="2"/>
    <x v="0"/>
    <x v="1"/>
    <x v="1"/>
    <x v="8"/>
    <x v="1846"/>
    <x v="4"/>
    <x v="63"/>
    <x v="2259"/>
    <x v="2033"/>
    <x v="2267"/>
    <x v="2338"/>
    <x v="0"/>
    <x v="3"/>
    <x v="10"/>
    <x v="10"/>
  </r>
  <r>
    <x v="2341"/>
    <x v="315"/>
    <x v="1"/>
    <x v="14"/>
    <x v="3"/>
    <x v="1"/>
    <x v="0"/>
    <x v="4"/>
    <x v="2"/>
    <x v="687"/>
    <x v="3"/>
    <x v="1649"/>
    <x v="2260"/>
    <x v="2034"/>
    <x v="2268"/>
    <x v="2339"/>
    <x v="0"/>
    <x v="3"/>
    <x v="10"/>
    <x v="10"/>
  </r>
  <r>
    <x v="2342"/>
    <x v="315"/>
    <x v="3"/>
    <x v="4"/>
    <x v="3"/>
    <x v="1"/>
    <x v="2"/>
    <x v="9"/>
    <x v="1"/>
    <x v="347"/>
    <x v="2"/>
    <x v="1650"/>
    <x v="2261"/>
    <x v="2035"/>
    <x v="2269"/>
    <x v="2340"/>
    <x v="0"/>
    <x v="3"/>
    <x v="10"/>
    <x v="10"/>
  </r>
  <r>
    <x v="2343"/>
    <x v="315"/>
    <x v="1"/>
    <x v="12"/>
    <x v="2"/>
    <x v="1"/>
    <x v="1"/>
    <x v="17"/>
    <x v="1"/>
    <x v="1847"/>
    <x v="4"/>
    <x v="1651"/>
    <x v="2262"/>
    <x v="2036"/>
    <x v="2270"/>
    <x v="2341"/>
    <x v="0"/>
    <x v="3"/>
    <x v="10"/>
    <x v="10"/>
  </r>
  <r>
    <x v="2344"/>
    <x v="315"/>
    <x v="2"/>
    <x v="10"/>
    <x v="3"/>
    <x v="1"/>
    <x v="3"/>
    <x v="19"/>
    <x v="3"/>
    <x v="897"/>
    <x v="1"/>
    <x v="1652"/>
    <x v="2263"/>
    <x v="2037"/>
    <x v="2271"/>
    <x v="2342"/>
    <x v="0"/>
    <x v="3"/>
    <x v="10"/>
    <x v="10"/>
  </r>
  <r>
    <x v="2345"/>
    <x v="315"/>
    <x v="1"/>
    <x v="11"/>
    <x v="3"/>
    <x v="2"/>
    <x v="4"/>
    <x v="12"/>
    <x v="0"/>
    <x v="1848"/>
    <x v="1"/>
    <x v="1653"/>
    <x v="2264"/>
    <x v="2038"/>
    <x v="2272"/>
    <x v="2343"/>
    <x v="0"/>
    <x v="3"/>
    <x v="10"/>
    <x v="10"/>
  </r>
  <r>
    <x v="2346"/>
    <x v="316"/>
    <x v="1"/>
    <x v="12"/>
    <x v="2"/>
    <x v="0"/>
    <x v="2"/>
    <x v="9"/>
    <x v="3"/>
    <x v="1640"/>
    <x v="4"/>
    <x v="329"/>
    <x v="2265"/>
    <x v="2039"/>
    <x v="1852"/>
    <x v="2344"/>
    <x v="0"/>
    <x v="3"/>
    <x v="10"/>
    <x v="10"/>
  </r>
  <r>
    <x v="2347"/>
    <x v="316"/>
    <x v="1"/>
    <x v="12"/>
    <x v="1"/>
    <x v="2"/>
    <x v="1"/>
    <x v="1"/>
    <x v="8"/>
    <x v="890"/>
    <x v="2"/>
    <x v="892"/>
    <x v="2266"/>
    <x v="2040"/>
    <x v="2273"/>
    <x v="2345"/>
    <x v="0"/>
    <x v="3"/>
    <x v="10"/>
    <x v="10"/>
  </r>
  <r>
    <x v="2348"/>
    <x v="316"/>
    <x v="2"/>
    <x v="16"/>
    <x v="2"/>
    <x v="0"/>
    <x v="0"/>
    <x v="4"/>
    <x v="3"/>
    <x v="659"/>
    <x v="3"/>
    <x v="1009"/>
    <x v="2267"/>
    <x v="1139"/>
    <x v="2274"/>
    <x v="2346"/>
    <x v="0"/>
    <x v="3"/>
    <x v="10"/>
    <x v="10"/>
  </r>
  <r>
    <x v="2349"/>
    <x v="316"/>
    <x v="3"/>
    <x v="8"/>
    <x v="0"/>
    <x v="1"/>
    <x v="2"/>
    <x v="9"/>
    <x v="1"/>
    <x v="1256"/>
    <x v="4"/>
    <x v="1654"/>
    <x v="2268"/>
    <x v="2041"/>
    <x v="2275"/>
    <x v="2347"/>
    <x v="0"/>
    <x v="3"/>
    <x v="10"/>
    <x v="10"/>
  </r>
  <r>
    <x v="2350"/>
    <x v="316"/>
    <x v="1"/>
    <x v="6"/>
    <x v="0"/>
    <x v="1"/>
    <x v="0"/>
    <x v="4"/>
    <x v="1"/>
    <x v="1849"/>
    <x v="2"/>
    <x v="244"/>
    <x v="2269"/>
    <x v="641"/>
    <x v="2276"/>
    <x v="2348"/>
    <x v="0"/>
    <x v="3"/>
    <x v="10"/>
    <x v="10"/>
  </r>
  <r>
    <x v="2351"/>
    <x v="316"/>
    <x v="1"/>
    <x v="11"/>
    <x v="3"/>
    <x v="1"/>
    <x v="1"/>
    <x v="11"/>
    <x v="3"/>
    <x v="1850"/>
    <x v="2"/>
    <x v="1655"/>
    <x v="2270"/>
    <x v="2042"/>
    <x v="2277"/>
    <x v="2349"/>
    <x v="0"/>
    <x v="3"/>
    <x v="10"/>
    <x v="10"/>
  </r>
  <r>
    <x v="2352"/>
    <x v="316"/>
    <x v="0"/>
    <x v="0"/>
    <x v="0"/>
    <x v="0"/>
    <x v="0"/>
    <x v="6"/>
    <x v="1"/>
    <x v="1851"/>
    <x v="2"/>
    <x v="1320"/>
    <x v="2271"/>
    <x v="2043"/>
    <x v="2278"/>
    <x v="2350"/>
    <x v="0"/>
    <x v="3"/>
    <x v="10"/>
    <x v="10"/>
  </r>
  <r>
    <x v="2353"/>
    <x v="316"/>
    <x v="0"/>
    <x v="9"/>
    <x v="0"/>
    <x v="0"/>
    <x v="1"/>
    <x v="11"/>
    <x v="0"/>
    <x v="234"/>
    <x v="3"/>
    <x v="1656"/>
    <x v="2272"/>
    <x v="2044"/>
    <x v="2279"/>
    <x v="2351"/>
    <x v="0"/>
    <x v="3"/>
    <x v="10"/>
    <x v="10"/>
  </r>
  <r>
    <x v="2354"/>
    <x v="316"/>
    <x v="3"/>
    <x v="13"/>
    <x v="2"/>
    <x v="1"/>
    <x v="4"/>
    <x v="12"/>
    <x v="0"/>
    <x v="1852"/>
    <x v="2"/>
    <x v="218"/>
    <x v="2273"/>
    <x v="227"/>
    <x v="2280"/>
    <x v="2352"/>
    <x v="0"/>
    <x v="3"/>
    <x v="10"/>
    <x v="10"/>
  </r>
  <r>
    <x v="2355"/>
    <x v="316"/>
    <x v="2"/>
    <x v="10"/>
    <x v="3"/>
    <x v="1"/>
    <x v="1"/>
    <x v="11"/>
    <x v="3"/>
    <x v="1743"/>
    <x v="3"/>
    <x v="500"/>
    <x v="2274"/>
    <x v="2045"/>
    <x v="2281"/>
    <x v="2353"/>
    <x v="0"/>
    <x v="3"/>
    <x v="10"/>
    <x v="10"/>
  </r>
  <r>
    <x v="2356"/>
    <x v="316"/>
    <x v="3"/>
    <x v="8"/>
    <x v="0"/>
    <x v="1"/>
    <x v="1"/>
    <x v="3"/>
    <x v="0"/>
    <x v="1853"/>
    <x v="1"/>
    <x v="604"/>
    <x v="2275"/>
    <x v="2046"/>
    <x v="2282"/>
    <x v="2354"/>
    <x v="0"/>
    <x v="3"/>
    <x v="10"/>
    <x v="10"/>
  </r>
  <r>
    <x v="2357"/>
    <x v="316"/>
    <x v="1"/>
    <x v="14"/>
    <x v="0"/>
    <x v="2"/>
    <x v="2"/>
    <x v="18"/>
    <x v="1"/>
    <x v="1239"/>
    <x v="2"/>
    <x v="1657"/>
    <x v="2276"/>
    <x v="2047"/>
    <x v="2283"/>
    <x v="2355"/>
    <x v="0"/>
    <x v="3"/>
    <x v="10"/>
    <x v="10"/>
  </r>
  <r>
    <x v="2358"/>
    <x v="316"/>
    <x v="1"/>
    <x v="14"/>
    <x v="1"/>
    <x v="2"/>
    <x v="2"/>
    <x v="15"/>
    <x v="6"/>
    <x v="1854"/>
    <x v="1"/>
    <x v="712"/>
    <x v="2277"/>
    <x v="2048"/>
    <x v="2284"/>
    <x v="2356"/>
    <x v="0"/>
    <x v="3"/>
    <x v="10"/>
    <x v="10"/>
  </r>
  <r>
    <x v="2359"/>
    <x v="316"/>
    <x v="1"/>
    <x v="6"/>
    <x v="2"/>
    <x v="0"/>
    <x v="3"/>
    <x v="13"/>
    <x v="0"/>
    <x v="1855"/>
    <x v="3"/>
    <x v="1658"/>
    <x v="2278"/>
    <x v="2049"/>
    <x v="2285"/>
    <x v="2357"/>
    <x v="0"/>
    <x v="3"/>
    <x v="10"/>
    <x v="10"/>
  </r>
  <r>
    <x v="2360"/>
    <x v="317"/>
    <x v="1"/>
    <x v="12"/>
    <x v="0"/>
    <x v="1"/>
    <x v="1"/>
    <x v="1"/>
    <x v="3"/>
    <x v="1321"/>
    <x v="0"/>
    <x v="774"/>
    <x v="2279"/>
    <x v="2050"/>
    <x v="2286"/>
    <x v="2358"/>
    <x v="0"/>
    <x v="3"/>
    <x v="10"/>
    <x v="10"/>
  </r>
  <r>
    <x v="2361"/>
    <x v="317"/>
    <x v="3"/>
    <x v="13"/>
    <x v="1"/>
    <x v="2"/>
    <x v="2"/>
    <x v="2"/>
    <x v="6"/>
    <x v="1521"/>
    <x v="1"/>
    <x v="1627"/>
    <x v="2280"/>
    <x v="2051"/>
    <x v="2287"/>
    <x v="2359"/>
    <x v="0"/>
    <x v="3"/>
    <x v="10"/>
    <x v="10"/>
  </r>
  <r>
    <x v="2362"/>
    <x v="317"/>
    <x v="2"/>
    <x v="16"/>
    <x v="0"/>
    <x v="0"/>
    <x v="3"/>
    <x v="5"/>
    <x v="2"/>
    <x v="1856"/>
    <x v="1"/>
    <x v="1659"/>
    <x v="2281"/>
    <x v="2052"/>
    <x v="2288"/>
    <x v="2360"/>
    <x v="0"/>
    <x v="3"/>
    <x v="10"/>
    <x v="10"/>
  </r>
  <r>
    <x v="2363"/>
    <x v="317"/>
    <x v="2"/>
    <x v="2"/>
    <x v="0"/>
    <x v="1"/>
    <x v="4"/>
    <x v="14"/>
    <x v="0"/>
    <x v="409"/>
    <x v="1"/>
    <x v="1660"/>
    <x v="2282"/>
    <x v="2053"/>
    <x v="2289"/>
    <x v="2361"/>
    <x v="0"/>
    <x v="3"/>
    <x v="10"/>
    <x v="10"/>
  </r>
  <r>
    <x v="2364"/>
    <x v="317"/>
    <x v="3"/>
    <x v="13"/>
    <x v="3"/>
    <x v="1"/>
    <x v="4"/>
    <x v="14"/>
    <x v="0"/>
    <x v="1005"/>
    <x v="0"/>
    <x v="772"/>
    <x v="2283"/>
    <x v="2054"/>
    <x v="2290"/>
    <x v="2362"/>
    <x v="0"/>
    <x v="3"/>
    <x v="10"/>
    <x v="10"/>
  </r>
  <r>
    <x v="2365"/>
    <x v="317"/>
    <x v="2"/>
    <x v="2"/>
    <x v="0"/>
    <x v="2"/>
    <x v="4"/>
    <x v="12"/>
    <x v="3"/>
    <x v="1857"/>
    <x v="2"/>
    <x v="1661"/>
    <x v="2284"/>
    <x v="2055"/>
    <x v="2291"/>
    <x v="2363"/>
    <x v="0"/>
    <x v="3"/>
    <x v="10"/>
    <x v="10"/>
  </r>
  <r>
    <x v="2366"/>
    <x v="317"/>
    <x v="2"/>
    <x v="5"/>
    <x v="2"/>
    <x v="0"/>
    <x v="0"/>
    <x v="4"/>
    <x v="8"/>
    <x v="80"/>
    <x v="2"/>
    <x v="374"/>
    <x v="2285"/>
    <x v="390"/>
    <x v="2292"/>
    <x v="2364"/>
    <x v="0"/>
    <x v="3"/>
    <x v="10"/>
    <x v="10"/>
  </r>
  <r>
    <x v="2367"/>
    <x v="317"/>
    <x v="2"/>
    <x v="5"/>
    <x v="2"/>
    <x v="2"/>
    <x v="1"/>
    <x v="1"/>
    <x v="0"/>
    <x v="1321"/>
    <x v="2"/>
    <x v="1662"/>
    <x v="2286"/>
    <x v="2056"/>
    <x v="2293"/>
    <x v="2365"/>
    <x v="0"/>
    <x v="3"/>
    <x v="10"/>
    <x v="10"/>
  </r>
  <r>
    <x v="2368"/>
    <x v="317"/>
    <x v="3"/>
    <x v="8"/>
    <x v="3"/>
    <x v="0"/>
    <x v="0"/>
    <x v="4"/>
    <x v="0"/>
    <x v="1253"/>
    <x v="1"/>
    <x v="836"/>
    <x v="2287"/>
    <x v="920"/>
    <x v="2294"/>
    <x v="2366"/>
    <x v="0"/>
    <x v="3"/>
    <x v="10"/>
    <x v="10"/>
  </r>
  <r>
    <x v="2369"/>
    <x v="317"/>
    <x v="1"/>
    <x v="1"/>
    <x v="2"/>
    <x v="0"/>
    <x v="4"/>
    <x v="10"/>
    <x v="3"/>
    <x v="345"/>
    <x v="2"/>
    <x v="1640"/>
    <x v="2288"/>
    <x v="2057"/>
    <x v="2295"/>
    <x v="2367"/>
    <x v="0"/>
    <x v="3"/>
    <x v="10"/>
    <x v="10"/>
  </r>
  <r>
    <x v="2370"/>
    <x v="318"/>
    <x v="1"/>
    <x v="6"/>
    <x v="1"/>
    <x v="2"/>
    <x v="3"/>
    <x v="5"/>
    <x v="9"/>
    <x v="1858"/>
    <x v="1"/>
    <x v="1663"/>
    <x v="2289"/>
    <x v="2058"/>
    <x v="2296"/>
    <x v="2368"/>
    <x v="0"/>
    <x v="3"/>
    <x v="10"/>
    <x v="10"/>
  </r>
  <r>
    <x v="2371"/>
    <x v="318"/>
    <x v="3"/>
    <x v="4"/>
    <x v="0"/>
    <x v="2"/>
    <x v="0"/>
    <x v="4"/>
    <x v="2"/>
    <x v="1859"/>
    <x v="4"/>
    <x v="700"/>
    <x v="2290"/>
    <x v="2059"/>
    <x v="2297"/>
    <x v="2369"/>
    <x v="0"/>
    <x v="3"/>
    <x v="10"/>
    <x v="10"/>
  </r>
  <r>
    <x v="2372"/>
    <x v="318"/>
    <x v="1"/>
    <x v="11"/>
    <x v="3"/>
    <x v="1"/>
    <x v="1"/>
    <x v="17"/>
    <x v="3"/>
    <x v="1629"/>
    <x v="3"/>
    <x v="1664"/>
    <x v="2291"/>
    <x v="2060"/>
    <x v="2298"/>
    <x v="2370"/>
    <x v="0"/>
    <x v="3"/>
    <x v="10"/>
    <x v="10"/>
  </r>
  <r>
    <x v="2373"/>
    <x v="318"/>
    <x v="3"/>
    <x v="4"/>
    <x v="3"/>
    <x v="2"/>
    <x v="1"/>
    <x v="3"/>
    <x v="0"/>
    <x v="1860"/>
    <x v="3"/>
    <x v="1665"/>
    <x v="2292"/>
    <x v="2061"/>
    <x v="2299"/>
    <x v="2371"/>
    <x v="0"/>
    <x v="3"/>
    <x v="10"/>
    <x v="10"/>
  </r>
  <r>
    <x v="2374"/>
    <x v="318"/>
    <x v="0"/>
    <x v="15"/>
    <x v="3"/>
    <x v="1"/>
    <x v="1"/>
    <x v="3"/>
    <x v="0"/>
    <x v="1861"/>
    <x v="1"/>
    <x v="1666"/>
    <x v="2293"/>
    <x v="2062"/>
    <x v="2300"/>
    <x v="2372"/>
    <x v="0"/>
    <x v="3"/>
    <x v="10"/>
    <x v="10"/>
  </r>
  <r>
    <x v="2375"/>
    <x v="318"/>
    <x v="2"/>
    <x v="10"/>
    <x v="0"/>
    <x v="0"/>
    <x v="1"/>
    <x v="17"/>
    <x v="3"/>
    <x v="1862"/>
    <x v="1"/>
    <x v="1667"/>
    <x v="2294"/>
    <x v="2063"/>
    <x v="2301"/>
    <x v="2373"/>
    <x v="0"/>
    <x v="3"/>
    <x v="10"/>
    <x v="10"/>
  </r>
  <r>
    <x v="2376"/>
    <x v="318"/>
    <x v="2"/>
    <x v="16"/>
    <x v="0"/>
    <x v="2"/>
    <x v="1"/>
    <x v="11"/>
    <x v="2"/>
    <x v="809"/>
    <x v="3"/>
    <x v="820"/>
    <x v="2295"/>
    <x v="2064"/>
    <x v="2302"/>
    <x v="2374"/>
    <x v="0"/>
    <x v="3"/>
    <x v="10"/>
    <x v="10"/>
  </r>
  <r>
    <x v="2377"/>
    <x v="319"/>
    <x v="3"/>
    <x v="4"/>
    <x v="3"/>
    <x v="0"/>
    <x v="1"/>
    <x v="3"/>
    <x v="3"/>
    <x v="1863"/>
    <x v="3"/>
    <x v="559"/>
    <x v="2296"/>
    <x v="592"/>
    <x v="2303"/>
    <x v="2375"/>
    <x v="0"/>
    <x v="3"/>
    <x v="10"/>
    <x v="10"/>
  </r>
  <r>
    <x v="2378"/>
    <x v="320"/>
    <x v="3"/>
    <x v="8"/>
    <x v="0"/>
    <x v="0"/>
    <x v="2"/>
    <x v="15"/>
    <x v="3"/>
    <x v="1864"/>
    <x v="2"/>
    <x v="1668"/>
    <x v="2297"/>
    <x v="1654"/>
    <x v="2304"/>
    <x v="2376"/>
    <x v="0"/>
    <x v="3"/>
    <x v="10"/>
    <x v="10"/>
  </r>
  <r>
    <x v="2379"/>
    <x v="320"/>
    <x v="3"/>
    <x v="7"/>
    <x v="2"/>
    <x v="0"/>
    <x v="4"/>
    <x v="16"/>
    <x v="3"/>
    <x v="773"/>
    <x v="1"/>
    <x v="241"/>
    <x v="2298"/>
    <x v="2065"/>
    <x v="1956"/>
    <x v="2377"/>
    <x v="0"/>
    <x v="3"/>
    <x v="10"/>
    <x v="10"/>
  </r>
  <r>
    <x v="2380"/>
    <x v="320"/>
    <x v="0"/>
    <x v="0"/>
    <x v="0"/>
    <x v="1"/>
    <x v="0"/>
    <x v="4"/>
    <x v="3"/>
    <x v="1302"/>
    <x v="3"/>
    <x v="142"/>
    <x v="2299"/>
    <x v="2066"/>
    <x v="2305"/>
    <x v="2378"/>
    <x v="0"/>
    <x v="3"/>
    <x v="10"/>
    <x v="10"/>
  </r>
  <r>
    <x v="2381"/>
    <x v="320"/>
    <x v="3"/>
    <x v="8"/>
    <x v="0"/>
    <x v="0"/>
    <x v="2"/>
    <x v="18"/>
    <x v="0"/>
    <x v="1865"/>
    <x v="3"/>
    <x v="1669"/>
    <x v="2300"/>
    <x v="2067"/>
    <x v="2306"/>
    <x v="2379"/>
    <x v="0"/>
    <x v="3"/>
    <x v="10"/>
    <x v="10"/>
  </r>
  <r>
    <x v="2382"/>
    <x v="320"/>
    <x v="3"/>
    <x v="13"/>
    <x v="0"/>
    <x v="1"/>
    <x v="3"/>
    <x v="7"/>
    <x v="3"/>
    <x v="1866"/>
    <x v="1"/>
    <x v="1670"/>
    <x v="2301"/>
    <x v="2068"/>
    <x v="2307"/>
    <x v="2380"/>
    <x v="0"/>
    <x v="3"/>
    <x v="10"/>
    <x v="10"/>
  </r>
  <r>
    <x v="2383"/>
    <x v="320"/>
    <x v="1"/>
    <x v="14"/>
    <x v="2"/>
    <x v="0"/>
    <x v="1"/>
    <x v="1"/>
    <x v="1"/>
    <x v="1867"/>
    <x v="3"/>
    <x v="1671"/>
    <x v="2302"/>
    <x v="2000"/>
    <x v="2308"/>
    <x v="2381"/>
    <x v="0"/>
    <x v="3"/>
    <x v="10"/>
    <x v="10"/>
  </r>
  <r>
    <x v="2384"/>
    <x v="320"/>
    <x v="3"/>
    <x v="13"/>
    <x v="0"/>
    <x v="0"/>
    <x v="2"/>
    <x v="2"/>
    <x v="1"/>
    <x v="804"/>
    <x v="2"/>
    <x v="1559"/>
    <x v="2303"/>
    <x v="2069"/>
    <x v="2309"/>
    <x v="2382"/>
    <x v="0"/>
    <x v="3"/>
    <x v="10"/>
    <x v="10"/>
  </r>
  <r>
    <x v="2385"/>
    <x v="320"/>
    <x v="1"/>
    <x v="12"/>
    <x v="3"/>
    <x v="0"/>
    <x v="0"/>
    <x v="6"/>
    <x v="3"/>
    <x v="1621"/>
    <x v="2"/>
    <x v="333"/>
    <x v="2304"/>
    <x v="1175"/>
    <x v="2310"/>
    <x v="2383"/>
    <x v="0"/>
    <x v="3"/>
    <x v="10"/>
    <x v="10"/>
  </r>
  <r>
    <x v="2386"/>
    <x v="320"/>
    <x v="3"/>
    <x v="4"/>
    <x v="2"/>
    <x v="0"/>
    <x v="1"/>
    <x v="1"/>
    <x v="3"/>
    <x v="1868"/>
    <x v="3"/>
    <x v="1672"/>
    <x v="2305"/>
    <x v="751"/>
    <x v="2311"/>
    <x v="2384"/>
    <x v="0"/>
    <x v="3"/>
    <x v="10"/>
    <x v="10"/>
  </r>
  <r>
    <x v="2387"/>
    <x v="320"/>
    <x v="2"/>
    <x v="2"/>
    <x v="0"/>
    <x v="0"/>
    <x v="4"/>
    <x v="12"/>
    <x v="3"/>
    <x v="1869"/>
    <x v="0"/>
    <x v="1673"/>
    <x v="2306"/>
    <x v="2070"/>
    <x v="2312"/>
    <x v="2385"/>
    <x v="0"/>
    <x v="3"/>
    <x v="10"/>
    <x v="10"/>
  </r>
  <r>
    <x v="2388"/>
    <x v="320"/>
    <x v="1"/>
    <x v="12"/>
    <x v="0"/>
    <x v="2"/>
    <x v="0"/>
    <x v="0"/>
    <x v="3"/>
    <x v="1870"/>
    <x v="3"/>
    <x v="1674"/>
    <x v="2307"/>
    <x v="2071"/>
    <x v="2313"/>
    <x v="2386"/>
    <x v="0"/>
    <x v="3"/>
    <x v="10"/>
    <x v="10"/>
  </r>
  <r>
    <x v="2389"/>
    <x v="321"/>
    <x v="2"/>
    <x v="5"/>
    <x v="3"/>
    <x v="2"/>
    <x v="4"/>
    <x v="14"/>
    <x v="3"/>
    <x v="1432"/>
    <x v="2"/>
    <x v="1675"/>
    <x v="1660"/>
    <x v="2072"/>
    <x v="2314"/>
    <x v="2387"/>
    <x v="0"/>
    <x v="3"/>
    <x v="10"/>
    <x v="10"/>
  </r>
  <r>
    <x v="2390"/>
    <x v="321"/>
    <x v="3"/>
    <x v="13"/>
    <x v="0"/>
    <x v="0"/>
    <x v="0"/>
    <x v="8"/>
    <x v="0"/>
    <x v="1871"/>
    <x v="3"/>
    <x v="539"/>
    <x v="2308"/>
    <x v="2073"/>
    <x v="2315"/>
    <x v="2388"/>
    <x v="0"/>
    <x v="3"/>
    <x v="10"/>
    <x v="10"/>
  </r>
  <r>
    <x v="2391"/>
    <x v="321"/>
    <x v="1"/>
    <x v="11"/>
    <x v="2"/>
    <x v="0"/>
    <x v="3"/>
    <x v="19"/>
    <x v="2"/>
    <x v="87"/>
    <x v="0"/>
    <x v="1676"/>
    <x v="2309"/>
    <x v="2074"/>
    <x v="2316"/>
    <x v="2389"/>
    <x v="0"/>
    <x v="3"/>
    <x v="10"/>
    <x v="10"/>
  </r>
  <r>
    <x v="2392"/>
    <x v="321"/>
    <x v="1"/>
    <x v="1"/>
    <x v="0"/>
    <x v="1"/>
    <x v="3"/>
    <x v="19"/>
    <x v="0"/>
    <x v="521"/>
    <x v="1"/>
    <x v="1677"/>
    <x v="2310"/>
    <x v="2075"/>
    <x v="2317"/>
    <x v="2390"/>
    <x v="0"/>
    <x v="3"/>
    <x v="10"/>
    <x v="10"/>
  </r>
  <r>
    <x v="2393"/>
    <x v="321"/>
    <x v="0"/>
    <x v="0"/>
    <x v="0"/>
    <x v="0"/>
    <x v="1"/>
    <x v="11"/>
    <x v="2"/>
    <x v="845"/>
    <x v="2"/>
    <x v="1247"/>
    <x v="2311"/>
    <x v="2076"/>
    <x v="2318"/>
    <x v="2391"/>
    <x v="0"/>
    <x v="3"/>
    <x v="10"/>
    <x v="10"/>
  </r>
  <r>
    <x v="2394"/>
    <x v="321"/>
    <x v="0"/>
    <x v="15"/>
    <x v="1"/>
    <x v="2"/>
    <x v="4"/>
    <x v="12"/>
    <x v="1"/>
    <x v="1872"/>
    <x v="2"/>
    <x v="1678"/>
    <x v="2312"/>
    <x v="2077"/>
    <x v="2319"/>
    <x v="2392"/>
    <x v="0"/>
    <x v="3"/>
    <x v="10"/>
    <x v="10"/>
  </r>
  <r>
    <x v="2395"/>
    <x v="321"/>
    <x v="2"/>
    <x v="3"/>
    <x v="0"/>
    <x v="1"/>
    <x v="0"/>
    <x v="8"/>
    <x v="3"/>
    <x v="1873"/>
    <x v="0"/>
    <x v="1679"/>
    <x v="2313"/>
    <x v="1859"/>
    <x v="2320"/>
    <x v="2393"/>
    <x v="0"/>
    <x v="3"/>
    <x v="10"/>
    <x v="10"/>
  </r>
  <r>
    <x v="2396"/>
    <x v="321"/>
    <x v="3"/>
    <x v="8"/>
    <x v="0"/>
    <x v="1"/>
    <x v="2"/>
    <x v="9"/>
    <x v="0"/>
    <x v="762"/>
    <x v="3"/>
    <x v="64"/>
    <x v="2314"/>
    <x v="64"/>
    <x v="2321"/>
    <x v="2394"/>
    <x v="0"/>
    <x v="3"/>
    <x v="10"/>
    <x v="10"/>
  </r>
  <r>
    <x v="2397"/>
    <x v="321"/>
    <x v="2"/>
    <x v="16"/>
    <x v="0"/>
    <x v="1"/>
    <x v="3"/>
    <x v="13"/>
    <x v="0"/>
    <x v="1874"/>
    <x v="2"/>
    <x v="1563"/>
    <x v="2315"/>
    <x v="2078"/>
    <x v="2322"/>
    <x v="2395"/>
    <x v="0"/>
    <x v="3"/>
    <x v="10"/>
    <x v="10"/>
  </r>
  <r>
    <x v="2398"/>
    <x v="321"/>
    <x v="3"/>
    <x v="8"/>
    <x v="2"/>
    <x v="1"/>
    <x v="1"/>
    <x v="17"/>
    <x v="2"/>
    <x v="1875"/>
    <x v="2"/>
    <x v="840"/>
    <x v="2316"/>
    <x v="2079"/>
    <x v="2323"/>
    <x v="2396"/>
    <x v="0"/>
    <x v="3"/>
    <x v="10"/>
    <x v="10"/>
  </r>
  <r>
    <x v="2399"/>
    <x v="322"/>
    <x v="3"/>
    <x v="7"/>
    <x v="3"/>
    <x v="1"/>
    <x v="4"/>
    <x v="14"/>
    <x v="3"/>
    <x v="1061"/>
    <x v="1"/>
    <x v="612"/>
    <x v="2317"/>
    <x v="1000"/>
    <x v="2324"/>
    <x v="2397"/>
    <x v="0"/>
    <x v="3"/>
    <x v="10"/>
    <x v="10"/>
  </r>
  <r>
    <x v="2400"/>
    <x v="322"/>
    <x v="1"/>
    <x v="6"/>
    <x v="2"/>
    <x v="2"/>
    <x v="1"/>
    <x v="1"/>
    <x v="3"/>
    <x v="1876"/>
    <x v="1"/>
    <x v="1680"/>
    <x v="2318"/>
    <x v="2080"/>
    <x v="2325"/>
    <x v="2398"/>
    <x v="0"/>
    <x v="3"/>
    <x v="10"/>
    <x v="10"/>
  </r>
  <r>
    <x v="2401"/>
    <x v="322"/>
    <x v="1"/>
    <x v="12"/>
    <x v="0"/>
    <x v="0"/>
    <x v="1"/>
    <x v="11"/>
    <x v="6"/>
    <x v="1877"/>
    <x v="2"/>
    <x v="1681"/>
    <x v="2319"/>
    <x v="2081"/>
    <x v="2326"/>
    <x v="2399"/>
    <x v="0"/>
    <x v="3"/>
    <x v="10"/>
    <x v="10"/>
  </r>
  <r>
    <x v="2402"/>
    <x v="322"/>
    <x v="1"/>
    <x v="12"/>
    <x v="0"/>
    <x v="1"/>
    <x v="0"/>
    <x v="8"/>
    <x v="0"/>
    <x v="110"/>
    <x v="0"/>
    <x v="1682"/>
    <x v="2320"/>
    <x v="2082"/>
    <x v="2327"/>
    <x v="2400"/>
    <x v="0"/>
    <x v="3"/>
    <x v="10"/>
    <x v="10"/>
  </r>
  <r>
    <x v="2403"/>
    <x v="323"/>
    <x v="2"/>
    <x v="3"/>
    <x v="0"/>
    <x v="0"/>
    <x v="2"/>
    <x v="2"/>
    <x v="3"/>
    <x v="666"/>
    <x v="3"/>
    <x v="1091"/>
    <x v="2321"/>
    <x v="1240"/>
    <x v="2328"/>
    <x v="2401"/>
    <x v="0"/>
    <x v="3"/>
    <x v="10"/>
    <x v="10"/>
  </r>
  <r>
    <x v="2404"/>
    <x v="323"/>
    <x v="0"/>
    <x v="0"/>
    <x v="3"/>
    <x v="1"/>
    <x v="0"/>
    <x v="0"/>
    <x v="0"/>
    <x v="1878"/>
    <x v="0"/>
    <x v="1683"/>
    <x v="2322"/>
    <x v="2083"/>
    <x v="2329"/>
    <x v="2402"/>
    <x v="0"/>
    <x v="3"/>
    <x v="10"/>
    <x v="10"/>
  </r>
  <r>
    <x v="2405"/>
    <x v="323"/>
    <x v="0"/>
    <x v="0"/>
    <x v="3"/>
    <x v="1"/>
    <x v="2"/>
    <x v="18"/>
    <x v="2"/>
    <x v="1879"/>
    <x v="2"/>
    <x v="529"/>
    <x v="2323"/>
    <x v="2084"/>
    <x v="2330"/>
    <x v="2403"/>
    <x v="0"/>
    <x v="3"/>
    <x v="10"/>
    <x v="10"/>
  </r>
  <r>
    <x v="2406"/>
    <x v="323"/>
    <x v="1"/>
    <x v="11"/>
    <x v="1"/>
    <x v="2"/>
    <x v="4"/>
    <x v="16"/>
    <x v="6"/>
    <x v="490"/>
    <x v="3"/>
    <x v="1389"/>
    <x v="2324"/>
    <x v="2085"/>
    <x v="2331"/>
    <x v="2404"/>
    <x v="0"/>
    <x v="3"/>
    <x v="10"/>
    <x v="10"/>
  </r>
  <r>
    <x v="2407"/>
    <x v="323"/>
    <x v="2"/>
    <x v="16"/>
    <x v="3"/>
    <x v="0"/>
    <x v="2"/>
    <x v="2"/>
    <x v="3"/>
    <x v="1475"/>
    <x v="0"/>
    <x v="835"/>
    <x v="1990"/>
    <x v="2086"/>
    <x v="2332"/>
    <x v="2405"/>
    <x v="0"/>
    <x v="3"/>
    <x v="10"/>
    <x v="10"/>
  </r>
  <r>
    <x v="2408"/>
    <x v="324"/>
    <x v="3"/>
    <x v="7"/>
    <x v="2"/>
    <x v="0"/>
    <x v="3"/>
    <x v="19"/>
    <x v="6"/>
    <x v="1880"/>
    <x v="1"/>
    <x v="1684"/>
    <x v="2325"/>
    <x v="2087"/>
    <x v="2333"/>
    <x v="2406"/>
    <x v="0"/>
    <x v="3"/>
    <x v="10"/>
    <x v="10"/>
  </r>
  <r>
    <x v="2409"/>
    <x v="324"/>
    <x v="3"/>
    <x v="8"/>
    <x v="0"/>
    <x v="0"/>
    <x v="3"/>
    <x v="13"/>
    <x v="3"/>
    <x v="1881"/>
    <x v="2"/>
    <x v="1685"/>
    <x v="2326"/>
    <x v="2088"/>
    <x v="2334"/>
    <x v="2407"/>
    <x v="0"/>
    <x v="3"/>
    <x v="10"/>
    <x v="10"/>
  </r>
  <r>
    <x v="2410"/>
    <x v="324"/>
    <x v="1"/>
    <x v="12"/>
    <x v="0"/>
    <x v="1"/>
    <x v="0"/>
    <x v="4"/>
    <x v="0"/>
    <x v="1594"/>
    <x v="3"/>
    <x v="1686"/>
    <x v="2327"/>
    <x v="2089"/>
    <x v="2335"/>
    <x v="2408"/>
    <x v="0"/>
    <x v="3"/>
    <x v="10"/>
    <x v="10"/>
  </r>
  <r>
    <x v="2411"/>
    <x v="324"/>
    <x v="2"/>
    <x v="2"/>
    <x v="3"/>
    <x v="1"/>
    <x v="3"/>
    <x v="19"/>
    <x v="3"/>
    <x v="1882"/>
    <x v="1"/>
    <x v="1687"/>
    <x v="2328"/>
    <x v="2090"/>
    <x v="2336"/>
    <x v="2409"/>
    <x v="0"/>
    <x v="3"/>
    <x v="10"/>
    <x v="10"/>
  </r>
  <r>
    <x v="2412"/>
    <x v="324"/>
    <x v="3"/>
    <x v="7"/>
    <x v="0"/>
    <x v="1"/>
    <x v="2"/>
    <x v="18"/>
    <x v="3"/>
    <x v="1883"/>
    <x v="3"/>
    <x v="1688"/>
    <x v="2329"/>
    <x v="2091"/>
    <x v="2337"/>
    <x v="2410"/>
    <x v="0"/>
    <x v="3"/>
    <x v="10"/>
    <x v="10"/>
  </r>
  <r>
    <x v="2413"/>
    <x v="324"/>
    <x v="0"/>
    <x v="0"/>
    <x v="0"/>
    <x v="1"/>
    <x v="2"/>
    <x v="9"/>
    <x v="3"/>
    <x v="1884"/>
    <x v="4"/>
    <x v="1305"/>
    <x v="2330"/>
    <x v="2092"/>
    <x v="2338"/>
    <x v="2411"/>
    <x v="0"/>
    <x v="3"/>
    <x v="10"/>
    <x v="10"/>
  </r>
  <r>
    <x v="2414"/>
    <x v="325"/>
    <x v="0"/>
    <x v="9"/>
    <x v="0"/>
    <x v="1"/>
    <x v="4"/>
    <x v="10"/>
    <x v="3"/>
    <x v="996"/>
    <x v="3"/>
    <x v="1188"/>
    <x v="2331"/>
    <x v="1377"/>
    <x v="2339"/>
    <x v="2412"/>
    <x v="0"/>
    <x v="3"/>
    <x v="10"/>
    <x v="10"/>
  </r>
  <r>
    <x v="2415"/>
    <x v="325"/>
    <x v="1"/>
    <x v="12"/>
    <x v="3"/>
    <x v="1"/>
    <x v="3"/>
    <x v="7"/>
    <x v="3"/>
    <x v="1885"/>
    <x v="3"/>
    <x v="1689"/>
    <x v="1187"/>
    <x v="2093"/>
    <x v="2340"/>
    <x v="2413"/>
    <x v="0"/>
    <x v="3"/>
    <x v="10"/>
    <x v="10"/>
  </r>
  <r>
    <x v="2416"/>
    <x v="325"/>
    <x v="3"/>
    <x v="8"/>
    <x v="2"/>
    <x v="1"/>
    <x v="3"/>
    <x v="7"/>
    <x v="3"/>
    <x v="1735"/>
    <x v="3"/>
    <x v="1690"/>
    <x v="2332"/>
    <x v="2094"/>
    <x v="2341"/>
    <x v="2414"/>
    <x v="0"/>
    <x v="3"/>
    <x v="10"/>
    <x v="10"/>
  </r>
  <r>
    <x v="2417"/>
    <x v="325"/>
    <x v="1"/>
    <x v="12"/>
    <x v="3"/>
    <x v="1"/>
    <x v="0"/>
    <x v="8"/>
    <x v="0"/>
    <x v="1886"/>
    <x v="2"/>
    <x v="1691"/>
    <x v="2333"/>
    <x v="1561"/>
    <x v="2342"/>
    <x v="2415"/>
    <x v="0"/>
    <x v="3"/>
    <x v="10"/>
    <x v="10"/>
  </r>
  <r>
    <x v="2418"/>
    <x v="325"/>
    <x v="0"/>
    <x v="15"/>
    <x v="0"/>
    <x v="1"/>
    <x v="0"/>
    <x v="4"/>
    <x v="2"/>
    <x v="442"/>
    <x v="4"/>
    <x v="691"/>
    <x v="2334"/>
    <x v="2095"/>
    <x v="2343"/>
    <x v="2416"/>
    <x v="0"/>
    <x v="3"/>
    <x v="10"/>
    <x v="10"/>
  </r>
  <r>
    <x v="2419"/>
    <x v="325"/>
    <x v="1"/>
    <x v="12"/>
    <x v="2"/>
    <x v="1"/>
    <x v="0"/>
    <x v="6"/>
    <x v="3"/>
    <x v="1149"/>
    <x v="3"/>
    <x v="1067"/>
    <x v="2335"/>
    <x v="1211"/>
    <x v="2344"/>
    <x v="2417"/>
    <x v="0"/>
    <x v="3"/>
    <x v="10"/>
    <x v="10"/>
  </r>
  <r>
    <x v="2420"/>
    <x v="325"/>
    <x v="3"/>
    <x v="8"/>
    <x v="0"/>
    <x v="1"/>
    <x v="2"/>
    <x v="18"/>
    <x v="0"/>
    <x v="1887"/>
    <x v="0"/>
    <x v="1692"/>
    <x v="2336"/>
    <x v="2096"/>
    <x v="2345"/>
    <x v="2418"/>
    <x v="0"/>
    <x v="3"/>
    <x v="10"/>
    <x v="10"/>
  </r>
  <r>
    <x v="2421"/>
    <x v="325"/>
    <x v="1"/>
    <x v="6"/>
    <x v="0"/>
    <x v="1"/>
    <x v="4"/>
    <x v="14"/>
    <x v="3"/>
    <x v="841"/>
    <x v="3"/>
    <x v="481"/>
    <x v="2337"/>
    <x v="2097"/>
    <x v="2346"/>
    <x v="2419"/>
    <x v="0"/>
    <x v="3"/>
    <x v="10"/>
    <x v="10"/>
  </r>
  <r>
    <x v="2422"/>
    <x v="326"/>
    <x v="2"/>
    <x v="2"/>
    <x v="0"/>
    <x v="1"/>
    <x v="3"/>
    <x v="7"/>
    <x v="6"/>
    <x v="1888"/>
    <x v="1"/>
    <x v="1179"/>
    <x v="2338"/>
    <x v="2098"/>
    <x v="2347"/>
    <x v="2420"/>
    <x v="0"/>
    <x v="3"/>
    <x v="10"/>
    <x v="10"/>
  </r>
  <r>
    <x v="2423"/>
    <x v="326"/>
    <x v="1"/>
    <x v="12"/>
    <x v="0"/>
    <x v="1"/>
    <x v="2"/>
    <x v="2"/>
    <x v="8"/>
    <x v="537"/>
    <x v="0"/>
    <x v="1693"/>
    <x v="2339"/>
    <x v="2099"/>
    <x v="2348"/>
    <x v="2421"/>
    <x v="0"/>
    <x v="3"/>
    <x v="10"/>
    <x v="10"/>
  </r>
  <r>
    <x v="2424"/>
    <x v="326"/>
    <x v="1"/>
    <x v="6"/>
    <x v="1"/>
    <x v="0"/>
    <x v="3"/>
    <x v="7"/>
    <x v="7"/>
    <x v="1889"/>
    <x v="1"/>
    <x v="536"/>
    <x v="2340"/>
    <x v="2100"/>
    <x v="2349"/>
    <x v="2422"/>
    <x v="0"/>
    <x v="3"/>
    <x v="10"/>
    <x v="10"/>
  </r>
  <r>
    <x v="2425"/>
    <x v="326"/>
    <x v="1"/>
    <x v="12"/>
    <x v="0"/>
    <x v="1"/>
    <x v="2"/>
    <x v="18"/>
    <x v="0"/>
    <x v="1890"/>
    <x v="1"/>
    <x v="1694"/>
    <x v="2341"/>
    <x v="2101"/>
    <x v="2350"/>
    <x v="2423"/>
    <x v="0"/>
    <x v="3"/>
    <x v="10"/>
    <x v="10"/>
  </r>
  <r>
    <x v="2426"/>
    <x v="326"/>
    <x v="1"/>
    <x v="6"/>
    <x v="0"/>
    <x v="2"/>
    <x v="3"/>
    <x v="13"/>
    <x v="0"/>
    <x v="1891"/>
    <x v="3"/>
    <x v="1695"/>
    <x v="2342"/>
    <x v="2102"/>
    <x v="2351"/>
    <x v="2424"/>
    <x v="0"/>
    <x v="3"/>
    <x v="10"/>
    <x v="10"/>
  </r>
  <r>
    <x v="2427"/>
    <x v="326"/>
    <x v="0"/>
    <x v="15"/>
    <x v="0"/>
    <x v="2"/>
    <x v="1"/>
    <x v="17"/>
    <x v="3"/>
    <x v="1892"/>
    <x v="4"/>
    <x v="1696"/>
    <x v="2343"/>
    <x v="2103"/>
    <x v="2352"/>
    <x v="2425"/>
    <x v="0"/>
    <x v="3"/>
    <x v="10"/>
    <x v="10"/>
  </r>
  <r>
    <x v="2428"/>
    <x v="326"/>
    <x v="2"/>
    <x v="3"/>
    <x v="0"/>
    <x v="0"/>
    <x v="3"/>
    <x v="19"/>
    <x v="6"/>
    <x v="1893"/>
    <x v="2"/>
    <x v="1697"/>
    <x v="2344"/>
    <x v="2104"/>
    <x v="2353"/>
    <x v="2426"/>
    <x v="0"/>
    <x v="3"/>
    <x v="10"/>
    <x v="10"/>
  </r>
  <r>
    <x v="2429"/>
    <x v="327"/>
    <x v="0"/>
    <x v="15"/>
    <x v="3"/>
    <x v="0"/>
    <x v="1"/>
    <x v="1"/>
    <x v="0"/>
    <x v="1894"/>
    <x v="1"/>
    <x v="1698"/>
    <x v="2345"/>
    <x v="2105"/>
    <x v="2354"/>
    <x v="2427"/>
    <x v="0"/>
    <x v="3"/>
    <x v="10"/>
    <x v="10"/>
  </r>
  <r>
    <x v="2430"/>
    <x v="327"/>
    <x v="0"/>
    <x v="0"/>
    <x v="3"/>
    <x v="1"/>
    <x v="1"/>
    <x v="11"/>
    <x v="1"/>
    <x v="1895"/>
    <x v="0"/>
    <x v="1699"/>
    <x v="2346"/>
    <x v="2106"/>
    <x v="2355"/>
    <x v="2428"/>
    <x v="0"/>
    <x v="3"/>
    <x v="10"/>
    <x v="10"/>
  </r>
  <r>
    <x v="2431"/>
    <x v="327"/>
    <x v="2"/>
    <x v="10"/>
    <x v="2"/>
    <x v="0"/>
    <x v="4"/>
    <x v="10"/>
    <x v="3"/>
    <x v="693"/>
    <x v="0"/>
    <x v="367"/>
    <x v="747"/>
    <x v="2107"/>
    <x v="2356"/>
    <x v="2429"/>
    <x v="0"/>
    <x v="3"/>
    <x v="10"/>
    <x v="10"/>
  </r>
  <r>
    <x v="2432"/>
    <x v="327"/>
    <x v="2"/>
    <x v="2"/>
    <x v="0"/>
    <x v="0"/>
    <x v="0"/>
    <x v="4"/>
    <x v="0"/>
    <x v="28"/>
    <x v="2"/>
    <x v="1700"/>
    <x v="28"/>
    <x v="2108"/>
    <x v="2357"/>
    <x v="2430"/>
    <x v="0"/>
    <x v="3"/>
    <x v="10"/>
    <x v="10"/>
  </r>
  <r>
    <x v="2433"/>
    <x v="327"/>
    <x v="0"/>
    <x v="0"/>
    <x v="0"/>
    <x v="0"/>
    <x v="3"/>
    <x v="19"/>
    <x v="3"/>
    <x v="606"/>
    <x v="1"/>
    <x v="1701"/>
    <x v="2347"/>
    <x v="2109"/>
    <x v="2358"/>
    <x v="2431"/>
    <x v="0"/>
    <x v="3"/>
    <x v="10"/>
    <x v="10"/>
  </r>
  <r>
    <x v="2434"/>
    <x v="327"/>
    <x v="2"/>
    <x v="16"/>
    <x v="2"/>
    <x v="0"/>
    <x v="1"/>
    <x v="11"/>
    <x v="0"/>
    <x v="1813"/>
    <x v="0"/>
    <x v="1681"/>
    <x v="2348"/>
    <x v="2110"/>
    <x v="2359"/>
    <x v="2432"/>
    <x v="0"/>
    <x v="3"/>
    <x v="10"/>
    <x v="10"/>
  </r>
  <r>
    <x v="2435"/>
    <x v="327"/>
    <x v="2"/>
    <x v="16"/>
    <x v="2"/>
    <x v="1"/>
    <x v="0"/>
    <x v="6"/>
    <x v="3"/>
    <x v="1512"/>
    <x v="0"/>
    <x v="1480"/>
    <x v="2349"/>
    <x v="1781"/>
    <x v="2360"/>
    <x v="2433"/>
    <x v="0"/>
    <x v="3"/>
    <x v="10"/>
    <x v="10"/>
  </r>
  <r>
    <x v="2436"/>
    <x v="328"/>
    <x v="3"/>
    <x v="13"/>
    <x v="3"/>
    <x v="0"/>
    <x v="0"/>
    <x v="8"/>
    <x v="0"/>
    <x v="1896"/>
    <x v="1"/>
    <x v="958"/>
    <x v="2350"/>
    <x v="2111"/>
    <x v="2361"/>
    <x v="2434"/>
    <x v="0"/>
    <x v="3"/>
    <x v="10"/>
    <x v="10"/>
  </r>
  <r>
    <x v="2437"/>
    <x v="328"/>
    <x v="3"/>
    <x v="7"/>
    <x v="0"/>
    <x v="0"/>
    <x v="2"/>
    <x v="15"/>
    <x v="0"/>
    <x v="1897"/>
    <x v="3"/>
    <x v="1702"/>
    <x v="2351"/>
    <x v="2112"/>
    <x v="2362"/>
    <x v="2435"/>
    <x v="0"/>
    <x v="3"/>
    <x v="10"/>
    <x v="10"/>
  </r>
  <r>
    <x v="2438"/>
    <x v="328"/>
    <x v="1"/>
    <x v="1"/>
    <x v="3"/>
    <x v="1"/>
    <x v="2"/>
    <x v="2"/>
    <x v="3"/>
    <x v="1898"/>
    <x v="3"/>
    <x v="1269"/>
    <x v="2352"/>
    <x v="1476"/>
    <x v="2363"/>
    <x v="2436"/>
    <x v="0"/>
    <x v="3"/>
    <x v="10"/>
    <x v="10"/>
  </r>
  <r>
    <x v="2439"/>
    <x v="328"/>
    <x v="2"/>
    <x v="10"/>
    <x v="0"/>
    <x v="1"/>
    <x v="2"/>
    <x v="15"/>
    <x v="1"/>
    <x v="1899"/>
    <x v="2"/>
    <x v="1703"/>
    <x v="2353"/>
    <x v="2113"/>
    <x v="2364"/>
    <x v="2437"/>
    <x v="0"/>
    <x v="3"/>
    <x v="10"/>
    <x v="10"/>
  </r>
  <r>
    <x v="2440"/>
    <x v="328"/>
    <x v="0"/>
    <x v="9"/>
    <x v="3"/>
    <x v="0"/>
    <x v="1"/>
    <x v="3"/>
    <x v="0"/>
    <x v="1900"/>
    <x v="3"/>
    <x v="117"/>
    <x v="2354"/>
    <x v="118"/>
    <x v="2365"/>
    <x v="2438"/>
    <x v="0"/>
    <x v="3"/>
    <x v="10"/>
    <x v="10"/>
  </r>
  <r>
    <x v="2441"/>
    <x v="328"/>
    <x v="0"/>
    <x v="15"/>
    <x v="2"/>
    <x v="1"/>
    <x v="3"/>
    <x v="19"/>
    <x v="3"/>
    <x v="1901"/>
    <x v="1"/>
    <x v="1704"/>
    <x v="2355"/>
    <x v="2114"/>
    <x v="2366"/>
    <x v="2439"/>
    <x v="0"/>
    <x v="3"/>
    <x v="10"/>
    <x v="10"/>
  </r>
  <r>
    <x v="2442"/>
    <x v="328"/>
    <x v="2"/>
    <x v="2"/>
    <x v="0"/>
    <x v="2"/>
    <x v="0"/>
    <x v="6"/>
    <x v="0"/>
    <x v="981"/>
    <x v="2"/>
    <x v="1705"/>
    <x v="2356"/>
    <x v="2115"/>
    <x v="2367"/>
    <x v="2440"/>
    <x v="0"/>
    <x v="3"/>
    <x v="10"/>
    <x v="10"/>
  </r>
  <r>
    <x v="2443"/>
    <x v="328"/>
    <x v="2"/>
    <x v="5"/>
    <x v="0"/>
    <x v="1"/>
    <x v="1"/>
    <x v="17"/>
    <x v="3"/>
    <x v="1902"/>
    <x v="1"/>
    <x v="122"/>
    <x v="2357"/>
    <x v="123"/>
    <x v="2368"/>
    <x v="2441"/>
    <x v="0"/>
    <x v="3"/>
    <x v="10"/>
    <x v="10"/>
  </r>
  <r>
    <x v="2444"/>
    <x v="328"/>
    <x v="1"/>
    <x v="12"/>
    <x v="3"/>
    <x v="1"/>
    <x v="1"/>
    <x v="3"/>
    <x v="3"/>
    <x v="1903"/>
    <x v="3"/>
    <x v="1706"/>
    <x v="2358"/>
    <x v="2116"/>
    <x v="2369"/>
    <x v="2442"/>
    <x v="0"/>
    <x v="3"/>
    <x v="10"/>
    <x v="10"/>
  </r>
  <r>
    <x v="2445"/>
    <x v="328"/>
    <x v="1"/>
    <x v="6"/>
    <x v="3"/>
    <x v="0"/>
    <x v="1"/>
    <x v="3"/>
    <x v="1"/>
    <x v="1904"/>
    <x v="3"/>
    <x v="1707"/>
    <x v="2359"/>
    <x v="2117"/>
    <x v="2370"/>
    <x v="2443"/>
    <x v="0"/>
    <x v="3"/>
    <x v="10"/>
    <x v="10"/>
  </r>
  <r>
    <x v="2446"/>
    <x v="328"/>
    <x v="0"/>
    <x v="9"/>
    <x v="0"/>
    <x v="1"/>
    <x v="3"/>
    <x v="13"/>
    <x v="3"/>
    <x v="1905"/>
    <x v="2"/>
    <x v="1708"/>
    <x v="2360"/>
    <x v="2118"/>
    <x v="2371"/>
    <x v="2444"/>
    <x v="0"/>
    <x v="3"/>
    <x v="10"/>
    <x v="10"/>
  </r>
  <r>
    <x v="2447"/>
    <x v="328"/>
    <x v="2"/>
    <x v="2"/>
    <x v="2"/>
    <x v="1"/>
    <x v="3"/>
    <x v="7"/>
    <x v="0"/>
    <x v="1906"/>
    <x v="1"/>
    <x v="1572"/>
    <x v="2361"/>
    <x v="2119"/>
    <x v="2372"/>
    <x v="2445"/>
    <x v="0"/>
    <x v="3"/>
    <x v="10"/>
    <x v="10"/>
  </r>
  <r>
    <x v="2448"/>
    <x v="328"/>
    <x v="1"/>
    <x v="14"/>
    <x v="0"/>
    <x v="0"/>
    <x v="1"/>
    <x v="3"/>
    <x v="3"/>
    <x v="1907"/>
    <x v="2"/>
    <x v="1025"/>
    <x v="2362"/>
    <x v="1157"/>
    <x v="2373"/>
    <x v="2446"/>
    <x v="0"/>
    <x v="3"/>
    <x v="10"/>
    <x v="10"/>
  </r>
  <r>
    <x v="2449"/>
    <x v="329"/>
    <x v="2"/>
    <x v="16"/>
    <x v="0"/>
    <x v="0"/>
    <x v="0"/>
    <x v="6"/>
    <x v="3"/>
    <x v="422"/>
    <x v="2"/>
    <x v="617"/>
    <x v="1000"/>
    <x v="2120"/>
    <x v="2374"/>
    <x v="2447"/>
    <x v="0"/>
    <x v="3"/>
    <x v="10"/>
    <x v="10"/>
  </r>
  <r>
    <x v="2450"/>
    <x v="329"/>
    <x v="3"/>
    <x v="8"/>
    <x v="0"/>
    <x v="1"/>
    <x v="1"/>
    <x v="3"/>
    <x v="3"/>
    <x v="1908"/>
    <x v="2"/>
    <x v="1263"/>
    <x v="2363"/>
    <x v="1469"/>
    <x v="2375"/>
    <x v="2448"/>
    <x v="0"/>
    <x v="3"/>
    <x v="10"/>
    <x v="10"/>
  </r>
  <r>
    <x v="2451"/>
    <x v="329"/>
    <x v="3"/>
    <x v="7"/>
    <x v="0"/>
    <x v="1"/>
    <x v="3"/>
    <x v="19"/>
    <x v="0"/>
    <x v="1909"/>
    <x v="3"/>
    <x v="1709"/>
    <x v="2364"/>
    <x v="2121"/>
    <x v="2376"/>
    <x v="2449"/>
    <x v="0"/>
    <x v="3"/>
    <x v="10"/>
    <x v="10"/>
  </r>
  <r>
    <x v="2452"/>
    <x v="329"/>
    <x v="2"/>
    <x v="5"/>
    <x v="2"/>
    <x v="0"/>
    <x v="2"/>
    <x v="15"/>
    <x v="6"/>
    <x v="1910"/>
    <x v="3"/>
    <x v="1710"/>
    <x v="2365"/>
    <x v="2122"/>
    <x v="2377"/>
    <x v="2450"/>
    <x v="0"/>
    <x v="3"/>
    <x v="10"/>
    <x v="10"/>
  </r>
  <r>
    <x v="2453"/>
    <x v="329"/>
    <x v="0"/>
    <x v="15"/>
    <x v="1"/>
    <x v="0"/>
    <x v="0"/>
    <x v="4"/>
    <x v="2"/>
    <x v="631"/>
    <x v="3"/>
    <x v="421"/>
    <x v="2366"/>
    <x v="2123"/>
    <x v="2378"/>
    <x v="2451"/>
    <x v="0"/>
    <x v="3"/>
    <x v="10"/>
    <x v="10"/>
  </r>
  <r>
    <x v="2454"/>
    <x v="329"/>
    <x v="0"/>
    <x v="9"/>
    <x v="2"/>
    <x v="1"/>
    <x v="4"/>
    <x v="16"/>
    <x v="0"/>
    <x v="715"/>
    <x v="1"/>
    <x v="1711"/>
    <x v="2367"/>
    <x v="1453"/>
    <x v="2379"/>
    <x v="2452"/>
    <x v="0"/>
    <x v="3"/>
    <x v="10"/>
    <x v="10"/>
  </r>
  <r>
    <x v="2455"/>
    <x v="329"/>
    <x v="2"/>
    <x v="10"/>
    <x v="0"/>
    <x v="2"/>
    <x v="0"/>
    <x v="4"/>
    <x v="3"/>
    <x v="6"/>
    <x v="0"/>
    <x v="244"/>
    <x v="2368"/>
    <x v="2124"/>
    <x v="2380"/>
    <x v="2453"/>
    <x v="0"/>
    <x v="3"/>
    <x v="10"/>
    <x v="10"/>
  </r>
  <r>
    <x v="2456"/>
    <x v="329"/>
    <x v="1"/>
    <x v="11"/>
    <x v="1"/>
    <x v="2"/>
    <x v="3"/>
    <x v="13"/>
    <x v="2"/>
    <x v="831"/>
    <x v="1"/>
    <x v="1189"/>
    <x v="2369"/>
    <x v="2125"/>
    <x v="2381"/>
    <x v="2454"/>
    <x v="0"/>
    <x v="3"/>
    <x v="10"/>
    <x v="10"/>
  </r>
  <r>
    <x v="2457"/>
    <x v="329"/>
    <x v="1"/>
    <x v="14"/>
    <x v="3"/>
    <x v="2"/>
    <x v="2"/>
    <x v="2"/>
    <x v="3"/>
    <x v="298"/>
    <x v="2"/>
    <x v="160"/>
    <x v="2370"/>
    <x v="535"/>
    <x v="2382"/>
    <x v="2455"/>
    <x v="0"/>
    <x v="3"/>
    <x v="10"/>
    <x v="10"/>
  </r>
  <r>
    <x v="2458"/>
    <x v="330"/>
    <x v="3"/>
    <x v="4"/>
    <x v="2"/>
    <x v="1"/>
    <x v="3"/>
    <x v="7"/>
    <x v="3"/>
    <x v="1911"/>
    <x v="0"/>
    <x v="1712"/>
    <x v="2371"/>
    <x v="2126"/>
    <x v="2383"/>
    <x v="2456"/>
    <x v="0"/>
    <x v="3"/>
    <x v="10"/>
    <x v="10"/>
  </r>
  <r>
    <x v="2459"/>
    <x v="330"/>
    <x v="1"/>
    <x v="6"/>
    <x v="0"/>
    <x v="0"/>
    <x v="2"/>
    <x v="2"/>
    <x v="3"/>
    <x v="1912"/>
    <x v="2"/>
    <x v="68"/>
    <x v="2372"/>
    <x v="68"/>
    <x v="2384"/>
    <x v="2457"/>
    <x v="0"/>
    <x v="3"/>
    <x v="10"/>
    <x v="10"/>
  </r>
  <r>
    <x v="2460"/>
    <x v="330"/>
    <x v="1"/>
    <x v="12"/>
    <x v="0"/>
    <x v="0"/>
    <x v="2"/>
    <x v="2"/>
    <x v="0"/>
    <x v="1913"/>
    <x v="2"/>
    <x v="612"/>
    <x v="2373"/>
    <x v="655"/>
    <x v="2385"/>
    <x v="2458"/>
    <x v="0"/>
    <x v="3"/>
    <x v="10"/>
    <x v="10"/>
  </r>
  <r>
    <x v="2461"/>
    <x v="330"/>
    <x v="3"/>
    <x v="8"/>
    <x v="0"/>
    <x v="1"/>
    <x v="2"/>
    <x v="9"/>
    <x v="1"/>
    <x v="1914"/>
    <x v="0"/>
    <x v="280"/>
    <x v="2374"/>
    <x v="2127"/>
    <x v="2386"/>
    <x v="2459"/>
    <x v="0"/>
    <x v="3"/>
    <x v="10"/>
    <x v="10"/>
  </r>
  <r>
    <x v="2462"/>
    <x v="330"/>
    <x v="3"/>
    <x v="13"/>
    <x v="2"/>
    <x v="0"/>
    <x v="1"/>
    <x v="3"/>
    <x v="2"/>
    <x v="1915"/>
    <x v="1"/>
    <x v="1713"/>
    <x v="2375"/>
    <x v="2128"/>
    <x v="2387"/>
    <x v="2460"/>
    <x v="0"/>
    <x v="3"/>
    <x v="10"/>
    <x v="10"/>
  </r>
  <r>
    <x v="2463"/>
    <x v="330"/>
    <x v="1"/>
    <x v="12"/>
    <x v="3"/>
    <x v="1"/>
    <x v="4"/>
    <x v="14"/>
    <x v="3"/>
    <x v="1470"/>
    <x v="0"/>
    <x v="113"/>
    <x v="1717"/>
    <x v="113"/>
    <x v="2388"/>
    <x v="2461"/>
    <x v="0"/>
    <x v="3"/>
    <x v="10"/>
    <x v="10"/>
  </r>
  <r>
    <x v="2464"/>
    <x v="330"/>
    <x v="3"/>
    <x v="13"/>
    <x v="3"/>
    <x v="0"/>
    <x v="1"/>
    <x v="17"/>
    <x v="1"/>
    <x v="1916"/>
    <x v="2"/>
    <x v="676"/>
    <x v="2376"/>
    <x v="2129"/>
    <x v="2389"/>
    <x v="2462"/>
    <x v="0"/>
    <x v="3"/>
    <x v="10"/>
    <x v="10"/>
  </r>
  <r>
    <x v="2465"/>
    <x v="330"/>
    <x v="0"/>
    <x v="9"/>
    <x v="3"/>
    <x v="2"/>
    <x v="0"/>
    <x v="4"/>
    <x v="6"/>
    <x v="799"/>
    <x v="0"/>
    <x v="1714"/>
    <x v="2377"/>
    <x v="2130"/>
    <x v="2390"/>
    <x v="2463"/>
    <x v="0"/>
    <x v="3"/>
    <x v="10"/>
    <x v="10"/>
  </r>
  <r>
    <x v="2466"/>
    <x v="330"/>
    <x v="1"/>
    <x v="14"/>
    <x v="2"/>
    <x v="0"/>
    <x v="2"/>
    <x v="18"/>
    <x v="2"/>
    <x v="1917"/>
    <x v="2"/>
    <x v="1715"/>
    <x v="2378"/>
    <x v="2131"/>
    <x v="2391"/>
    <x v="2464"/>
    <x v="0"/>
    <x v="3"/>
    <x v="10"/>
    <x v="10"/>
  </r>
  <r>
    <x v="2467"/>
    <x v="330"/>
    <x v="3"/>
    <x v="13"/>
    <x v="0"/>
    <x v="2"/>
    <x v="3"/>
    <x v="13"/>
    <x v="0"/>
    <x v="1776"/>
    <x v="1"/>
    <x v="1716"/>
    <x v="2379"/>
    <x v="2132"/>
    <x v="2392"/>
    <x v="2465"/>
    <x v="0"/>
    <x v="3"/>
    <x v="10"/>
    <x v="10"/>
  </r>
  <r>
    <x v="2468"/>
    <x v="331"/>
    <x v="2"/>
    <x v="3"/>
    <x v="0"/>
    <x v="0"/>
    <x v="4"/>
    <x v="14"/>
    <x v="2"/>
    <x v="1918"/>
    <x v="2"/>
    <x v="798"/>
    <x v="2380"/>
    <x v="262"/>
    <x v="2393"/>
    <x v="2466"/>
    <x v="0"/>
    <x v="3"/>
    <x v="10"/>
    <x v="10"/>
  </r>
  <r>
    <x v="2469"/>
    <x v="331"/>
    <x v="1"/>
    <x v="12"/>
    <x v="3"/>
    <x v="0"/>
    <x v="2"/>
    <x v="15"/>
    <x v="0"/>
    <x v="1919"/>
    <x v="3"/>
    <x v="51"/>
    <x v="2381"/>
    <x v="2133"/>
    <x v="2394"/>
    <x v="2467"/>
    <x v="0"/>
    <x v="3"/>
    <x v="10"/>
    <x v="10"/>
  </r>
  <r>
    <x v="2470"/>
    <x v="331"/>
    <x v="0"/>
    <x v="15"/>
    <x v="0"/>
    <x v="0"/>
    <x v="0"/>
    <x v="6"/>
    <x v="6"/>
    <x v="736"/>
    <x v="3"/>
    <x v="1717"/>
    <x v="2382"/>
    <x v="2134"/>
    <x v="2395"/>
    <x v="2468"/>
    <x v="0"/>
    <x v="3"/>
    <x v="10"/>
    <x v="10"/>
  </r>
  <r>
    <x v="2471"/>
    <x v="331"/>
    <x v="3"/>
    <x v="4"/>
    <x v="0"/>
    <x v="0"/>
    <x v="2"/>
    <x v="2"/>
    <x v="0"/>
    <x v="1920"/>
    <x v="3"/>
    <x v="714"/>
    <x v="2383"/>
    <x v="2135"/>
    <x v="2396"/>
    <x v="2469"/>
    <x v="0"/>
    <x v="3"/>
    <x v="10"/>
    <x v="10"/>
  </r>
  <r>
    <x v="2472"/>
    <x v="331"/>
    <x v="3"/>
    <x v="7"/>
    <x v="2"/>
    <x v="0"/>
    <x v="1"/>
    <x v="11"/>
    <x v="6"/>
    <x v="1921"/>
    <x v="2"/>
    <x v="1718"/>
    <x v="2384"/>
    <x v="2136"/>
    <x v="2397"/>
    <x v="2470"/>
    <x v="0"/>
    <x v="3"/>
    <x v="10"/>
    <x v="10"/>
  </r>
  <r>
    <x v="2473"/>
    <x v="331"/>
    <x v="2"/>
    <x v="3"/>
    <x v="2"/>
    <x v="1"/>
    <x v="4"/>
    <x v="16"/>
    <x v="2"/>
    <x v="628"/>
    <x v="2"/>
    <x v="142"/>
    <x v="2385"/>
    <x v="2137"/>
    <x v="2398"/>
    <x v="2471"/>
    <x v="0"/>
    <x v="3"/>
    <x v="10"/>
    <x v="10"/>
  </r>
  <r>
    <x v="2474"/>
    <x v="331"/>
    <x v="2"/>
    <x v="3"/>
    <x v="0"/>
    <x v="0"/>
    <x v="1"/>
    <x v="17"/>
    <x v="1"/>
    <x v="1922"/>
    <x v="0"/>
    <x v="1719"/>
    <x v="2386"/>
    <x v="2138"/>
    <x v="2399"/>
    <x v="2472"/>
    <x v="0"/>
    <x v="3"/>
    <x v="10"/>
    <x v="10"/>
  </r>
  <r>
    <x v="2475"/>
    <x v="331"/>
    <x v="2"/>
    <x v="10"/>
    <x v="3"/>
    <x v="1"/>
    <x v="2"/>
    <x v="9"/>
    <x v="3"/>
    <x v="1923"/>
    <x v="3"/>
    <x v="1650"/>
    <x v="2387"/>
    <x v="2139"/>
    <x v="2400"/>
    <x v="2473"/>
    <x v="0"/>
    <x v="3"/>
    <x v="10"/>
    <x v="10"/>
  </r>
  <r>
    <x v="2476"/>
    <x v="331"/>
    <x v="0"/>
    <x v="15"/>
    <x v="0"/>
    <x v="1"/>
    <x v="2"/>
    <x v="18"/>
    <x v="3"/>
    <x v="1924"/>
    <x v="4"/>
    <x v="1720"/>
    <x v="2388"/>
    <x v="2140"/>
    <x v="2401"/>
    <x v="2474"/>
    <x v="0"/>
    <x v="3"/>
    <x v="10"/>
    <x v="10"/>
  </r>
  <r>
    <x v="2477"/>
    <x v="331"/>
    <x v="2"/>
    <x v="2"/>
    <x v="3"/>
    <x v="1"/>
    <x v="3"/>
    <x v="7"/>
    <x v="1"/>
    <x v="1925"/>
    <x v="2"/>
    <x v="1721"/>
    <x v="2389"/>
    <x v="2141"/>
    <x v="2402"/>
    <x v="2475"/>
    <x v="0"/>
    <x v="3"/>
    <x v="10"/>
    <x v="10"/>
  </r>
  <r>
    <x v="2478"/>
    <x v="332"/>
    <x v="1"/>
    <x v="12"/>
    <x v="0"/>
    <x v="1"/>
    <x v="2"/>
    <x v="9"/>
    <x v="3"/>
    <x v="1926"/>
    <x v="4"/>
    <x v="1722"/>
    <x v="2390"/>
    <x v="2142"/>
    <x v="2403"/>
    <x v="2476"/>
    <x v="0"/>
    <x v="3"/>
    <x v="10"/>
    <x v="10"/>
  </r>
  <r>
    <x v="2479"/>
    <x v="332"/>
    <x v="0"/>
    <x v="15"/>
    <x v="3"/>
    <x v="0"/>
    <x v="4"/>
    <x v="10"/>
    <x v="3"/>
    <x v="319"/>
    <x v="0"/>
    <x v="1517"/>
    <x v="2008"/>
    <x v="1826"/>
    <x v="2404"/>
    <x v="2477"/>
    <x v="0"/>
    <x v="3"/>
    <x v="10"/>
    <x v="10"/>
  </r>
  <r>
    <x v="2480"/>
    <x v="332"/>
    <x v="1"/>
    <x v="6"/>
    <x v="0"/>
    <x v="1"/>
    <x v="3"/>
    <x v="13"/>
    <x v="2"/>
    <x v="1927"/>
    <x v="2"/>
    <x v="1001"/>
    <x v="2391"/>
    <x v="2143"/>
    <x v="2405"/>
    <x v="2478"/>
    <x v="0"/>
    <x v="3"/>
    <x v="10"/>
    <x v="10"/>
  </r>
  <r>
    <x v="2481"/>
    <x v="332"/>
    <x v="1"/>
    <x v="14"/>
    <x v="3"/>
    <x v="1"/>
    <x v="2"/>
    <x v="2"/>
    <x v="0"/>
    <x v="1928"/>
    <x v="2"/>
    <x v="1693"/>
    <x v="2392"/>
    <x v="2144"/>
    <x v="2406"/>
    <x v="2479"/>
    <x v="0"/>
    <x v="3"/>
    <x v="10"/>
    <x v="10"/>
  </r>
  <r>
    <x v="2482"/>
    <x v="333"/>
    <x v="3"/>
    <x v="8"/>
    <x v="2"/>
    <x v="2"/>
    <x v="2"/>
    <x v="15"/>
    <x v="3"/>
    <x v="1929"/>
    <x v="1"/>
    <x v="1723"/>
    <x v="2393"/>
    <x v="2145"/>
    <x v="2407"/>
    <x v="2480"/>
    <x v="0"/>
    <x v="3"/>
    <x v="10"/>
    <x v="10"/>
  </r>
  <r>
    <x v="2483"/>
    <x v="333"/>
    <x v="3"/>
    <x v="8"/>
    <x v="0"/>
    <x v="2"/>
    <x v="0"/>
    <x v="6"/>
    <x v="2"/>
    <x v="142"/>
    <x v="3"/>
    <x v="1160"/>
    <x v="2394"/>
    <x v="1335"/>
    <x v="2408"/>
    <x v="2481"/>
    <x v="0"/>
    <x v="3"/>
    <x v="10"/>
    <x v="10"/>
  </r>
  <r>
    <x v="2484"/>
    <x v="333"/>
    <x v="1"/>
    <x v="12"/>
    <x v="0"/>
    <x v="1"/>
    <x v="1"/>
    <x v="11"/>
    <x v="0"/>
    <x v="1930"/>
    <x v="3"/>
    <x v="1724"/>
    <x v="2395"/>
    <x v="2146"/>
    <x v="2409"/>
    <x v="2482"/>
    <x v="0"/>
    <x v="3"/>
    <x v="10"/>
    <x v="10"/>
  </r>
  <r>
    <x v="2485"/>
    <x v="333"/>
    <x v="0"/>
    <x v="0"/>
    <x v="2"/>
    <x v="2"/>
    <x v="4"/>
    <x v="14"/>
    <x v="3"/>
    <x v="109"/>
    <x v="4"/>
    <x v="49"/>
    <x v="2396"/>
    <x v="49"/>
    <x v="2410"/>
    <x v="2483"/>
    <x v="0"/>
    <x v="3"/>
    <x v="10"/>
    <x v="10"/>
  </r>
  <r>
    <x v="2486"/>
    <x v="333"/>
    <x v="0"/>
    <x v="0"/>
    <x v="2"/>
    <x v="0"/>
    <x v="0"/>
    <x v="4"/>
    <x v="0"/>
    <x v="174"/>
    <x v="3"/>
    <x v="1725"/>
    <x v="2397"/>
    <x v="567"/>
    <x v="2411"/>
    <x v="2484"/>
    <x v="0"/>
    <x v="3"/>
    <x v="10"/>
    <x v="10"/>
  </r>
  <r>
    <x v="2487"/>
    <x v="333"/>
    <x v="0"/>
    <x v="9"/>
    <x v="0"/>
    <x v="2"/>
    <x v="4"/>
    <x v="14"/>
    <x v="3"/>
    <x v="1931"/>
    <x v="3"/>
    <x v="86"/>
    <x v="2398"/>
    <x v="86"/>
    <x v="2412"/>
    <x v="2485"/>
    <x v="0"/>
    <x v="3"/>
    <x v="10"/>
    <x v="10"/>
  </r>
  <r>
    <x v="2488"/>
    <x v="333"/>
    <x v="1"/>
    <x v="14"/>
    <x v="1"/>
    <x v="2"/>
    <x v="3"/>
    <x v="13"/>
    <x v="5"/>
    <x v="1932"/>
    <x v="1"/>
    <x v="1533"/>
    <x v="2399"/>
    <x v="2147"/>
    <x v="2413"/>
    <x v="2486"/>
    <x v="0"/>
    <x v="3"/>
    <x v="10"/>
    <x v="10"/>
  </r>
  <r>
    <x v="2489"/>
    <x v="333"/>
    <x v="0"/>
    <x v="15"/>
    <x v="2"/>
    <x v="0"/>
    <x v="3"/>
    <x v="7"/>
    <x v="3"/>
    <x v="913"/>
    <x v="0"/>
    <x v="1726"/>
    <x v="1006"/>
    <x v="2148"/>
    <x v="2414"/>
    <x v="2487"/>
    <x v="0"/>
    <x v="3"/>
    <x v="10"/>
    <x v="10"/>
  </r>
  <r>
    <x v="2490"/>
    <x v="333"/>
    <x v="1"/>
    <x v="1"/>
    <x v="3"/>
    <x v="2"/>
    <x v="3"/>
    <x v="19"/>
    <x v="0"/>
    <x v="1933"/>
    <x v="1"/>
    <x v="1727"/>
    <x v="2400"/>
    <x v="2149"/>
    <x v="2415"/>
    <x v="2488"/>
    <x v="0"/>
    <x v="3"/>
    <x v="10"/>
    <x v="10"/>
  </r>
  <r>
    <x v="2491"/>
    <x v="333"/>
    <x v="3"/>
    <x v="13"/>
    <x v="0"/>
    <x v="0"/>
    <x v="3"/>
    <x v="13"/>
    <x v="3"/>
    <x v="1934"/>
    <x v="0"/>
    <x v="1728"/>
    <x v="2401"/>
    <x v="2150"/>
    <x v="2416"/>
    <x v="2489"/>
    <x v="0"/>
    <x v="3"/>
    <x v="10"/>
    <x v="10"/>
  </r>
  <r>
    <x v="2492"/>
    <x v="333"/>
    <x v="2"/>
    <x v="5"/>
    <x v="0"/>
    <x v="0"/>
    <x v="0"/>
    <x v="0"/>
    <x v="3"/>
    <x v="1935"/>
    <x v="0"/>
    <x v="1729"/>
    <x v="2402"/>
    <x v="1260"/>
    <x v="2417"/>
    <x v="2490"/>
    <x v="0"/>
    <x v="3"/>
    <x v="10"/>
    <x v="10"/>
  </r>
  <r>
    <x v="2493"/>
    <x v="333"/>
    <x v="0"/>
    <x v="9"/>
    <x v="0"/>
    <x v="1"/>
    <x v="1"/>
    <x v="17"/>
    <x v="3"/>
    <x v="756"/>
    <x v="0"/>
    <x v="1730"/>
    <x v="2403"/>
    <x v="2151"/>
    <x v="2418"/>
    <x v="2491"/>
    <x v="0"/>
    <x v="3"/>
    <x v="10"/>
    <x v="10"/>
  </r>
  <r>
    <x v="2494"/>
    <x v="333"/>
    <x v="2"/>
    <x v="3"/>
    <x v="0"/>
    <x v="0"/>
    <x v="2"/>
    <x v="9"/>
    <x v="3"/>
    <x v="1936"/>
    <x v="2"/>
    <x v="1580"/>
    <x v="2404"/>
    <x v="1916"/>
    <x v="2419"/>
    <x v="2492"/>
    <x v="0"/>
    <x v="3"/>
    <x v="10"/>
    <x v="10"/>
  </r>
  <r>
    <x v="2495"/>
    <x v="333"/>
    <x v="3"/>
    <x v="7"/>
    <x v="3"/>
    <x v="1"/>
    <x v="1"/>
    <x v="11"/>
    <x v="0"/>
    <x v="1937"/>
    <x v="1"/>
    <x v="1507"/>
    <x v="2405"/>
    <x v="2152"/>
    <x v="2420"/>
    <x v="2493"/>
    <x v="0"/>
    <x v="3"/>
    <x v="10"/>
    <x v="10"/>
  </r>
  <r>
    <x v="2496"/>
    <x v="333"/>
    <x v="2"/>
    <x v="5"/>
    <x v="3"/>
    <x v="1"/>
    <x v="3"/>
    <x v="7"/>
    <x v="0"/>
    <x v="1938"/>
    <x v="0"/>
    <x v="1731"/>
    <x v="2406"/>
    <x v="2153"/>
    <x v="2421"/>
    <x v="2494"/>
    <x v="0"/>
    <x v="3"/>
    <x v="10"/>
    <x v="10"/>
  </r>
  <r>
    <x v="2497"/>
    <x v="334"/>
    <x v="3"/>
    <x v="8"/>
    <x v="1"/>
    <x v="2"/>
    <x v="1"/>
    <x v="3"/>
    <x v="4"/>
    <x v="936"/>
    <x v="3"/>
    <x v="1732"/>
    <x v="2407"/>
    <x v="2154"/>
    <x v="2422"/>
    <x v="2495"/>
    <x v="0"/>
    <x v="3"/>
    <x v="11"/>
    <x v="11"/>
  </r>
  <r>
    <x v="2498"/>
    <x v="334"/>
    <x v="3"/>
    <x v="13"/>
    <x v="0"/>
    <x v="2"/>
    <x v="0"/>
    <x v="4"/>
    <x v="0"/>
    <x v="938"/>
    <x v="1"/>
    <x v="1223"/>
    <x v="2408"/>
    <x v="1938"/>
    <x v="2423"/>
    <x v="2496"/>
    <x v="0"/>
    <x v="3"/>
    <x v="11"/>
    <x v="11"/>
  </r>
  <r>
    <x v="2499"/>
    <x v="334"/>
    <x v="1"/>
    <x v="12"/>
    <x v="0"/>
    <x v="1"/>
    <x v="1"/>
    <x v="3"/>
    <x v="3"/>
    <x v="1939"/>
    <x v="1"/>
    <x v="1733"/>
    <x v="2409"/>
    <x v="2155"/>
    <x v="2424"/>
    <x v="2497"/>
    <x v="0"/>
    <x v="3"/>
    <x v="11"/>
    <x v="11"/>
  </r>
  <r>
    <x v="2500"/>
    <x v="334"/>
    <x v="0"/>
    <x v="0"/>
    <x v="0"/>
    <x v="1"/>
    <x v="1"/>
    <x v="11"/>
    <x v="3"/>
    <x v="1461"/>
    <x v="0"/>
    <x v="475"/>
    <x v="2410"/>
    <x v="2011"/>
    <x v="2425"/>
    <x v="2498"/>
    <x v="0"/>
    <x v="3"/>
    <x v="11"/>
    <x v="11"/>
  </r>
  <r>
    <x v="2501"/>
    <x v="334"/>
    <x v="2"/>
    <x v="16"/>
    <x v="3"/>
    <x v="0"/>
    <x v="4"/>
    <x v="10"/>
    <x v="3"/>
    <x v="1169"/>
    <x v="0"/>
    <x v="428"/>
    <x v="1311"/>
    <x v="2156"/>
    <x v="2426"/>
    <x v="2499"/>
    <x v="0"/>
    <x v="3"/>
    <x v="11"/>
    <x v="11"/>
  </r>
  <r>
    <x v="2502"/>
    <x v="334"/>
    <x v="1"/>
    <x v="11"/>
    <x v="2"/>
    <x v="1"/>
    <x v="0"/>
    <x v="6"/>
    <x v="3"/>
    <x v="1940"/>
    <x v="2"/>
    <x v="1320"/>
    <x v="2411"/>
    <x v="1544"/>
    <x v="2427"/>
    <x v="2500"/>
    <x v="0"/>
    <x v="3"/>
    <x v="11"/>
    <x v="11"/>
  </r>
  <r>
    <x v="2503"/>
    <x v="335"/>
    <x v="2"/>
    <x v="3"/>
    <x v="0"/>
    <x v="2"/>
    <x v="1"/>
    <x v="17"/>
    <x v="3"/>
    <x v="1809"/>
    <x v="3"/>
    <x v="1431"/>
    <x v="2412"/>
    <x v="1711"/>
    <x v="2428"/>
    <x v="2501"/>
    <x v="0"/>
    <x v="3"/>
    <x v="11"/>
    <x v="11"/>
  </r>
  <r>
    <x v="2504"/>
    <x v="335"/>
    <x v="0"/>
    <x v="15"/>
    <x v="0"/>
    <x v="2"/>
    <x v="4"/>
    <x v="10"/>
    <x v="0"/>
    <x v="422"/>
    <x v="2"/>
    <x v="575"/>
    <x v="2413"/>
    <x v="2157"/>
    <x v="2429"/>
    <x v="2502"/>
    <x v="0"/>
    <x v="3"/>
    <x v="11"/>
    <x v="11"/>
  </r>
  <r>
    <x v="2505"/>
    <x v="335"/>
    <x v="2"/>
    <x v="5"/>
    <x v="3"/>
    <x v="0"/>
    <x v="3"/>
    <x v="7"/>
    <x v="8"/>
    <x v="1046"/>
    <x v="0"/>
    <x v="697"/>
    <x v="2414"/>
    <x v="2158"/>
    <x v="2430"/>
    <x v="2503"/>
    <x v="0"/>
    <x v="3"/>
    <x v="11"/>
    <x v="11"/>
  </r>
  <r>
    <x v="2506"/>
    <x v="335"/>
    <x v="3"/>
    <x v="13"/>
    <x v="0"/>
    <x v="1"/>
    <x v="3"/>
    <x v="13"/>
    <x v="1"/>
    <x v="557"/>
    <x v="4"/>
    <x v="1734"/>
    <x v="2415"/>
    <x v="2159"/>
    <x v="2431"/>
    <x v="2504"/>
    <x v="0"/>
    <x v="3"/>
    <x v="11"/>
    <x v="11"/>
  </r>
  <r>
    <x v="2507"/>
    <x v="335"/>
    <x v="0"/>
    <x v="15"/>
    <x v="0"/>
    <x v="1"/>
    <x v="3"/>
    <x v="7"/>
    <x v="2"/>
    <x v="388"/>
    <x v="2"/>
    <x v="1735"/>
    <x v="2416"/>
    <x v="2160"/>
    <x v="2432"/>
    <x v="2505"/>
    <x v="0"/>
    <x v="3"/>
    <x v="11"/>
    <x v="11"/>
  </r>
  <r>
    <x v="2508"/>
    <x v="335"/>
    <x v="0"/>
    <x v="9"/>
    <x v="2"/>
    <x v="1"/>
    <x v="2"/>
    <x v="9"/>
    <x v="0"/>
    <x v="1941"/>
    <x v="0"/>
    <x v="1736"/>
    <x v="2417"/>
    <x v="2161"/>
    <x v="1506"/>
    <x v="2506"/>
    <x v="0"/>
    <x v="3"/>
    <x v="11"/>
    <x v="11"/>
  </r>
  <r>
    <x v="2509"/>
    <x v="335"/>
    <x v="2"/>
    <x v="5"/>
    <x v="1"/>
    <x v="2"/>
    <x v="1"/>
    <x v="3"/>
    <x v="5"/>
    <x v="1942"/>
    <x v="3"/>
    <x v="824"/>
    <x v="2418"/>
    <x v="2162"/>
    <x v="2433"/>
    <x v="2507"/>
    <x v="0"/>
    <x v="3"/>
    <x v="11"/>
    <x v="11"/>
  </r>
  <r>
    <x v="2510"/>
    <x v="335"/>
    <x v="1"/>
    <x v="12"/>
    <x v="2"/>
    <x v="0"/>
    <x v="1"/>
    <x v="11"/>
    <x v="0"/>
    <x v="876"/>
    <x v="0"/>
    <x v="1737"/>
    <x v="2419"/>
    <x v="2163"/>
    <x v="2434"/>
    <x v="2508"/>
    <x v="0"/>
    <x v="3"/>
    <x v="11"/>
    <x v="11"/>
  </r>
  <r>
    <x v="2511"/>
    <x v="335"/>
    <x v="3"/>
    <x v="13"/>
    <x v="0"/>
    <x v="0"/>
    <x v="3"/>
    <x v="5"/>
    <x v="3"/>
    <x v="1943"/>
    <x v="2"/>
    <x v="1738"/>
    <x v="2420"/>
    <x v="2164"/>
    <x v="2435"/>
    <x v="2509"/>
    <x v="0"/>
    <x v="3"/>
    <x v="11"/>
    <x v="11"/>
  </r>
  <r>
    <x v="2512"/>
    <x v="336"/>
    <x v="3"/>
    <x v="13"/>
    <x v="0"/>
    <x v="1"/>
    <x v="2"/>
    <x v="9"/>
    <x v="0"/>
    <x v="1944"/>
    <x v="2"/>
    <x v="484"/>
    <x v="2421"/>
    <x v="509"/>
    <x v="2436"/>
    <x v="2510"/>
    <x v="0"/>
    <x v="3"/>
    <x v="11"/>
    <x v="11"/>
  </r>
  <r>
    <x v="2513"/>
    <x v="336"/>
    <x v="0"/>
    <x v="9"/>
    <x v="1"/>
    <x v="2"/>
    <x v="0"/>
    <x v="0"/>
    <x v="8"/>
    <x v="1945"/>
    <x v="3"/>
    <x v="672"/>
    <x v="2422"/>
    <x v="1501"/>
    <x v="2437"/>
    <x v="2511"/>
    <x v="0"/>
    <x v="3"/>
    <x v="11"/>
    <x v="11"/>
  </r>
  <r>
    <x v="2514"/>
    <x v="336"/>
    <x v="3"/>
    <x v="13"/>
    <x v="0"/>
    <x v="1"/>
    <x v="3"/>
    <x v="19"/>
    <x v="0"/>
    <x v="1946"/>
    <x v="3"/>
    <x v="889"/>
    <x v="2423"/>
    <x v="986"/>
    <x v="2438"/>
    <x v="2512"/>
    <x v="0"/>
    <x v="3"/>
    <x v="11"/>
    <x v="11"/>
  </r>
  <r>
    <x v="2515"/>
    <x v="336"/>
    <x v="2"/>
    <x v="3"/>
    <x v="0"/>
    <x v="0"/>
    <x v="1"/>
    <x v="3"/>
    <x v="3"/>
    <x v="1947"/>
    <x v="1"/>
    <x v="1739"/>
    <x v="2424"/>
    <x v="2165"/>
    <x v="2439"/>
    <x v="2513"/>
    <x v="0"/>
    <x v="3"/>
    <x v="11"/>
    <x v="11"/>
  </r>
  <r>
    <x v="2516"/>
    <x v="336"/>
    <x v="3"/>
    <x v="7"/>
    <x v="0"/>
    <x v="2"/>
    <x v="2"/>
    <x v="15"/>
    <x v="3"/>
    <x v="1948"/>
    <x v="0"/>
    <x v="1740"/>
    <x v="2425"/>
    <x v="1959"/>
    <x v="2440"/>
    <x v="2514"/>
    <x v="0"/>
    <x v="3"/>
    <x v="11"/>
    <x v="11"/>
  </r>
  <r>
    <x v="2517"/>
    <x v="336"/>
    <x v="3"/>
    <x v="7"/>
    <x v="2"/>
    <x v="1"/>
    <x v="3"/>
    <x v="19"/>
    <x v="3"/>
    <x v="230"/>
    <x v="0"/>
    <x v="1741"/>
    <x v="2426"/>
    <x v="2166"/>
    <x v="893"/>
    <x v="2515"/>
    <x v="0"/>
    <x v="3"/>
    <x v="11"/>
    <x v="11"/>
  </r>
  <r>
    <x v="2518"/>
    <x v="336"/>
    <x v="1"/>
    <x v="12"/>
    <x v="0"/>
    <x v="1"/>
    <x v="1"/>
    <x v="17"/>
    <x v="0"/>
    <x v="1949"/>
    <x v="3"/>
    <x v="840"/>
    <x v="2427"/>
    <x v="1654"/>
    <x v="2441"/>
    <x v="2516"/>
    <x v="0"/>
    <x v="3"/>
    <x v="11"/>
    <x v="11"/>
  </r>
  <r>
    <x v="2519"/>
    <x v="337"/>
    <x v="3"/>
    <x v="7"/>
    <x v="0"/>
    <x v="0"/>
    <x v="1"/>
    <x v="11"/>
    <x v="0"/>
    <x v="1950"/>
    <x v="1"/>
    <x v="820"/>
    <x v="2428"/>
    <x v="2167"/>
    <x v="2442"/>
    <x v="2517"/>
    <x v="0"/>
    <x v="3"/>
    <x v="11"/>
    <x v="11"/>
  </r>
  <r>
    <x v="2520"/>
    <x v="337"/>
    <x v="3"/>
    <x v="7"/>
    <x v="0"/>
    <x v="0"/>
    <x v="3"/>
    <x v="19"/>
    <x v="0"/>
    <x v="1951"/>
    <x v="4"/>
    <x v="1742"/>
    <x v="2429"/>
    <x v="2168"/>
    <x v="2443"/>
    <x v="2518"/>
    <x v="0"/>
    <x v="3"/>
    <x v="11"/>
    <x v="11"/>
  </r>
  <r>
    <x v="2521"/>
    <x v="337"/>
    <x v="1"/>
    <x v="1"/>
    <x v="0"/>
    <x v="0"/>
    <x v="3"/>
    <x v="7"/>
    <x v="2"/>
    <x v="1952"/>
    <x v="0"/>
    <x v="1743"/>
    <x v="2430"/>
    <x v="2169"/>
    <x v="2444"/>
    <x v="2519"/>
    <x v="0"/>
    <x v="3"/>
    <x v="11"/>
    <x v="11"/>
  </r>
  <r>
    <x v="2522"/>
    <x v="338"/>
    <x v="3"/>
    <x v="13"/>
    <x v="0"/>
    <x v="2"/>
    <x v="1"/>
    <x v="3"/>
    <x v="3"/>
    <x v="1953"/>
    <x v="3"/>
    <x v="1744"/>
    <x v="2431"/>
    <x v="2170"/>
    <x v="2445"/>
    <x v="2520"/>
    <x v="0"/>
    <x v="3"/>
    <x v="11"/>
    <x v="11"/>
  </r>
  <r>
    <x v="2523"/>
    <x v="338"/>
    <x v="3"/>
    <x v="7"/>
    <x v="1"/>
    <x v="2"/>
    <x v="0"/>
    <x v="8"/>
    <x v="1"/>
    <x v="1954"/>
    <x v="1"/>
    <x v="1745"/>
    <x v="2432"/>
    <x v="2171"/>
    <x v="2446"/>
    <x v="2521"/>
    <x v="0"/>
    <x v="3"/>
    <x v="11"/>
    <x v="11"/>
  </r>
  <r>
    <x v="2524"/>
    <x v="338"/>
    <x v="1"/>
    <x v="6"/>
    <x v="2"/>
    <x v="1"/>
    <x v="3"/>
    <x v="19"/>
    <x v="0"/>
    <x v="1630"/>
    <x v="0"/>
    <x v="1746"/>
    <x v="2433"/>
    <x v="2172"/>
    <x v="2447"/>
    <x v="2522"/>
    <x v="0"/>
    <x v="3"/>
    <x v="11"/>
    <x v="11"/>
  </r>
  <r>
    <x v="2525"/>
    <x v="338"/>
    <x v="1"/>
    <x v="1"/>
    <x v="0"/>
    <x v="0"/>
    <x v="2"/>
    <x v="18"/>
    <x v="3"/>
    <x v="1955"/>
    <x v="2"/>
    <x v="1747"/>
    <x v="2434"/>
    <x v="2173"/>
    <x v="2448"/>
    <x v="2523"/>
    <x v="0"/>
    <x v="3"/>
    <x v="11"/>
    <x v="11"/>
  </r>
  <r>
    <x v="2526"/>
    <x v="338"/>
    <x v="3"/>
    <x v="13"/>
    <x v="0"/>
    <x v="1"/>
    <x v="3"/>
    <x v="7"/>
    <x v="2"/>
    <x v="1956"/>
    <x v="3"/>
    <x v="1748"/>
    <x v="2435"/>
    <x v="2174"/>
    <x v="2449"/>
    <x v="2524"/>
    <x v="0"/>
    <x v="3"/>
    <x v="11"/>
    <x v="11"/>
  </r>
  <r>
    <x v="2527"/>
    <x v="338"/>
    <x v="3"/>
    <x v="13"/>
    <x v="3"/>
    <x v="1"/>
    <x v="1"/>
    <x v="11"/>
    <x v="3"/>
    <x v="483"/>
    <x v="3"/>
    <x v="1749"/>
    <x v="2436"/>
    <x v="2175"/>
    <x v="2450"/>
    <x v="2525"/>
    <x v="0"/>
    <x v="3"/>
    <x v="11"/>
    <x v="11"/>
  </r>
  <r>
    <x v="2528"/>
    <x v="338"/>
    <x v="1"/>
    <x v="12"/>
    <x v="0"/>
    <x v="0"/>
    <x v="3"/>
    <x v="19"/>
    <x v="3"/>
    <x v="849"/>
    <x v="2"/>
    <x v="362"/>
    <x v="2437"/>
    <x v="2176"/>
    <x v="2451"/>
    <x v="2526"/>
    <x v="0"/>
    <x v="3"/>
    <x v="11"/>
    <x v="11"/>
  </r>
  <r>
    <x v="2529"/>
    <x v="338"/>
    <x v="0"/>
    <x v="0"/>
    <x v="0"/>
    <x v="1"/>
    <x v="1"/>
    <x v="17"/>
    <x v="1"/>
    <x v="1791"/>
    <x v="2"/>
    <x v="417"/>
    <x v="2438"/>
    <x v="440"/>
    <x v="2452"/>
    <x v="2527"/>
    <x v="0"/>
    <x v="3"/>
    <x v="11"/>
    <x v="11"/>
  </r>
  <r>
    <x v="2530"/>
    <x v="338"/>
    <x v="2"/>
    <x v="16"/>
    <x v="3"/>
    <x v="0"/>
    <x v="1"/>
    <x v="17"/>
    <x v="3"/>
    <x v="1957"/>
    <x v="3"/>
    <x v="1750"/>
    <x v="2439"/>
    <x v="2177"/>
    <x v="2453"/>
    <x v="2528"/>
    <x v="0"/>
    <x v="3"/>
    <x v="11"/>
    <x v="11"/>
  </r>
  <r>
    <x v="2531"/>
    <x v="338"/>
    <x v="2"/>
    <x v="2"/>
    <x v="3"/>
    <x v="0"/>
    <x v="1"/>
    <x v="17"/>
    <x v="0"/>
    <x v="1678"/>
    <x v="3"/>
    <x v="335"/>
    <x v="2440"/>
    <x v="346"/>
    <x v="2454"/>
    <x v="2529"/>
    <x v="0"/>
    <x v="3"/>
    <x v="11"/>
    <x v="11"/>
  </r>
  <r>
    <x v="2532"/>
    <x v="339"/>
    <x v="0"/>
    <x v="0"/>
    <x v="3"/>
    <x v="0"/>
    <x v="0"/>
    <x v="4"/>
    <x v="0"/>
    <x v="1958"/>
    <x v="1"/>
    <x v="1725"/>
    <x v="2441"/>
    <x v="567"/>
    <x v="2455"/>
    <x v="2530"/>
    <x v="0"/>
    <x v="3"/>
    <x v="11"/>
    <x v="11"/>
  </r>
  <r>
    <x v="2533"/>
    <x v="339"/>
    <x v="3"/>
    <x v="7"/>
    <x v="0"/>
    <x v="1"/>
    <x v="0"/>
    <x v="8"/>
    <x v="3"/>
    <x v="1959"/>
    <x v="0"/>
    <x v="1751"/>
    <x v="2442"/>
    <x v="2178"/>
    <x v="1606"/>
    <x v="2531"/>
    <x v="0"/>
    <x v="3"/>
    <x v="11"/>
    <x v="11"/>
  </r>
  <r>
    <x v="2534"/>
    <x v="339"/>
    <x v="0"/>
    <x v="0"/>
    <x v="3"/>
    <x v="2"/>
    <x v="2"/>
    <x v="9"/>
    <x v="0"/>
    <x v="1695"/>
    <x v="2"/>
    <x v="1550"/>
    <x v="2443"/>
    <x v="2179"/>
    <x v="2456"/>
    <x v="2532"/>
    <x v="0"/>
    <x v="3"/>
    <x v="11"/>
    <x v="11"/>
  </r>
  <r>
    <x v="2535"/>
    <x v="339"/>
    <x v="1"/>
    <x v="12"/>
    <x v="0"/>
    <x v="1"/>
    <x v="2"/>
    <x v="15"/>
    <x v="0"/>
    <x v="1960"/>
    <x v="3"/>
    <x v="1752"/>
    <x v="2444"/>
    <x v="2180"/>
    <x v="2457"/>
    <x v="2533"/>
    <x v="0"/>
    <x v="3"/>
    <x v="11"/>
    <x v="11"/>
  </r>
  <r>
    <x v="2536"/>
    <x v="339"/>
    <x v="3"/>
    <x v="7"/>
    <x v="2"/>
    <x v="1"/>
    <x v="1"/>
    <x v="17"/>
    <x v="0"/>
    <x v="1961"/>
    <x v="1"/>
    <x v="1346"/>
    <x v="2445"/>
    <x v="2181"/>
    <x v="2458"/>
    <x v="2534"/>
    <x v="0"/>
    <x v="3"/>
    <x v="11"/>
    <x v="11"/>
  </r>
  <r>
    <x v="2537"/>
    <x v="339"/>
    <x v="1"/>
    <x v="6"/>
    <x v="0"/>
    <x v="2"/>
    <x v="2"/>
    <x v="9"/>
    <x v="0"/>
    <x v="1962"/>
    <x v="2"/>
    <x v="713"/>
    <x v="2446"/>
    <x v="779"/>
    <x v="2459"/>
    <x v="2535"/>
    <x v="0"/>
    <x v="3"/>
    <x v="11"/>
    <x v="11"/>
  </r>
  <r>
    <x v="2538"/>
    <x v="340"/>
    <x v="0"/>
    <x v="9"/>
    <x v="0"/>
    <x v="1"/>
    <x v="2"/>
    <x v="2"/>
    <x v="3"/>
    <x v="66"/>
    <x v="2"/>
    <x v="337"/>
    <x v="67"/>
    <x v="350"/>
    <x v="2460"/>
    <x v="2536"/>
    <x v="0"/>
    <x v="3"/>
    <x v="11"/>
    <x v="11"/>
  </r>
  <r>
    <x v="2539"/>
    <x v="340"/>
    <x v="0"/>
    <x v="15"/>
    <x v="3"/>
    <x v="0"/>
    <x v="2"/>
    <x v="2"/>
    <x v="3"/>
    <x v="1232"/>
    <x v="2"/>
    <x v="404"/>
    <x v="2447"/>
    <x v="630"/>
    <x v="2461"/>
    <x v="2537"/>
    <x v="0"/>
    <x v="3"/>
    <x v="11"/>
    <x v="11"/>
  </r>
  <r>
    <x v="2540"/>
    <x v="340"/>
    <x v="1"/>
    <x v="14"/>
    <x v="0"/>
    <x v="1"/>
    <x v="3"/>
    <x v="7"/>
    <x v="2"/>
    <x v="1963"/>
    <x v="1"/>
    <x v="1753"/>
    <x v="2448"/>
    <x v="2182"/>
    <x v="2462"/>
    <x v="2538"/>
    <x v="0"/>
    <x v="3"/>
    <x v="11"/>
    <x v="11"/>
  </r>
  <r>
    <x v="2541"/>
    <x v="340"/>
    <x v="0"/>
    <x v="0"/>
    <x v="0"/>
    <x v="1"/>
    <x v="2"/>
    <x v="2"/>
    <x v="0"/>
    <x v="1473"/>
    <x v="4"/>
    <x v="84"/>
    <x v="2449"/>
    <x v="1007"/>
    <x v="2463"/>
    <x v="2539"/>
    <x v="0"/>
    <x v="3"/>
    <x v="11"/>
    <x v="11"/>
  </r>
  <r>
    <x v="2542"/>
    <x v="340"/>
    <x v="1"/>
    <x v="14"/>
    <x v="0"/>
    <x v="1"/>
    <x v="2"/>
    <x v="9"/>
    <x v="1"/>
    <x v="1964"/>
    <x v="0"/>
    <x v="57"/>
    <x v="2450"/>
    <x v="2183"/>
    <x v="2464"/>
    <x v="2540"/>
    <x v="0"/>
    <x v="3"/>
    <x v="11"/>
    <x v="11"/>
  </r>
  <r>
    <x v="2543"/>
    <x v="341"/>
    <x v="1"/>
    <x v="12"/>
    <x v="2"/>
    <x v="0"/>
    <x v="2"/>
    <x v="9"/>
    <x v="1"/>
    <x v="1277"/>
    <x v="3"/>
    <x v="1092"/>
    <x v="2451"/>
    <x v="2184"/>
    <x v="2465"/>
    <x v="2541"/>
    <x v="0"/>
    <x v="3"/>
    <x v="11"/>
    <x v="11"/>
  </r>
  <r>
    <x v="2544"/>
    <x v="341"/>
    <x v="3"/>
    <x v="13"/>
    <x v="1"/>
    <x v="2"/>
    <x v="1"/>
    <x v="3"/>
    <x v="5"/>
    <x v="273"/>
    <x v="1"/>
    <x v="486"/>
    <x v="2452"/>
    <x v="2185"/>
    <x v="2466"/>
    <x v="2542"/>
    <x v="0"/>
    <x v="3"/>
    <x v="11"/>
    <x v="11"/>
  </r>
  <r>
    <x v="2545"/>
    <x v="341"/>
    <x v="2"/>
    <x v="10"/>
    <x v="0"/>
    <x v="1"/>
    <x v="4"/>
    <x v="10"/>
    <x v="3"/>
    <x v="1965"/>
    <x v="0"/>
    <x v="1596"/>
    <x v="2453"/>
    <x v="2186"/>
    <x v="2467"/>
    <x v="2543"/>
    <x v="0"/>
    <x v="3"/>
    <x v="11"/>
    <x v="11"/>
  </r>
  <r>
    <x v="2546"/>
    <x v="341"/>
    <x v="0"/>
    <x v="0"/>
    <x v="1"/>
    <x v="2"/>
    <x v="3"/>
    <x v="19"/>
    <x v="1"/>
    <x v="1966"/>
    <x v="1"/>
    <x v="1754"/>
    <x v="2454"/>
    <x v="2187"/>
    <x v="2468"/>
    <x v="2544"/>
    <x v="0"/>
    <x v="3"/>
    <x v="11"/>
    <x v="11"/>
  </r>
  <r>
    <x v="2547"/>
    <x v="341"/>
    <x v="1"/>
    <x v="1"/>
    <x v="0"/>
    <x v="1"/>
    <x v="2"/>
    <x v="2"/>
    <x v="2"/>
    <x v="1375"/>
    <x v="0"/>
    <x v="4"/>
    <x v="2455"/>
    <x v="4"/>
    <x v="2469"/>
    <x v="2545"/>
    <x v="0"/>
    <x v="3"/>
    <x v="11"/>
    <x v="11"/>
  </r>
  <r>
    <x v="2548"/>
    <x v="341"/>
    <x v="2"/>
    <x v="10"/>
    <x v="3"/>
    <x v="0"/>
    <x v="2"/>
    <x v="18"/>
    <x v="3"/>
    <x v="1967"/>
    <x v="2"/>
    <x v="1755"/>
    <x v="2456"/>
    <x v="526"/>
    <x v="2470"/>
    <x v="2546"/>
    <x v="0"/>
    <x v="3"/>
    <x v="11"/>
    <x v="11"/>
  </r>
  <r>
    <x v="2549"/>
    <x v="341"/>
    <x v="3"/>
    <x v="8"/>
    <x v="0"/>
    <x v="1"/>
    <x v="3"/>
    <x v="13"/>
    <x v="3"/>
    <x v="1123"/>
    <x v="1"/>
    <x v="1211"/>
    <x v="2457"/>
    <x v="1403"/>
    <x v="2471"/>
    <x v="2547"/>
    <x v="0"/>
    <x v="3"/>
    <x v="11"/>
    <x v="11"/>
  </r>
  <r>
    <x v="2550"/>
    <x v="341"/>
    <x v="1"/>
    <x v="6"/>
    <x v="0"/>
    <x v="2"/>
    <x v="3"/>
    <x v="7"/>
    <x v="3"/>
    <x v="1968"/>
    <x v="0"/>
    <x v="1756"/>
    <x v="2458"/>
    <x v="2188"/>
    <x v="2472"/>
    <x v="2548"/>
    <x v="0"/>
    <x v="3"/>
    <x v="11"/>
    <x v="11"/>
  </r>
  <r>
    <x v="2551"/>
    <x v="341"/>
    <x v="3"/>
    <x v="8"/>
    <x v="2"/>
    <x v="1"/>
    <x v="1"/>
    <x v="3"/>
    <x v="0"/>
    <x v="1969"/>
    <x v="2"/>
    <x v="1757"/>
    <x v="2459"/>
    <x v="2189"/>
    <x v="2473"/>
    <x v="2549"/>
    <x v="0"/>
    <x v="3"/>
    <x v="11"/>
    <x v="11"/>
  </r>
  <r>
    <x v="2552"/>
    <x v="341"/>
    <x v="0"/>
    <x v="9"/>
    <x v="3"/>
    <x v="0"/>
    <x v="3"/>
    <x v="5"/>
    <x v="3"/>
    <x v="1970"/>
    <x v="4"/>
    <x v="1758"/>
    <x v="2460"/>
    <x v="2190"/>
    <x v="2474"/>
    <x v="2550"/>
    <x v="0"/>
    <x v="3"/>
    <x v="11"/>
    <x v="11"/>
  </r>
  <r>
    <x v="2553"/>
    <x v="341"/>
    <x v="1"/>
    <x v="12"/>
    <x v="2"/>
    <x v="1"/>
    <x v="1"/>
    <x v="11"/>
    <x v="3"/>
    <x v="1971"/>
    <x v="2"/>
    <x v="1759"/>
    <x v="2461"/>
    <x v="2191"/>
    <x v="2475"/>
    <x v="2551"/>
    <x v="0"/>
    <x v="3"/>
    <x v="11"/>
    <x v="11"/>
  </r>
  <r>
    <x v="2554"/>
    <x v="341"/>
    <x v="3"/>
    <x v="13"/>
    <x v="2"/>
    <x v="1"/>
    <x v="0"/>
    <x v="6"/>
    <x v="3"/>
    <x v="142"/>
    <x v="0"/>
    <x v="1321"/>
    <x v="2462"/>
    <x v="1545"/>
    <x v="2476"/>
    <x v="2552"/>
    <x v="0"/>
    <x v="3"/>
    <x v="11"/>
    <x v="11"/>
  </r>
  <r>
    <x v="2555"/>
    <x v="341"/>
    <x v="1"/>
    <x v="11"/>
    <x v="3"/>
    <x v="0"/>
    <x v="3"/>
    <x v="19"/>
    <x v="3"/>
    <x v="1972"/>
    <x v="0"/>
    <x v="1136"/>
    <x v="2463"/>
    <x v="2192"/>
    <x v="2477"/>
    <x v="2553"/>
    <x v="0"/>
    <x v="3"/>
    <x v="11"/>
    <x v="11"/>
  </r>
  <r>
    <x v="2556"/>
    <x v="342"/>
    <x v="1"/>
    <x v="6"/>
    <x v="0"/>
    <x v="0"/>
    <x v="1"/>
    <x v="3"/>
    <x v="8"/>
    <x v="1973"/>
    <x v="1"/>
    <x v="1666"/>
    <x v="2464"/>
    <x v="2193"/>
    <x v="2478"/>
    <x v="2554"/>
    <x v="0"/>
    <x v="3"/>
    <x v="11"/>
    <x v="11"/>
  </r>
  <r>
    <x v="2557"/>
    <x v="342"/>
    <x v="2"/>
    <x v="5"/>
    <x v="2"/>
    <x v="1"/>
    <x v="1"/>
    <x v="3"/>
    <x v="2"/>
    <x v="1974"/>
    <x v="3"/>
    <x v="1419"/>
    <x v="2465"/>
    <x v="1691"/>
    <x v="2479"/>
    <x v="2555"/>
    <x v="0"/>
    <x v="3"/>
    <x v="11"/>
    <x v="11"/>
  </r>
  <r>
    <x v="2558"/>
    <x v="342"/>
    <x v="1"/>
    <x v="12"/>
    <x v="2"/>
    <x v="0"/>
    <x v="4"/>
    <x v="14"/>
    <x v="0"/>
    <x v="1975"/>
    <x v="3"/>
    <x v="716"/>
    <x v="2466"/>
    <x v="2194"/>
    <x v="2480"/>
    <x v="2556"/>
    <x v="0"/>
    <x v="3"/>
    <x v="11"/>
    <x v="11"/>
  </r>
  <r>
    <x v="2559"/>
    <x v="342"/>
    <x v="0"/>
    <x v="15"/>
    <x v="2"/>
    <x v="0"/>
    <x v="2"/>
    <x v="15"/>
    <x v="0"/>
    <x v="1976"/>
    <x v="0"/>
    <x v="205"/>
    <x v="2467"/>
    <x v="2195"/>
    <x v="282"/>
    <x v="2557"/>
    <x v="0"/>
    <x v="3"/>
    <x v="11"/>
    <x v="11"/>
  </r>
  <r>
    <x v="2560"/>
    <x v="342"/>
    <x v="2"/>
    <x v="2"/>
    <x v="2"/>
    <x v="0"/>
    <x v="3"/>
    <x v="7"/>
    <x v="2"/>
    <x v="1977"/>
    <x v="2"/>
    <x v="1760"/>
    <x v="2468"/>
    <x v="2196"/>
    <x v="2481"/>
    <x v="2558"/>
    <x v="0"/>
    <x v="3"/>
    <x v="11"/>
    <x v="11"/>
  </r>
  <r>
    <x v="2561"/>
    <x v="342"/>
    <x v="1"/>
    <x v="11"/>
    <x v="0"/>
    <x v="2"/>
    <x v="2"/>
    <x v="9"/>
    <x v="3"/>
    <x v="1978"/>
    <x v="1"/>
    <x v="647"/>
    <x v="2469"/>
    <x v="2197"/>
    <x v="2482"/>
    <x v="2559"/>
    <x v="0"/>
    <x v="3"/>
    <x v="11"/>
    <x v="11"/>
  </r>
  <r>
    <x v="2562"/>
    <x v="342"/>
    <x v="0"/>
    <x v="0"/>
    <x v="1"/>
    <x v="2"/>
    <x v="1"/>
    <x v="3"/>
    <x v="9"/>
    <x v="1452"/>
    <x v="3"/>
    <x v="574"/>
    <x v="2470"/>
    <x v="2198"/>
    <x v="2483"/>
    <x v="2560"/>
    <x v="0"/>
    <x v="3"/>
    <x v="11"/>
    <x v="11"/>
  </r>
  <r>
    <x v="2563"/>
    <x v="343"/>
    <x v="0"/>
    <x v="0"/>
    <x v="3"/>
    <x v="1"/>
    <x v="0"/>
    <x v="0"/>
    <x v="3"/>
    <x v="1979"/>
    <x v="4"/>
    <x v="1761"/>
    <x v="2471"/>
    <x v="2199"/>
    <x v="2484"/>
    <x v="2561"/>
    <x v="0"/>
    <x v="3"/>
    <x v="11"/>
    <x v="11"/>
  </r>
  <r>
    <x v="2564"/>
    <x v="343"/>
    <x v="3"/>
    <x v="7"/>
    <x v="3"/>
    <x v="1"/>
    <x v="2"/>
    <x v="2"/>
    <x v="0"/>
    <x v="660"/>
    <x v="0"/>
    <x v="246"/>
    <x v="2472"/>
    <x v="2200"/>
    <x v="2485"/>
    <x v="2562"/>
    <x v="0"/>
    <x v="3"/>
    <x v="11"/>
    <x v="11"/>
  </r>
  <r>
    <x v="2565"/>
    <x v="343"/>
    <x v="0"/>
    <x v="0"/>
    <x v="0"/>
    <x v="1"/>
    <x v="0"/>
    <x v="4"/>
    <x v="0"/>
    <x v="1980"/>
    <x v="2"/>
    <x v="478"/>
    <x v="2473"/>
    <x v="2201"/>
    <x v="2486"/>
    <x v="2563"/>
    <x v="0"/>
    <x v="3"/>
    <x v="11"/>
    <x v="11"/>
  </r>
  <r>
    <x v="2566"/>
    <x v="343"/>
    <x v="3"/>
    <x v="7"/>
    <x v="3"/>
    <x v="0"/>
    <x v="0"/>
    <x v="8"/>
    <x v="3"/>
    <x v="1569"/>
    <x v="2"/>
    <x v="1762"/>
    <x v="2474"/>
    <x v="2202"/>
    <x v="2487"/>
    <x v="2564"/>
    <x v="0"/>
    <x v="3"/>
    <x v="11"/>
    <x v="11"/>
  </r>
  <r>
    <x v="2567"/>
    <x v="343"/>
    <x v="1"/>
    <x v="12"/>
    <x v="2"/>
    <x v="2"/>
    <x v="4"/>
    <x v="14"/>
    <x v="0"/>
    <x v="1981"/>
    <x v="0"/>
    <x v="151"/>
    <x v="2475"/>
    <x v="2203"/>
    <x v="2488"/>
    <x v="2565"/>
    <x v="0"/>
    <x v="3"/>
    <x v="11"/>
    <x v="11"/>
  </r>
  <r>
    <x v="2568"/>
    <x v="343"/>
    <x v="1"/>
    <x v="12"/>
    <x v="2"/>
    <x v="0"/>
    <x v="0"/>
    <x v="6"/>
    <x v="2"/>
    <x v="1982"/>
    <x v="3"/>
    <x v="1156"/>
    <x v="2476"/>
    <x v="2204"/>
    <x v="2489"/>
    <x v="2566"/>
    <x v="0"/>
    <x v="3"/>
    <x v="11"/>
    <x v="11"/>
  </r>
  <r>
    <x v="2569"/>
    <x v="343"/>
    <x v="3"/>
    <x v="4"/>
    <x v="3"/>
    <x v="2"/>
    <x v="1"/>
    <x v="3"/>
    <x v="2"/>
    <x v="1983"/>
    <x v="0"/>
    <x v="148"/>
    <x v="2477"/>
    <x v="1575"/>
    <x v="2490"/>
    <x v="2567"/>
    <x v="0"/>
    <x v="3"/>
    <x v="11"/>
    <x v="11"/>
  </r>
  <r>
    <x v="2570"/>
    <x v="344"/>
    <x v="3"/>
    <x v="4"/>
    <x v="0"/>
    <x v="1"/>
    <x v="0"/>
    <x v="8"/>
    <x v="3"/>
    <x v="1984"/>
    <x v="3"/>
    <x v="687"/>
    <x v="2478"/>
    <x v="2205"/>
    <x v="2491"/>
    <x v="2568"/>
    <x v="0"/>
    <x v="3"/>
    <x v="11"/>
    <x v="11"/>
  </r>
  <r>
    <x v="2571"/>
    <x v="344"/>
    <x v="3"/>
    <x v="13"/>
    <x v="0"/>
    <x v="1"/>
    <x v="4"/>
    <x v="12"/>
    <x v="0"/>
    <x v="1985"/>
    <x v="1"/>
    <x v="1678"/>
    <x v="2479"/>
    <x v="2206"/>
    <x v="2492"/>
    <x v="2569"/>
    <x v="0"/>
    <x v="3"/>
    <x v="11"/>
    <x v="11"/>
  </r>
  <r>
    <x v="2572"/>
    <x v="344"/>
    <x v="1"/>
    <x v="11"/>
    <x v="3"/>
    <x v="1"/>
    <x v="1"/>
    <x v="3"/>
    <x v="3"/>
    <x v="1986"/>
    <x v="1"/>
    <x v="1763"/>
    <x v="2480"/>
    <x v="2207"/>
    <x v="2493"/>
    <x v="2570"/>
    <x v="0"/>
    <x v="3"/>
    <x v="11"/>
    <x v="11"/>
  </r>
  <r>
    <x v="2573"/>
    <x v="344"/>
    <x v="3"/>
    <x v="7"/>
    <x v="0"/>
    <x v="0"/>
    <x v="0"/>
    <x v="6"/>
    <x v="8"/>
    <x v="653"/>
    <x v="3"/>
    <x v="1067"/>
    <x v="2481"/>
    <x v="2208"/>
    <x v="2494"/>
    <x v="2571"/>
    <x v="0"/>
    <x v="3"/>
    <x v="11"/>
    <x v="11"/>
  </r>
  <r>
    <x v="2574"/>
    <x v="344"/>
    <x v="2"/>
    <x v="3"/>
    <x v="2"/>
    <x v="0"/>
    <x v="0"/>
    <x v="4"/>
    <x v="3"/>
    <x v="1987"/>
    <x v="3"/>
    <x v="250"/>
    <x v="2482"/>
    <x v="258"/>
    <x v="2495"/>
    <x v="2572"/>
    <x v="0"/>
    <x v="3"/>
    <x v="11"/>
    <x v="11"/>
  </r>
  <r>
    <x v="2575"/>
    <x v="344"/>
    <x v="2"/>
    <x v="2"/>
    <x v="0"/>
    <x v="1"/>
    <x v="2"/>
    <x v="18"/>
    <x v="3"/>
    <x v="1988"/>
    <x v="2"/>
    <x v="1764"/>
    <x v="2483"/>
    <x v="2209"/>
    <x v="2496"/>
    <x v="2573"/>
    <x v="0"/>
    <x v="3"/>
    <x v="11"/>
    <x v="11"/>
  </r>
  <r>
    <x v="2576"/>
    <x v="344"/>
    <x v="3"/>
    <x v="8"/>
    <x v="0"/>
    <x v="0"/>
    <x v="2"/>
    <x v="2"/>
    <x v="3"/>
    <x v="1115"/>
    <x v="0"/>
    <x v="404"/>
    <x v="2484"/>
    <x v="630"/>
    <x v="1101"/>
    <x v="2574"/>
    <x v="0"/>
    <x v="3"/>
    <x v="11"/>
    <x v="11"/>
  </r>
  <r>
    <x v="2577"/>
    <x v="344"/>
    <x v="0"/>
    <x v="9"/>
    <x v="2"/>
    <x v="1"/>
    <x v="4"/>
    <x v="10"/>
    <x v="3"/>
    <x v="262"/>
    <x v="2"/>
    <x v="1407"/>
    <x v="2485"/>
    <x v="2210"/>
    <x v="2497"/>
    <x v="2575"/>
    <x v="0"/>
    <x v="3"/>
    <x v="11"/>
    <x v="11"/>
  </r>
  <r>
    <x v="2578"/>
    <x v="344"/>
    <x v="3"/>
    <x v="13"/>
    <x v="3"/>
    <x v="1"/>
    <x v="2"/>
    <x v="2"/>
    <x v="2"/>
    <x v="1989"/>
    <x v="1"/>
    <x v="995"/>
    <x v="2486"/>
    <x v="2211"/>
    <x v="1789"/>
    <x v="2576"/>
    <x v="0"/>
    <x v="3"/>
    <x v="11"/>
    <x v="11"/>
  </r>
  <r>
    <x v="2579"/>
    <x v="345"/>
    <x v="1"/>
    <x v="1"/>
    <x v="0"/>
    <x v="1"/>
    <x v="0"/>
    <x v="4"/>
    <x v="6"/>
    <x v="1990"/>
    <x v="0"/>
    <x v="598"/>
    <x v="2487"/>
    <x v="2212"/>
    <x v="2498"/>
    <x v="2577"/>
    <x v="0"/>
    <x v="3"/>
    <x v="11"/>
    <x v="11"/>
  </r>
  <r>
    <x v="2580"/>
    <x v="345"/>
    <x v="0"/>
    <x v="0"/>
    <x v="0"/>
    <x v="1"/>
    <x v="1"/>
    <x v="17"/>
    <x v="6"/>
    <x v="1991"/>
    <x v="2"/>
    <x v="1484"/>
    <x v="2488"/>
    <x v="2213"/>
    <x v="2499"/>
    <x v="2578"/>
    <x v="0"/>
    <x v="3"/>
    <x v="11"/>
    <x v="11"/>
  </r>
  <r>
    <x v="2581"/>
    <x v="345"/>
    <x v="3"/>
    <x v="4"/>
    <x v="0"/>
    <x v="1"/>
    <x v="0"/>
    <x v="4"/>
    <x v="3"/>
    <x v="638"/>
    <x v="3"/>
    <x v="1649"/>
    <x v="2489"/>
    <x v="2214"/>
    <x v="2500"/>
    <x v="2579"/>
    <x v="0"/>
    <x v="3"/>
    <x v="11"/>
    <x v="11"/>
  </r>
  <r>
    <x v="2582"/>
    <x v="346"/>
    <x v="0"/>
    <x v="0"/>
    <x v="0"/>
    <x v="0"/>
    <x v="2"/>
    <x v="2"/>
    <x v="2"/>
    <x v="1450"/>
    <x v="0"/>
    <x v="772"/>
    <x v="1689"/>
    <x v="2215"/>
    <x v="2501"/>
    <x v="2580"/>
    <x v="0"/>
    <x v="3"/>
    <x v="11"/>
    <x v="11"/>
  </r>
  <r>
    <x v="2583"/>
    <x v="346"/>
    <x v="2"/>
    <x v="2"/>
    <x v="0"/>
    <x v="2"/>
    <x v="0"/>
    <x v="0"/>
    <x v="3"/>
    <x v="1992"/>
    <x v="1"/>
    <x v="1765"/>
    <x v="2490"/>
    <x v="2216"/>
    <x v="2502"/>
    <x v="2581"/>
    <x v="0"/>
    <x v="3"/>
    <x v="11"/>
    <x v="11"/>
  </r>
  <r>
    <x v="2584"/>
    <x v="346"/>
    <x v="1"/>
    <x v="12"/>
    <x v="1"/>
    <x v="2"/>
    <x v="3"/>
    <x v="19"/>
    <x v="2"/>
    <x v="486"/>
    <x v="1"/>
    <x v="1766"/>
    <x v="2491"/>
    <x v="2217"/>
    <x v="2503"/>
    <x v="2582"/>
    <x v="0"/>
    <x v="3"/>
    <x v="11"/>
    <x v="11"/>
  </r>
  <r>
    <x v="2585"/>
    <x v="346"/>
    <x v="0"/>
    <x v="0"/>
    <x v="0"/>
    <x v="1"/>
    <x v="1"/>
    <x v="17"/>
    <x v="2"/>
    <x v="1993"/>
    <x v="3"/>
    <x v="1767"/>
    <x v="2492"/>
    <x v="2218"/>
    <x v="2504"/>
    <x v="2583"/>
    <x v="0"/>
    <x v="3"/>
    <x v="11"/>
    <x v="11"/>
  </r>
  <r>
    <x v="2586"/>
    <x v="347"/>
    <x v="1"/>
    <x v="1"/>
    <x v="0"/>
    <x v="0"/>
    <x v="3"/>
    <x v="5"/>
    <x v="0"/>
    <x v="1994"/>
    <x v="0"/>
    <x v="1768"/>
    <x v="2493"/>
    <x v="2219"/>
    <x v="2505"/>
    <x v="2584"/>
    <x v="0"/>
    <x v="3"/>
    <x v="11"/>
    <x v="11"/>
  </r>
  <r>
    <x v="2587"/>
    <x v="347"/>
    <x v="0"/>
    <x v="15"/>
    <x v="3"/>
    <x v="0"/>
    <x v="3"/>
    <x v="7"/>
    <x v="0"/>
    <x v="1995"/>
    <x v="2"/>
    <x v="1769"/>
    <x v="2494"/>
    <x v="2220"/>
    <x v="2506"/>
    <x v="2585"/>
    <x v="0"/>
    <x v="3"/>
    <x v="11"/>
    <x v="11"/>
  </r>
  <r>
    <x v="2588"/>
    <x v="347"/>
    <x v="0"/>
    <x v="15"/>
    <x v="0"/>
    <x v="0"/>
    <x v="4"/>
    <x v="16"/>
    <x v="0"/>
    <x v="1523"/>
    <x v="2"/>
    <x v="434"/>
    <x v="2495"/>
    <x v="458"/>
    <x v="2507"/>
    <x v="2586"/>
    <x v="0"/>
    <x v="3"/>
    <x v="11"/>
    <x v="11"/>
  </r>
  <r>
    <x v="2589"/>
    <x v="347"/>
    <x v="1"/>
    <x v="1"/>
    <x v="0"/>
    <x v="1"/>
    <x v="2"/>
    <x v="18"/>
    <x v="3"/>
    <x v="1996"/>
    <x v="0"/>
    <x v="601"/>
    <x v="2496"/>
    <x v="2221"/>
    <x v="2508"/>
    <x v="2587"/>
    <x v="0"/>
    <x v="3"/>
    <x v="11"/>
    <x v="11"/>
  </r>
  <r>
    <x v="2590"/>
    <x v="347"/>
    <x v="1"/>
    <x v="12"/>
    <x v="1"/>
    <x v="2"/>
    <x v="1"/>
    <x v="3"/>
    <x v="1"/>
    <x v="721"/>
    <x v="3"/>
    <x v="1770"/>
    <x v="2497"/>
    <x v="2222"/>
    <x v="2509"/>
    <x v="2588"/>
    <x v="0"/>
    <x v="3"/>
    <x v="11"/>
    <x v="11"/>
  </r>
  <r>
    <x v="2591"/>
    <x v="347"/>
    <x v="3"/>
    <x v="13"/>
    <x v="0"/>
    <x v="0"/>
    <x v="3"/>
    <x v="7"/>
    <x v="3"/>
    <x v="1997"/>
    <x v="0"/>
    <x v="1771"/>
    <x v="2498"/>
    <x v="2223"/>
    <x v="2510"/>
    <x v="2589"/>
    <x v="0"/>
    <x v="3"/>
    <x v="11"/>
    <x v="11"/>
  </r>
  <r>
    <x v="2592"/>
    <x v="347"/>
    <x v="3"/>
    <x v="7"/>
    <x v="0"/>
    <x v="1"/>
    <x v="3"/>
    <x v="19"/>
    <x v="3"/>
    <x v="1998"/>
    <x v="0"/>
    <x v="1772"/>
    <x v="2499"/>
    <x v="2224"/>
    <x v="2511"/>
    <x v="2590"/>
    <x v="0"/>
    <x v="3"/>
    <x v="11"/>
    <x v="11"/>
  </r>
  <r>
    <x v="2593"/>
    <x v="347"/>
    <x v="2"/>
    <x v="16"/>
    <x v="2"/>
    <x v="1"/>
    <x v="1"/>
    <x v="17"/>
    <x v="0"/>
    <x v="1678"/>
    <x v="3"/>
    <x v="1773"/>
    <x v="2440"/>
    <x v="2225"/>
    <x v="2512"/>
    <x v="2591"/>
    <x v="0"/>
    <x v="3"/>
    <x v="11"/>
    <x v="11"/>
  </r>
  <r>
    <x v="2594"/>
    <x v="347"/>
    <x v="1"/>
    <x v="11"/>
    <x v="2"/>
    <x v="2"/>
    <x v="1"/>
    <x v="3"/>
    <x v="6"/>
    <x v="1999"/>
    <x v="1"/>
    <x v="1774"/>
    <x v="2500"/>
    <x v="2226"/>
    <x v="2513"/>
    <x v="2592"/>
    <x v="0"/>
    <x v="3"/>
    <x v="11"/>
    <x v="11"/>
  </r>
  <r>
    <x v="2595"/>
    <x v="347"/>
    <x v="3"/>
    <x v="8"/>
    <x v="2"/>
    <x v="0"/>
    <x v="1"/>
    <x v="11"/>
    <x v="3"/>
    <x v="414"/>
    <x v="2"/>
    <x v="949"/>
    <x v="2501"/>
    <x v="1059"/>
    <x v="2514"/>
    <x v="2593"/>
    <x v="0"/>
    <x v="3"/>
    <x v="11"/>
    <x v="11"/>
  </r>
  <r>
    <x v="2596"/>
    <x v="347"/>
    <x v="2"/>
    <x v="2"/>
    <x v="0"/>
    <x v="1"/>
    <x v="2"/>
    <x v="2"/>
    <x v="3"/>
    <x v="460"/>
    <x v="2"/>
    <x v="21"/>
    <x v="2502"/>
    <x v="2227"/>
    <x v="2515"/>
    <x v="2594"/>
    <x v="0"/>
    <x v="3"/>
    <x v="11"/>
    <x v="11"/>
  </r>
  <r>
    <x v="2597"/>
    <x v="348"/>
    <x v="1"/>
    <x v="12"/>
    <x v="0"/>
    <x v="0"/>
    <x v="3"/>
    <x v="19"/>
    <x v="2"/>
    <x v="2000"/>
    <x v="3"/>
    <x v="1775"/>
    <x v="2503"/>
    <x v="2228"/>
    <x v="2516"/>
    <x v="2595"/>
    <x v="0"/>
    <x v="3"/>
    <x v="11"/>
    <x v="11"/>
  </r>
  <r>
    <x v="2598"/>
    <x v="348"/>
    <x v="3"/>
    <x v="13"/>
    <x v="1"/>
    <x v="0"/>
    <x v="1"/>
    <x v="3"/>
    <x v="8"/>
    <x v="2001"/>
    <x v="1"/>
    <x v="1718"/>
    <x v="2504"/>
    <x v="2229"/>
    <x v="2517"/>
    <x v="2596"/>
    <x v="0"/>
    <x v="3"/>
    <x v="11"/>
    <x v="11"/>
  </r>
  <r>
    <x v="2599"/>
    <x v="348"/>
    <x v="1"/>
    <x v="12"/>
    <x v="3"/>
    <x v="1"/>
    <x v="1"/>
    <x v="3"/>
    <x v="1"/>
    <x v="2002"/>
    <x v="0"/>
    <x v="1776"/>
    <x v="2505"/>
    <x v="2230"/>
    <x v="2518"/>
    <x v="2597"/>
    <x v="0"/>
    <x v="3"/>
    <x v="11"/>
    <x v="11"/>
  </r>
  <r>
    <x v="2600"/>
    <x v="348"/>
    <x v="1"/>
    <x v="12"/>
    <x v="3"/>
    <x v="0"/>
    <x v="1"/>
    <x v="1"/>
    <x v="0"/>
    <x v="2003"/>
    <x v="2"/>
    <x v="1557"/>
    <x v="2506"/>
    <x v="2231"/>
    <x v="2519"/>
    <x v="2598"/>
    <x v="0"/>
    <x v="3"/>
    <x v="11"/>
    <x v="11"/>
  </r>
  <r>
    <x v="2601"/>
    <x v="348"/>
    <x v="2"/>
    <x v="10"/>
    <x v="2"/>
    <x v="1"/>
    <x v="4"/>
    <x v="16"/>
    <x v="2"/>
    <x v="2004"/>
    <x v="2"/>
    <x v="1777"/>
    <x v="2507"/>
    <x v="734"/>
    <x v="2520"/>
    <x v="2599"/>
    <x v="0"/>
    <x v="3"/>
    <x v="11"/>
    <x v="11"/>
  </r>
  <r>
    <x v="2602"/>
    <x v="348"/>
    <x v="1"/>
    <x v="14"/>
    <x v="1"/>
    <x v="2"/>
    <x v="1"/>
    <x v="1"/>
    <x v="1"/>
    <x v="2005"/>
    <x v="3"/>
    <x v="1778"/>
    <x v="2508"/>
    <x v="2232"/>
    <x v="2521"/>
    <x v="2600"/>
    <x v="0"/>
    <x v="3"/>
    <x v="11"/>
    <x v="11"/>
  </r>
  <r>
    <x v="2603"/>
    <x v="349"/>
    <x v="1"/>
    <x v="12"/>
    <x v="2"/>
    <x v="2"/>
    <x v="4"/>
    <x v="14"/>
    <x v="0"/>
    <x v="143"/>
    <x v="3"/>
    <x v="969"/>
    <x v="2509"/>
    <x v="2233"/>
    <x v="2522"/>
    <x v="2601"/>
    <x v="0"/>
    <x v="3"/>
    <x v="11"/>
    <x v="11"/>
  </r>
  <r>
    <x v="2604"/>
    <x v="349"/>
    <x v="1"/>
    <x v="14"/>
    <x v="0"/>
    <x v="0"/>
    <x v="1"/>
    <x v="11"/>
    <x v="3"/>
    <x v="2006"/>
    <x v="0"/>
    <x v="1587"/>
    <x v="2510"/>
    <x v="2234"/>
    <x v="2523"/>
    <x v="2602"/>
    <x v="0"/>
    <x v="3"/>
    <x v="11"/>
    <x v="11"/>
  </r>
  <r>
    <x v="2605"/>
    <x v="349"/>
    <x v="0"/>
    <x v="9"/>
    <x v="0"/>
    <x v="0"/>
    <x v="1"/>
    <x v="11"/>
    <x v="3"/>
    <x v="2007"/>
    <x v="2"/>
    <x v="217"/>
    <x v="2511"/>
    <x v="1182"/>
    <x v="2524"/>
    <x v="2603"/>
    <x v="0"/>
    <x v="3"/>
    <x v="11"/>
    <x v="11"/>
  </r>
  <r>
    <x v="2606"/>
    <x v="350"/>
    <x v="2"/>
    <x v="2"/>
    <x v="3"/>
    <x v="1"/>
    <x v="0"/>
    <x v="6"/>
    <x v="0"/>
    <x v="1270"/>
    <x v="0"/>
    <x v="590"/>
    <x v="2512"/>
    <x v="625"/>
    <x v="595"/>
    <x v="2604"/>
    <x v="0"/>
    <x v="3"/>
    <x v="11"/>
    <x v="11"/>
  </r>
  <r>
    <x v="2607"/>
    <x v="350"/>
    <x v="2"/>
    <x v="10"/>
    <x v="3"/>
    <x v="2"/>
    <x v="2"/>
    <x v="18"/>
    <x v="2"/>
    <x v="2008"/>
    <x v="3"/>
    <x v="1779"/>
    <x v="2513"/>
    <x v="2235"/>
    <x v="2525"/>
    <x v="2605"/>
    <x v="0"/>
    <x v="3"/>
    <x v="11"/>
    <x v="11"/>
  </r>
  <r>
    <x v="2608"/>
    <x v="350"/>
    <x v="3"/>
    <x v="4"/>
    <x v="2"/>
    <x v="1"/>
    <x v="4"/>
    <x v="10"/>
    <x v="0"/>
    <x v="373"/>
    <x v="0"/>
    <x v="513"/>
    <x v="508"/>
    <x v="540"/>
    <x v="2526"/>
    <x v="2606"/>
    <x v="0"/>
    <x v="3"/>
    <x v="11"/>
    <x v="11"/>
  </r>
  <r>
    <x v="2609"/>
    <x v="350"/>
    <x v="2"/>
    <x v="2"/>
    <x v="3"/>
    <x v="1"/>
    <x v="4"/>
    <x v="10"/>
    <x v="3"/>
    <x v="459"/>
    <x v="1"/>
    <x v="1393"/>
    <x v="2514"/>
    <x v="2236"/>
    <x v="2527"/>
    <x v="2607"/>
    <x v="0"/>
    <x v="3"/>
    <x v="11"/>
    <x v="11"/>
  </r>
  <r>
    <x v="2610"/>
    <x v="350"/>
    <x v="3"/>
    <x v="13"/>
    <x v="0"/>
    <x v="1"/>
    <x v="3"/>
    <x v="13"/>
    <x v="0"/>
    <x v="2009"/>
    <x v="0"/>
    <x v="1780"/>
    <x v="2515"/>
    <x v="2237"/>
    <x v="2528"/>
    <x v="2608"/>
    <x v="0"/>
    <x v="3"/>
    <x v="11"/>
    <x v="11"/>
  </r>
  <r>
    <x v="2611"/>
    <x v="351"/>
    <x v="1"/>
    <x v="11"/>
    <x v="3"/>
    <x v="0"/>
    <x v="3"/>
    <x v="19"/>
    <x v="0"/>
    <x v="2010"/>
    <x v="3"/>
    <x v="1781"/>
    <x v="1303"/>
    <x v="1230"/>
    <x v="2529"/>
    <x v="2609"/>
    <x v="0"/>
    <x v="3"/>
    <x v="11"/>
    <x v="11"/>
  </r>
  <r>
    <x v="2612"/>
    <x v="351"/>
    <x v="2"/>
    <x v="2"/>
    <x v="0"/>
    <x v="0"/>
    <x v="2"/>
    <x v="9"/>
    <x v="3"/>
    <x v="405"/>
    <x v="2"/>
    <x v="111"/>
    <x v="2516"/>
    <x v="582"/>
    <x v="2530"/>
    <x v="2610"/>
    <x v="0"/>
    <x v="3"/>
    <x v="11"/>
    <x v="11"/>
  </r>
  <r>
    <x v="2613"/>
    <x v="351"/>
    <x v="3"/>
    <x v="8"/>
    <x v="0"/>
    <x v="0"/>
    <x v="1"/>
    <x v="1"/>
    <x v="0"/>
    <x v="1465"/>
    <x v="3"/>
    <x v="1294"/>
    <x v="2517"/>
    <x v="2238"/>
    <x v="2531"/>
    <x v="2611"/>
    <x v="0"/>
    <x v="3"/>
    <x v="11"/>
    <x v="11"/>
  </r>
  <r>
    <x v="2614"/>
    <x v="351"/>
    <x v="1"/>
    <x v="11"/>
    <x v="0"/>
    <x v="1"/>
    <x v="1"/>
    <x v="3"/>
    <x v="2"/>
    <x v="2011"/>
    <x v="2"/>
    <x v="56"/>
    <x v="2518"/>
    <x v="2239"/>
    <x v="2532"/>
    <x v="2612"/>
    <x v="0"/>
    <x v="3"/>
    <x v="11"/>
    <x v="11"/>
  </r>
  <r>
    <x v="2615"/>
    <x v="351"/>
    <x v="3"/>
    <x v="4"/>
    <x v="0"/>
    <x v="0"/>
    <x v="2"/>
    <x v="2"/>
    <x v="0"/>
    <x v="2012"/>
    <x v="3"/>
    <x v="1639"/>
    <x v="2519"/>
    <x v="2240"/>
    <x v="2533"/>
    <x v="2613"/>
    <x v="0"/>
    <x v="3"/>
    <x v="11"/>
    <x v="11"/>
  </r>
  <r>
    <x v="2616"/>
    <x v="352"/>
    <x v="0"/>
    <x v="0"/>
    <x v="3"/>
    <x v="0"/>
    <x v="1"/>
    <x v="3"/>
    <x v="3"/>
    <x v="2013"/>
    <x v="3"/>
    <x v="1782"/>
    <x v="2520"/>
    <x v="2241"/>
    <x v="2534"/>
    <x v="2614"/>
    <x v="0"/>
    <x v="3"/>
    <x v="11"/>
    <x v="11"/>
  </r>
  <r>
    <x v="2617"/>
    <x v="352"/>
    <x v="0"/>
    <x v="15"/>
    <x v="0"/>
    <x v="1"/>
    <x v="4"/>
    <x v="16"/>
    <x v="0"/>
    <x v="28"/>
    <x v="0"/>
    <x v="372"/>
    <x v="836"/>
    <x v="2242"/>
    <x v="2535"/>
    <x v="2615"/>
    <x v="0"/>
    <x v="3"/>
    <x v="11"/>
    <x v="11"/>
  </r>
  <r>
    <x v="2618"/>
    <x v="352"/>
    <x v="3"/>
    <x v="7"/>
    <x v="0"/>
    <x v="1"/>
    <x v="3"/>
    <x v="19"/>
    <x v="0"/>
    <x v="2014"/>
    <x v="1"/>
    <x v="1783"/>
    <x v="2521"/>
    <x v="2243"/>
    <x v="2536"/>
    <x v="2616"/>
    <x v="0"/>
    <x v="3"/>
    <x v="11"/>
    <x v="11"/>
  </r>
  <r>
    <x v="2619"/>
    <x v="352"/>
    <x v="2"/>
    <x v="3"/>
    <x v="3"/>
    <x v="1"/>
    <x v="1"/>
    <x v="17"/>
    <x v="3"/>
    <x v="2015"/>
    <x v="1"/>
    <x v="1784"/>
    <x v="2522"/>
    <x v="2244"/>
    <x v="2537"/>
    <x v="2617"/>
    <x v="0"/>
    <x v="3"/>
    <x v="11"/>
    <x v="11"/>
  </r>
  <r>
    <x v="2620"/>
    <x v="352"/>
    <x v="2"/>
    <x v="5"/>
    <x v="0"/>
    <x v="0"/>
    <x v="1"/>
    <x v="17"/>
    <x v="0"/>
    <x v="1949"/>
    <x v="1"/>
    <x v="1785"/>
    <x v="2523"/>
    <x v="2245"/>
    <x v="2538"/>
    <x v="2618"/>
    <x v="0"/>
    <x v="3"/>
    <x v="11"/>
    <x v="11"/>
  </r>
  <r>
    <x v="2621"/>
    <x v="353"/>
    <x v="3"/>
    <x v="7"/>
    <x v="0"/>
    <x v="0"/>
    <x v="1"/>
    <x v="3"/>
    <x v="1"/>
    <x v="2016"/>
    <x v="2"/>
    <x v="1786"/>
    <x v="2524"/>
    <x v="2246"/>
    <x v="2539"/>
    <x v="2619"/>
    <x v="0"/>
    <x v="3"/>
    <x v="11"/>
    <x v="11"/>
  </r>
  <r>
    <x v="2622"/>
    <x v="353"/>
    <x v="1"/>
    <x v="6"/>
    <x v="1"/>
    <x v="2"/>
    <x v="1"/>
    <x v="3"/>
    <x v="2"/>
    <x v="2017"/>
    <x v="4"/>
    <x v="1787"/>
    <x v="2525"/>
    <x v="2247"/>
    <x v="2540"/>
    <x v="2620"/>
    <x v="0"/>
    <x v="3"/>
    <x v="11"/>
    <x v="11"/>
  </r>
  <r>
    <x v="2623"/>
    <x v="353"/>
    <x v="3"/>
    <x v="13"/>
    <x v="3"/>
    <x v="0"/>
    <x v="1"/>
    <x v="17"/>
    <x v="0"/>
    <x v="1390"/>
    <x v="1"/>
    <x v="1159"/>
    <x v="2526"/>
    <x v="1333"/>
    <x v="2541"/>
    <x v="2621"/>
    <x v="0"/>
    <x v="3"/>
    <x v="11"/>
    <x v="11"/>
  </r>
  <r>
    <x v="2624"/>
    <x v="353"/>
    <x v="3"/>
    <x v="8"/>
    <x v="0"/>
    <x v="1"/>
    <x v="3"/>
    <x v="19"/>
    <x v="1"/>
    <x v="846"/>
    <x v="3"/>
    <x v="1788"/>
    <x v="2527"/>
    <x v="2248"/>
    <x v="2542"/>
    <x v="2622"/>
    <x v="0"/>
    <x v="3"/>
    <x v="11"/>
    <x v="11"/>
  </r>
  <r>
    <x v="2625"/>
    <x v="353"/>
    <x v="3"/>
    <x v="7"/>
    <x v="0"/>
    <x v="1"/>
    <x v="1"/>
    <x v="17"/>
    <x v="3"/>
    <x v="586"/>
    <x v="0"/>
    <x v="450"/>
    <x v="2528"/>
    <x v="2249"/>
    <x v="2543"/>
    <x v="2623"/>
    <x v="0"/>
    <x v="3"/>
    <x v="11"/>
    <x v="11"/>
  </r>
  <r>
    <x v="2626"/>
    <x v="353"/>
    <x v="2"/>
    <x v="10"/>
    <x v="1"/>
    <x v="2"/>
    <x v="0"/>
    <x v="4"/>
    <x v="6"/>
    <x v="421"/>
    <x v="2"/>
    <x v="1059"/>
    <x v="2529"/>
    <x v="2250"/>
    <x v="2544"/>
    <x v="2624"/>
    <x v="0"/>
    <x v="3"/>
    <x v="11"/>
    <x v="11"/>
  </r>
  <r>
    <x v="2627"/>
    <x v="353"/>
    <x v="2"/>
    <x v="2"/>
    <x v="3"/>
    <x v="1"/>
    <x v="2"/>
    <x v="15"/>
    <x v="3"/>
    <x v="2018"/>
    <x v="3"/>
    <x v="828"/>
    <x v="2530"/>
    <x v="2251"/>
    <x v="2545"/>
    <x v="2625"/>
    <x v="0"/>
    <x v="3"/>
    <x v="11"/>
    <x v="11"/>
  </r>
  <r>
    <x v="2628"/>
    <x v="353"/>
    <x v="1"/>
    <x v="14"/>
    <x v="0"/>
    <x v="0"/>
    <x v="0"/>
    <x v="0"/>
    <x v="0"/>
    <x v="2019"/>
    <x v="1"/>
    <x v="1789"/>
    <x v="2531"/>
    <x v="626"/>
    <x v="2546"/>
    <x v="2626"/>
    <x v="0"/>
    <x v="3"/>
    <x v="11"/>
    <x v="11"/>
  </r>
  <r>
    <x v="2629"/>
    <x v="353"/>
    <x v="3"/>
    <x v="13"/>
    <x v="0"/>
    <x v="0"/>
    <x v="1"/>
    <x v="17"/>
    <x v="2"/>
    <x v="2020"/>
    <x v="3"/>
    <x v="1554"/>
    <x v="2532"/>
    <x v="2252"/>
    <x v="2547"/>
    <x v="2627"/>
    <x v="0"/>
    <x v="3"/>
    <x v="11"/>
    <x v="11"/>
  </r>
  <r>
    <x v="2630"/>
    <x v="353"/>
    <x v="0"/>
    <x v="9"/>
    <x v="0"/>
    <x v="0"/>
    <x v="3"/>
    <x v="19"/>
    <x v="0"/>
    <x v="2021"/>
    <x v="3"/>
    <x v="1790"/>
    <x v="2533"/>
    <x v="2253"/>
    <x v="2548"/>
    <x v="2628"/>
    <x v="0"/>
    <x v="3"/>
    <x v="11"/>
    <x v="11"/>
  </r>
  <r>
    <x v="2631"/>
    <x v="354"/>
    <x v="3"/>
    <x v="13"/>
    <x v="0"/>
    <x v="2"/>
    <x v="4"/>
    <x v="16"/>
    <x v="0"/>
    <x v="334"/>
    <x v="2"/>
    <x v="931"/>
    <x v="2534"/>
    <x v="1283"/>
    <x v="2549"/>
    <x v="2629"/>
    <x v="0"/>
    <x v="3"/>
    <x v="11"/>
    <x v="11"/>
  </r>
  <r>
    <x v="2632"/>
    <x v="354"/>
    <x v="1"/>
    <x v="1"/>
    <x v="3"/>
    <x v="0"/>
    <x v="3"/>
    <x v="13"/>
    <x v="3"/>
    <x v="2022"/>
    <x v="2"/>
    <x v="1791"/>
    <x v="2535"/>
    <x v="2254"/>
    <x v="2550"/>
    <x v="2630"/>
    <x v="0"/>
    <x v="3"/>
    <x v="11"/>
    <x v="11"/>
  </r>
  <r>
    <x v="2633"/>
    <x v="354"/>
    <x v="2"/>
    <x v="5"/>
    <x v="0"/>
    <x v="2"/>
    <x v="0"/>
    <x v="4"/>
    <x v="8"/>
    <x v="2023"/>
    <x v="1"/>
    <x v="627"/>
    <x v="2428"/>
    <x v="2255"/>
    <x v="2551"/>
    <x v="2631"/>
    <x v="0"/>
    <x v="3"/>
    <x v="11"/>
    <x v="11"/>
  </r>
  <r>
    <x v="2634"/>
    <x v="354"/>
    <x v="1"/>
    <x v="1"/>
    <x v="0"/>
    <x v="0"/>
    <x v="4"/>
    <x v="14"/>
    <x v="3"/>
    <x v="1202"/>
    <x v="2"/>
    <x v="1792"/>
    <x v="2536"/>
    <x v="2256"/>
    <x v="2552"/>
    <x v="2632"/>
    <x v="0"/>
    <x v="3"/>
    <x v="11"/>
    <x v="11"/>
  </r>
  <r>
    <x v="2635"/>
    <x v="354"/>
    <x v="1"/>
    <x v="6"/>
    <x v="1"/>
    <x v="2"/>
    <x v="0"/>
    <x v="6"/>
    <x v="1"/>
    <x v="2024"/>
    <x v="3"/>
    <x v="184"/>
    <x v="2537"/>
    <x v="2257"/>
    <x v="2553"/>
    <x v="2633"/>
    <x v="0"/>
    <x v="3"/>
    <x v="11"/>
    <x v="11"/>
  </r>
  <r>
    <x v="2636"/>
    <x v="354"/>
    <x v="2"/>
    <x v="10"/>
    <x v="0"/>
    <x v="1"/>
    <x v="3"/>
    <x v="13"/>
    <x v="2"/>
    <x v="2025"/>
    <x v="2"/>
    <x v="279"/>
    <x v="2538"/>
    <x v="2258"/>
    <x v="2554"/>
    <x v="2634"/>
    <x v="0"/>
    <x v="3"/>
    <x v="11"/>
    <x v="11"/>
  </r>
  <r>
    <x v="2637"/>
    <x v="354"/>
    <x v="3"/>
    <x v="7"/>
    <x v="2"/>
    <x v="1"/>
    <x v="4"/>
    <x v="12"/>
    <x v="0"/>
    <x v="394"/>
    <x v="3"/>
    <x v="1793"/>
    <x v="2539"/>
    <x v="2259"/>
    <x v="2555"/>
    <x v="2635"/>
    <x v="0"/>
    <x v="3"/>
    <x v="11"/>
    <x v="11"/>
  </r>
  <r>
    <x v="2638"/>
    <x v="354"/>
    <x v="0"/>
    <x v="9"/>
    <x v="3"/>
    <x v="0"/>
    <x v="2"/>
    <x v="9"/>
    <x v="3"/>
    <x v="1359"/>
    <x v="2"/>
    <x v="1654"/>
    <x v="2540"/>
    <x v="2260"/>
    <x v="2556"/>
    <x v="2636"/>
    <x v="0"/>
    <x v="3"/>
    <x v="11"/>
    <x v="11"/>
  </r>
  <r>
    <x v="2639"/>
    <x v="354"/>
    <x v="3"/>
    <x v="13"/>
    <x v="1"/>
    <x v="0"/>
    <x v="3"/>
    <x v="7"/>
    <x v="7"/>
    <x v="2026"/>
    <x v="1"/>
    <x v="1794"/>
    <x v="2541"/>
    <x v="2261"/>
    <x v="2557"/>
    <x v="2637"/>
    <x v="0"/>
    <x v="3"/>
    <x v="11"/>
    <x v="11"/>
  </r>
  <r>
    <x v="2640"/>
    <x v="354"/>
    <x v="3"/>
    <x v="13"/>
    <x v="2"/>
    <x v="2"/>
    <x v="0"/>
    <x v="4"/>
    <x v="3"/>
    <x v="178"/>
    <x v="2"/>
    <x v="1516"/>
    <x v="2542"/>
    <x v="1825"/>
    <x v="2558"/>
    <x v="2638"/>
    <x v="0"/>
    <x v="3"/>
    <x v="11"/>
    <x v="11"/>
  </r>
  <r>
    <x v="2641"/>
    <x v="355"/>
    <x v="1"/>
    <x v="6"/>
    <x v="2"/>
    <x v="1"/>
    <x v="0"/>
    <x v="6"/>
    <x v="2"/>
    <x v="1528"/>
    <x v="1"/>
    <x v="1575"/>
    <x v="2543"/>
    <x v="2262"/>
    <x v="2559"/>
    <x v="2639"/>
    <x v="0"/>
    <x v="3"/>
    <x v="11"/>
    <x v="11"/>
  </r>
  <r>
    <x v="2642"/>
    <x v="355"/>
    <x v="2"/>
    <x v="3"/>
    <x v="3"/>
    <x v="0"/>
    <x v="3"/>
    <x v="7"/>
    <x v="3"/>
    <x v="2027"/>
    <x v="2"/>
    <x v="1230"/>
    <x v="2544"/>
    <x v="1431"/>
    <x v="2560"/>
    <x v="2640"/>
    <x v="0"/>
    <x v="3"/>
    <x v="11"/>
    <x v="11"/>
  </r>
  <r>
    <x v="2643"/>
    <x v="355"/>
    <x v="2"/>
    <x v="5"/>
    <x v="1"/>
    <x v="0"/>
    <x v="2"/>
    <x v="15"/>
    <x v="9"/>
    <x v="610"/>
    <x v="3"/>
    <x v="642"/>
    <x v="2545"/>
    <x v="2263"/>
    <x v="2561"/>
    <x v="2641"/>
    <x v="0"/>
    <x v="3"/>
    <x v="11"/>
    <x v="11"/>
  </r>
  <r>
    <x v="2644"/>
    <x v="355"/>
    <x v="3"/>
    <x v="4"/>
    <x v="0"/>
    <x v="1"/>
    <x v="0"/>
    <x v="0"/>
    <x v="3"/>
    <x v="2028"/>
    <x v="0"/>
    <x v="225"/>
    <x v="2546"/>
    <x v="234"/>
    <x v="2562"/>
    <x v="2642"/>
    <x v="0"/>
    <x v="3"/>
    <x v="11"/>
    <x v="11"/>
  </r>
  <r>
    <x v="2645"/>
    <x v="355"/>
    <x v="1"/>
    <x v="6"/>
    <x v="3"/>
    <x v="2"/>
    <x v="0"/>
    <x v="0"/>
    <x v="3"/>
    <x v="2029"/>
    <x v="1"/>
    <x v="1795"/>
    <x v="2547"/>
    <x v="1299"/>
    <x v="2563"/>
    <x v="2643"/>
    <x v="0"/>
    <x v="3"/>
    <x v="11"/>
    <x v="11"/>
  </r>
  <r>
    <x v="2646"/>
    <x v="355"/>
    <x v="3"/>
    <x v="7"/>
    <x v="2"/>
    <x v="2"/>
    <x v="2"/>
    <x v="9"/>
    <x v="6"/>
    <x v="2030"/>
    <x v="3"/>
    <x v="1357"/>
    <x v="2548"/>
    <x v="2264"/>
    <x v="2564"/>
    <x v="2644"/>
    <x v="0"/>
    <x v="3"/>
    <x v="11"/>
    <x v="11"/>
  </r>
  <r>
    <x v="2647"/>
    <x v="355"/>
    <x v="3"/>
    <x v="7"/>
    <x v="2"/>
    <x v="2"/>
    <x v="0"/>
    <x v="4"/>
    <x v="0"/>
    <x v="2031"/>
    <x v="1"/>
    <x v="1008"/>
    <x v="2549"/>
    <x v="1138"/>
    <x v="2565"/>
    <x v="2645"/>
    <x v="0"/>
    <x v="3"/>
    <x v="11"/>
    <x v="11"/>
  </r>
  <r>
    <x v="2648"/>
    <x v="356"/>
    <x v="3"/>
    <x v="7"/>
    <x v="2"/>
    <x v="1"/>
    <x v="2"/>
    <x v="9"/>
    <x v="6"/>
    <x v="1482"/>
    <x v="2"/>
    <x v="44"/>
    <x v="2550"/>
    <x v="2265"/>
    <x v="2566"/>
    <x v="2646"/>
    <x v="0"/>
    <x v="3"/>
    <x v="11"/>
    <x v="11"/>
  </r>
  <r>
    <x v="2649"/>
    <x v="356"/>
    <x v="3"/>
    <x v="8"/>
    <x v="0"/>
    <x v="0"/>
    <x v="1"/>
    <x v="1"/>
    <x v="3"/>
    <x v="2032"/>
    <x v="4"/>
    <x v="1796"/>
    <x v="2307"/>
    <x v="2266"/>
    <x v="2567"/>
    <x v="2647"/>
    <x v="0"/>
    <x v="3"/>
    <x v="11"/>
    <x v="11"/>
  </r>
  <r>
    <x v="2650"/>
    <x v="356"/>
    <x v="1"/>
    <x v="14"/>
    <x v="2"/>
    <x v="1"/>
    <x v="1"/>
    <x v="3"/>
    <x v="3"/>
    <x v="2033"/>
    <x v="1"/>
    <x v="1797"/>
    <x v="2551"/>
    <x v="2267"/>
    <x v="2568"/>
    <x v="2648"/>
    <x v="0"/>
    <x v="3"/>
    <x v="11"/>
    <x v="11"/>
  </r>
  <r>
    <x v="2651"/>
    <x v="356"/>
    <x v="1"/>
    <x v="6"/>
    <x v="0"/>
    <x v="1"/>
    <x v="0"/>
    <x v="8"/>
    <x v="3"/>
    <x v="2034"/>
    <x v="2"/>
    <x v="1198"/>
    <x v="2552"/>
    <x v="2268"/>
    <x v="2569"/>
    <x v="2649"/>
    <x v="0"/>
    <x v="3"/>
    <x v="11"/>
    <x v="11"/>
  </r>
  <r>
    <x v="2652"/>
    <x v="356"/>
    <x v="1"/>
    <x v="11"/>
    <x v="2"/>
    <x v="1"/>
    <x v="4"/>
    <x v="10"/>
    <x v="0"/>
    <x v="1587"/>
    <x v="0"/>
    <x v="938"/>
    <x v="2553"/>
    <x v="2269"/>
    <x v="2570"/>
    <x v="2650"/>
    <x v="0"/>
    <x v="3"/>
    <x v="11"/>
    <x v="11"/>
  </r>
  <r>
    <x v="2653"/>
    <x v="356"/>
    <x v="0"/>
    <x v="0"/>
    <x v="2"/>
    <x v="0"/>
    <x v="1"/>
    <x v="11"/>
    <x v="3"/>
    <x v="2035"/>
    <x v="3"/>
    <x v="1798"/>
    <x v="2554"/>
    <x v="2270"/>
    <x v="2571"/>
    <x v="2651"/>
    <x v="0"/>
    <x v="3"/>
    <x v="11"/>
    <x v="11"/>
  </r>
  <r>
    <x v="2654"/>
    <x v="356"/>
    <x v="1"/>
    <x v="14"/>
    <x v="0"/>
    <x v="1"/>
    <x v="4"/>
    <x v="14"/>
    <x v="3"/>
    <x v="2036"/>
    <x v="0"/>
    <x v="1799"/>
    <x v="2555"/>
    <x v="2271"/>
    <x v="2218"/>
    <x v="2652"/>
    <x v="0"/>
    <x v="3"/>
    <x v="11"/>
    <x v="11"/>
  </r>
  <r>
    <x v="2655"/>
    <x v="357"/>
    <x v="1"/>
    <x v="11"/>
    <x v="0"/>
    <x v="2"/>
    <x v="1"/>
    <x v="3"/>
    <x v="3"/>
    <x v="2037"/>
    <x v="2"/>
    <x v="997"/>
    <x v="2556"/>
    <x v="1128"/>
    <x v="2572"/>
    <x v="2653"/>
    <x v="0"/>
    <x v="3"/>
    <x v="11"/>
    <x v="11"/>
  </r>
  <r>
    <x v="2656"/>
    <x v="357"/>
    <x v="0"/>
    <x v="0"/>
    <x v="0"/>
    <x v="0"/>
    <x v="3"/>
    <x v="5"/>
    <x v="0"/>
    <x v="2038"/>
    <x v="2"/>
    <x v="659"/>
    <x v="2557"/>
    <x v="716"/>
    <x v="2573"/>
    <x v="2654"/>
    <x v="0"/>
    <x v="3"/>
    <x v="11"/>
    <x v="11"/>
  </r>
  <r>
    <x v="2657"/>
    <x v="357"/>
    <x v="1"/>
    <x v="1"/>
    <x v="2"/>
    <x v="1"/>
    <x v="3"/>
    <x v="19"/>
    <x v="3"/>
    <x v="1933"/>
    <x v="1"/>
    <x v="1800"/>
    <x v="2558"/>
    <x v="2272"/>
    <x v="2574"/>
    <x v="2655"/>
    <x v="0"/>
    <x v="3"/>
    <x v="11"/>
    <x v="11"/>
  </r>
  <r>
    <x v="2658"/>
    <x v="357"/>
    <x v="0"/>
    <x v="0"/>
    <x v="0"/>
    <x v="1"/>
    <x v="3"/>
    <x v="19"/>
    <x v="3"/>
    <x v="2039"/>
    <x v="1"/>
    <x v="1801"/>
    <x v="2559"/>
    <x v="2273"/>
    <x v="2575"/>
    <x v="2656"/>
    <x v="0"/>
    <x v="3"/>
    <x v="11"/>
    <x v="11"/>
  </r>
  <r>
    <x v="2659"/>
    <x v="357"/>
    <x v="3"/>
    <x v="4"/>
    <x v="0"/>
    <x v="0"/>
    <x v="2"/>
    <x v="9"/>
    <x v="0"/>
    <x v="1705"/>
    <x v="2"/>
    <x v="1802"/>
    <x v="2560"/>
    <x v="2274"/>
    <x v="2576"/>
    <x v="2657"/>
    <x v="0"/>
    <x v="3"/>
    <x v="11"/>
    <x v="11"/>
  </r>
  <r>
    <x v="2660"/>
    <x v="357"/>
    <x v="0"/>
    <x v="0"/>
    <x v="0"/>
    <x v="2"/>
    <x v="3"/>
    <x v="13"/>
    <x v="3"/>
    <x v="1124"/>
    <x v="2"/>
    <x v="1708"/>
    <x v="2561"/>
    <x v="2118"/>
    <x v="2577"/>
    <x v="2658"/>
    <x v="0"/>
    <x v="3"/>
    <x v="11"/>
    <x v="11"/>
  </r>
  <r>
    <x v="2661"/>
    <x v="358"/>
    <x v="3"/>
    <x v="8"/>
    <x v="0"/>
    <x v="0"/>
    <x v="0"/>
    <x v="8"/>
    <x v="6"/>
    <x v="2040"/>
    <x v="3"/>
    <x v="1803"/>
    <x v="2562"/>
    <x v="2275"/>
    <x v="2578"/>
    <x v="2659"/>
    <x v="0"/>
    <x v="3"/>
    <x v="11"/>
    <x v="11"/>
  </r>
  <r>
    <x v="2662"/>
    <x v="358"/>
    <x v="1"/>
    <x v="6"/>
    <x v="2"/>
    <x v="2"/>
    <x v="1"/>
    <x v="11"/>
    <x v="0"/>
    <x v="15"/>
    <x v="2"/>
    <x v="1804"/>
    <x v="2563"/>
    <x v="2276"/>
    <x v="2579"/>
    <x v="2660"/>
    <x v="0"/>
    <x v="3"/>
    <x v="11"/>
    <x v="11"/>
  </r>
  <r>
    <x v="2663"/>
    <x v="358"/>
    <x v="3"/>
    <x v="13"/>
    <x v="1"/>
    <x v="2"/>
    <x v="4"/>
    <x v="10"/>
    <x v="8"/>
    <x v="282"/>
    <x v="2"/>
    <x v="321"/>
    <x v="2564"/>
    <x v="2277"/>
    <x v="2580"/>
    <x v="2661"/>
    <x v="0"/>
    <x v="3"/>
    <x v="11"/>
    <x v="11"/>
  </r>
  <r>
    <x v="2664"/>
    <x v="358"/>
    <x v="2"/>
    <x v="2"/>
    <x v="2"/>
    <x v="2"/>
    <x v="4"/>
    <x v="14"/>
    <x v="3"/>
    <x v="2041"/>
    <x v="3"/>
    <x v="610"/>
    <x v="2565"/>
    <x v="972"/>
    <x v="2581"/>
    <x v="2662"/>
    <x v="0"/>
    <x v="3"/>
    <x v="11"/>
    <x v="11"/>
  </r>
  <r>
    <x v="2665"/>
    <x v="358"/>
    <x v="1"/>
    <x v="12"/>
    <x v="3"/>
    <x v="0"/>
    <x v="2"/>
    <x v="18"/>
    <x v="0"/>
    <x v="2042"/>
    <x v="2"/>
    <x v="1323"/>
    <x v="2566"/>
    <x v="2278"/>
    <x v="2582"/>
    <x v="2663"/>
    <x v="0"/>
    <x v="3"/>
    <x v="11"/>
    <x v="11"/>
  </r>
  <r>
    <x v="2666"/>
    <x v="359"/>
    <x v="2"/>
    <x v="2"/>
    <x v="0"/>
    <x v="2"/>
    <x v="1"/>
    <x v="17"/>
    <x v="3"/>
    <x v="2015"/>
    <x v="3"/>
    <x v="1805"/>
    <x v="2567"/>
    <x v="2279"/>
    <x v="2583"/>
    <x v="2664"/>
    <x v="0"/>
    <x v="3"/>
    <x v="11"/>
    <x v="11"/>
  </r>
  <r>
    <x v="2667"/>
    <x v="359"/>
    <x v="0"/>
    <x v="15"/>
    <x v="2"/>
    <x v="1"/>
    <x v="2"/>
    <x v="15"/>
    <x v="3"/>
    <x v="2043"/>
    <x v="2"/>
    <x v="1093"/>
    <x v="2568"/>
    <x v="2280"/>
    <x v="2584"/>
    <x v="2665"/>
    <x v="0"/>
    <x v="3"/>
    <x v="11"/>
    <x v="11"/>
  </r>
  <r>
    <x v="2668"/>
    <x v="359"/>
    <x v="3"/>
    <x v="7"/>
    <x v="3"/>
    <x v="1"/>
    <x v="3"/>
    <x v="19"/>
    <x v="0"/>
    <x v="672"/>
    <x v="3"/>
    <x v="1806"/>
    <x v="2569"/>
    <x v="2281"/>
    <x v="2585"/>
    <x v="2666"/>
    <x v="0"/>
    <x v="3"/>
    <x v="11"/>
    <x v="11"/>
  </r>
  <r>
    <x v="2669"/>
    <x v="359"/>
    <x v="0"/>
    <x v="15"/>
    <x v="0"/>
    <x v="2"/>
    <x v="4"/>
    <x v="10"/>
    <x v="3"/>
    <x v="2044"/>
    <x v="0"/>
    <x v="1807"/>
    <x v="2570"/>
    <x v="2282"/>
    <x v="2586"/>
    <x v="2667"/>
    <x v="0"/>
    <x v="3"/>
    <x v="11"/>
    <x v="11"/>
  </r>
  <r>
    <x v="2670"/>
    <x v="359"/>
    <x v="3"/>
    <x v="4"/>
    <x v="1"/>
    <x v="2"/>
    <x v="2"/>
    <x v="9"/>
    <x v="4"/>
    <x v="223"/>
    <x v="1"/>
    <x v="804"/>
    <x v="2571"/>
    <x v="2283"/>
    <x v="2587"/>
    <x v="2668"/>
    <x v="0"/>
    <x v="3"/>
    <x v="11"/>
    <x v="11"/>
  </r>
  <r>
    <x v="2671"/>
    <x v="359"/>
    <x v="3"/>
    <x v="13"/>
    <x v="1"/>
    <x v="2"/>
    <x v="0"/>
    <x v="4"/>
    <x v="1"/>
    <x v="2031"/>
    <x v="3"/>
    <x v="1437"/>
    <x v="2572"/>
    <x v="2284"/>
    <x v="2588"/>
    <x v="2669"/>
    <x v="0"/>
    <x v="3"/>
    <x v="11"/>
    <x v="11"/>
  </r>
  <r>
    <x v="2672"/>
    <x v="359"/>
    <x v="1"/>
    <x v="1"/>
    <x v="0"/>
    <x v="1"/>
    <x v="0"/>
    <x v="6"/>
    <x v="1"/>
    <x v="348"/>
    <x v="1"/>
    <x v="976"/>
    <x v="2573"/>
    <x v="2285"/>
    <x v="2589"/>
    <x v="2670"/>
    <x v="0"/>
    <x v="3"/>
    <x v="11"/>
    <x v="11"/>
  </r>
  <r>
    <x v="2673"/>
    <x v="360"/>
    <x v="1"/>
    <x v="12"/>
    <x v="0"/>
    <x v="1"/>
    <x v="3"/>
    <x v="5"/>
    <x v="2"/>
    <x v="2045"/>
    <x v="0"/>
    <x v="1808"/>
    <x v="2574"/>
    <x v="2286"/>
    <x v="2590"/>
    <x v="2671"/>
    <x v="0"/>
    <x v="3"/>
    <x v="11"/>
    <x v="11"/>
  </r>
  <r>
    <x v="2674"/>
    <x v="360"/>
    <x v="2"/>
    <x v="16"/>
    <x v="3"/>
    <x v="0"/>
    <x v="3"/>
    <x v="7"/>
    <x v="0"/>
    <x v="2046"/>
    <x v="1"/>
    <x v="1809"/>
    <x v="2575"/>
    <x v="2287"/>
    <x v="2591"/>
    <x v="2672"/>
    <x v="0"/>
    <x v="3"/>
    <x v="11"/>
    <x v="11"/>
  </r>
  <r>
    <x v="2675"/>
    <x v="360"/>
    <x v="2"/>
    <x v="5"/>
    <x v="3"/>
    <x v="1"/>
    <x v="4"/>
    <x v="14"/>
    <x v="2"/>
    <x v="2047"/>
    <x v="0"/>
    <x v="1130"/>
    <x v="2576"/>
    <x v="2288"/>
    <x v="2592"/>
    <x v="2673"/>
    <x v="0"/>
    <x v="3"/>
    <x v="11"/>
    <x v="11"/>
  </r>
  <r>
    <x v="2676"/>
    <x v="360"/>
    <x v="1"/>
    <x v="14"/>
    <x v="3"/>
    <x v="1"/>
    <x v="2"/>
    <x v="15"/>
    <x v="8"/>
    <x v="1976"/>
    <x v="3"/>
    <x v="1810"/>
    <x v="2577"/>
    <x v="2289"/>
    <x v="2593"/>
    <x v="2674"/>
    <x v="0"/>
    <x v="3"/>
    <x v="11"/>
    <x v="11"/>
  </r>
  <r>
    <x v="2677"/>
    <x v="360"/>
    <x v="3"/>
    <x v="7"/>
    <x v="0"/>
    <x v="0"/>
    <x v="1"/>
    <x v="1"/>
    <x v="0"/>
    <x v="2048"/>
    <x v="0"/>
    <x v="1811"/>
    <x v="2578"/>
    <x v="2290"/>
    <x v="2594"/>
    <x v="2675"/>
    <x v="0"/>
    <x v="3"/>
    <x v="11"/>
    <x v="11"/>
  </r>
  <r>
    <x v="2678"/>
    <x v="360"/>
    <x v="2"/>
    <x v="5"/>
    <x v="3"/>
    <x v="1"/>
    <x v="4"/>
    <x v="16"/>
    <x v="3"/>
    <x v="325"/>
    <x v="4"/>
    <x v="119"/>
    <x v="2579"/>
    <x v="2291"/>
    <x v="2595"/>
    <x v="2676"/>
    <x v="0"/>
    <x v="3"/>
    <x v="11"/>
    <x v="11"/>
  </r>
  <r>
    <x v="2679"/>
    <x v="360"/>
    <x v="3"/>
    <x v="8"/>
    <x v="3"/>
    <x v="0"/>
    <x v="1"/>
    <x v="17"/>
    <x v="2"/>
    <x v="1583"/>
    <x v="3"/>
    <x v="1667"/>
    <x v="2580"/>
    <x v="2292"/>
    <x v="2596"/>
    <x v="2677"/>
    <x v="0"/>
    <x v="3"/>
    <x v="11"/>
    <x v="11"/>
  </r>
  <r>
    <x v="2680"/>
    <x v="360"/>
    <x v="2"/>
    <x v="2"/>
    <x v="0"/>
    <x v="2"/>
    <x v="3"/>
    <x v="13"/>
    <x v="0"/>
    <x v="256"/>
    <x v="3"/>
    <x v="1812"/>
    <x v="2581"/>
    <x v="647"/>
    <x v="2597"/>
    <x v="2678"/>
    <x v="0"/>
    <x v="3"/>
    <x v="11"/>
    <x v="11"/>
  </r>
  <r>
    <x v="2681"/>
    <x v="360"/>
    <x v="1"/>
    <x v="11"/>
    <x v="3"/>
    <x v="0"/>
    <x v="2"/>
    <x v="2"/>
    <x v="3"/>
    <x v="341"/>
    <x v="4"/>
    <x v="716"/>
    <x v="2582"/>
    <x v="782"/>
    <x v="2598"/>
    <x v="2679"/>
    <x v="0"/>
    <x v="3"/>
    <x v="11"/>
    <x v="11"/>
  </r>
  <r>
    <x v="2682"/>
    <x v="361"/>
    <x v="3"/>
    <x v="7"/>
    <x v="3"/>
    <x v="2"/>
    <x v="0"/>
    <x v="6"/>
    <x v="3"/>
    <x v="1488"/>
    <x v="3"/>
    <x v="590"/>
    <x v="2583"/>
    <x v="2293"/>
    <x v="2599"/>
    <x v="2680"/>
    <x v="0"/>
    <x v="3"/>
    <x v="11"/>
    <x v="11"/>
  </r>
  <r>
    <x v="2683"/>
    <x v="361"/>
    <x v="3"/>
    <x v="8"/>
    <x v="1"/>
    <x v="2"/>
    <x v="1"/>
    <x v="1"/>
    <x v="5"/>
    <x v="2049"/>
    <x v="3"/>
    <x v="1813"/>
    <x v="2584"/>
    <x v="2294"/>
    <x v="2600"/>
    <x v="2681"/>
    <x v="0"/>
    <x v="3"/>
    <x v="11"/>
    <x v="11"/>
  </r>
  <r>
    <x v="2684"/>
    <x v="361"/>
    <x v="1"/>
    <x v="12"/>
    <x v="2"/>
    <x v="1"/>
    <x v="0"/>
    <x v="8"/>
    <x v="3"/>
    <x v="2050"/>
    <x v="1"/>
    <x v="1814"/>
    <x v="2585"/>
    <x v="2295"/>
    <x v="2601"/>
    <x v="2682"/>
    <x v="0"/>
    <x v="3"/>
    <x v="11"/>
    <x v="11"/>
  </r>
  <r>
    <x v="2685"/>
    <x v="361"/>
    <x v="3"/>
    <x v="13"/>
    <x v="0"/>
    <x v="0"/>
    <x v="0"/>
    <x v="0"/>
    <x v="3"/>
    <x v="1185"/>
    <x v="2"/>
    <x v="106"/>
    <x v="2586"/>
    <x v="106"/>
    <x v="2602"/>
    <x v="2683"/>
    <x v="0"/>
    <x v="3"/>
    <x v="11"/>
    <x v="11"/>
  </r>
  <r>
    <x v="2686"/>
    <x v="361"/>
    <x v="0"/>
    <x v="15"/>
    <x v="3"/>
    <x v="0"/>
    <x v="3"/>
    <x v="5"/>
    <x v="0"/>
    <x v="2051"/>
    <x v="0"/>
    <x v="1815"/>
    <x v="2587"/>
    <x v="2296"/>
    <x v="2603"/>
    <x v="2684"/>
    <x v="0"/>
    <x v="3"/>
    <x v="11"/>
    <x v="11"/>
  </r>
  <r>
    <x v="2687"/>
    <x v="361"/>
    <x v="1"/>
    <x v="14"/>
    <x v="0"/>
    <x v="0"/>
    <x v="1"/>
    <x v="3"/>
    <x v="3"/>
    <x v="2052"/>
    <x v="1"/>
    <x v="1816"/>
    <x v="2588"/>
    <x v="2297"/>
    <x v="2604"/>
    <x v="2685"/>
    <x v="0"/>
    <x v="3"/>
    <x v="11"/>
    <x v="11"/>
  </r>
  <r>
    <x v="2688"/>
    <x v="361"/>
    <x v="0"/>
    <x v="15"/>
    <x v="0"/>
    <x v="1"/>
    <x v="2"/>
    <x v="9"/>
    <x v="3"/>
    <x v="2053"/>
    <x v="4"/>
    <x v="1108"/>
    <x v="2589"/>
    <x v="1264"/>
    <x v="2605"/>
    <x v="2686"/>
    <x v="0"/>
    <x v="3"/>
    <x v="11"/>
    <x v="11"/>
  </r>
  <r>
    <x v="2689"/>
    <x v="361"/>
    <x v="1"/>
    <x v="12"/>
    <x v="3"/>
    <x v="0"/>
    <x v="0"/>
    <x v="6"/>
    <x v="3"/>
    <x v="1204"/>
    <x v="0"/>
    <x v="1717"/>
    <x v="2590"/>
    <x v="2298"/>
    <x v="1522"/>
    <x v="2687"/>
    <x v="0"/>
    <x v="3"/>
    <x v="11"/>
    <x v="11"/>
  </r>
  <r>
    <x v="2690"/>
    <x v="361"/>
    <x v="3"/>
    <x v="4"/>
    <x v="0"/>
    <x v="1"/>
    <x v="3"/>
    <x v="19"/>
    <x v="6"/>
    <x v="2054"/>
    <x v="0"/>
    <x v="1687"/>
    <x v="2591"/>
    <x v="2299"/>
    <x v="2606"/>
    <x v="2688"/>
    <x v="0"/>
    <x v="3"/>
    <x v="11"/>
    <x v="11"/>
  </r>
  <r>
    <x v="2691"/>
    <x v="361"/>
    <x v="1"/>
    <x v="6"/>
    <x v="2"/>
    <x v="1"/>
    <x v="2"/>
    <x v="2"/>
    <x v="3"/>
    <x v="171"/>
    <x v="1"/>
    <x v="160"/>
    <x v="2592"/>
    <x v="535"/>
    <x v="2607"/>
    <x v="2689"/>
    <x v="0"/>
    <x v="3"/>
    <x v="11"/>
    <x v="11"/>
  </r>
  <r>
    <x v="2692"/>
    <x v="361"/>
    <x v="1"/>
    <x v="14"/>
    <x v="2"/>
    <x v="0"/>
    <x v="1"/>
    <x v="1"/>
    <x v="3"/>
    <x v="1826"/>
    <x v="2"/>
    <x v="303"/>
    <x v="2593"/>
    <x v="312"/>
    <x v="2608"/>
    <x v="2690"/>
    <x v="0"/>
    <x v="3"/>
    <x v="11"/>
    <x v="11"/>
  </r>
  <r>
    <x v="2693"/>
    <x v="362"/>
    <x v="1"/>
    <x v="11"/>
    <x v="0"/>
    <x v="0"/>
    <x v="1"/>
    <x v="1"/>
    <x v="3"/>
    <x v="2055"/>
    <x v="3"/>
    <x v="1817"/>
    <x v="2594"/>
    <x v="2300"/>
    <x v="2609"/>
    <x v="2691"/>
    <x v="0"/>
    <x v="3"/>
    <x v="11"/>
    <x v="11"/>
  </r>
  <r>
    <x v="2694"/>
    <x v="362"/>
    <x v="0"/>
    <x v="15"/>
    <x v="2"/>
    <x v="1"/>
    <x v="0"/>
    <x v="6"/>
    <x v="3"/>
    <x v="2056"/>
    <x v="1"/>
    <x v="293"/>
    <x v="2595"/>
    <x v="302"/>
    <x v="2610"/>
    <x v="2692"/>
    <x v="0"/>
    <x v="3"/>
    <x v="11"/>
    <x v="11"/>
  </r>
  <r>
    <x v="2695"/>
    <x v="362"/>
    <x v="3"/>
    <x v="13"/>
    <x v="3"/>
    <x v="2"/>
    <x v="2"/>
    <x v="9"/>
    <x v="3"/>
    <x v="2057"/>
    <x v="0"/>
    <x v="57"/>
    <x v="2596"/>
    <x v="2301"/>
    <x v="2611"/>
    <x v="2693"/>
    <x v="0"/>
    <x v="3"/>
    <x v="11"/>
    <x v="11"/>
  </r>
  <r>
    <x v="2696"/>
    <x v="362"/>
    <x v="1"/>
    <x v="12"/>
    <x v="2"/>
    <x v="2"/>
    <x v="1"/>
    <x v="3"/>
    <x v="3"/>
    <x v="2058"/>
    <x v="3"/>
    <x v="1445"/>
    <x v="2597"/>
    <x v="1731"/>
    <x v="2612"/>
    <x v="2694"/>
    <x v="0"/>
    <x v="3"/>
    <x v="11"/>
    <x v="11"/>
  </r>
  <r>
    <x v="2697"/>
    <x v="363"/>
    <x v="3"/>
    <x v="13"/>
    <x v="0"/>
    <x v="1"/>
    <x v="0"/>
    <x v="6"/>
    <x v="3"/>
    <x v="408"/>
    <x v="3"/>
    <x v="357"/>
    <x v="2598"/>
    <x v="1232"/>
    <x v="2613"/>
    <x v="2695"/>
    <x v="0"/>
    <x v="3"/>
    <x v="11"/>
    <x v="11"/>
  </r>
  <r>
    <x v="2698"/>
    <x v="363"/>
    <x v="3"/>
    <x v="7"/>
    <x v="0"/>
    <x v="1"/>
    <x v="4"/>
    <x v="16"/>
    <x v="2"/>
    <x v="320"/>
    <x v="0"/>
    <x v="1818"/>
    <x v="2599"/>
    <x v="2302"/>
    <x v="2614"/>
    <x v="2696"/>
    <x v="0"/>
    <x v="3"/>
    <x v="11"/>
    <x v="11"/>
  </r>
  <r>
    <x v="2699"/>
    <x v="363"/>
    <x v="1"/>
    <x v="12"/>
    <x v="3"/>
    <x v="2"/>
    <x v="3"/>
    <x v="7"/>
    <x v="2"/>
    <x v="2059"/>
    <x v="3"/>
    <x v="1819"/>
    <x v="2600"/>
    <x v="2303"/>
    <x v="2615"/>
    <x v="2697"/>
    <x v="0"/>
    <x v="3"/>
    <x v="11"/>
    <x v="11"/>
  </r>
  <r>
    <x v="2700"/>
    <x v="363"/>
    <x v="1"/>
    <x v="6"/>
    <x v="2"/>
    <x v="1"/>
    <x v="2"/>
    <x v="2"/>
    <x v="3"/>
    <x v="1981"/>
    <x v="2"/>
    <x v="969"/>
    <x v="2601"/>
    <x v="1091"/>
    <x v="2616"/>
    <x v="2698"/>
    <x v="0"/>
    <x v="3"/>
    <x v="11"/>
    <x v="11"/>
  </r>
  <r>
    <x v="2701"/>
    <x v="363"/>
    <x v="2"/>
    <x v="10"/>
    <x v="3"/>
    <x v="0"/>
    <x v="3"/>
    <x v="7"/>
    <x v="8"/>
    <x v="2060"/>
    <x v="4"/>
    <x v="1820"/>
    <x v="2602"/>
    <x v="2304"/>
    <x v="2617"/>
    <x v="2699"/>
    <x v="0"/>
    <x v="3"/>
    <x v="11"/>
    <x v="11"/>
  </r>
  <r>
    <x v="2702"/>
    <x v="363"/>
    <x v="3"/>
    <x v="7"/>
    <x v="3"/>
    <x v="0"/>
    <x v="1"/>
    <x v="17"/>
    <x v="0"/>
    <x v="2061"/>
    <x v="3"/>
    <x v="1821"/>
    <x v="2603"/>
    <x v="2305"/>
    <x v="2618"/>
    <x v="2700"/>
    <x v="0"/>
    <x v="3"/>
    <x v="11"/>
    <x v="11"/>
  </r>
  <r>
    <x v="2703"/>
    <x v="363"/>
    <x v="3"/>
    <x v="13"/>
    <x v="3"/>
    <x v="1"/>
    <x v="0"/>
    <x v="6"/>
    <x v="3"/>
    <x v="2062"/>
    <x v="3"/>
    <x v="238"/>
    <x v="2604"/>
    <x v="665"/>
    <x v="2619"/>
    <x v="2701"/>
    <x v="0"/>
    <x v="3"/>
    <x v="11"/>
    <x v="11"/>
  </r>
  <r>
    <x v="2704"/>
    <x v="363"/>
    <x v="3"/>
    <x v="7"/>
    <x v="2"/>
    <x v="2"/>
    <x v="0"/>
    <x v="0"/>
    <x v="8"/>
    <x v="2063"/>
    <x v="2"/>
    <x v="1822"/>
    <x v="2605"/>
    <x v="2306"/>
    <x v="2620"/>
    <x v="2702"/>
    <x v="0"/>
    <x v="3"/>
    <x v="11"/>
    <x v="11"/>
  </r>
  <r>
    <x v="2705"/>
    <x v="363"/>
    <x v="1"/>
    <x v="12"/>
    <x v="0"/>
    <x v="1"/>
    <x v="0"/>
    <x v="8"/>
    <x v="0"/>
    <x v="349"/>
    <x v="3"/>
    <x v="1823"/>
    <x v="2606"/>
    <x v="2307"/>
    <x v="2621"/>
    <x v="2703"/>
    <x v="0"/>
    <x v="3"/>
    <x v="11"/>
    <x v="11"/>
  </r>
  <r>
    <x v="2706"/>
    <x v="363"/>
    <x v="2"/>
    <x v="10"/>
    <x v="0"/>
    <x v="1"/>
    <x v="0"/>
    <x v="4"/>
    <x v="6"/>
    <x v="72"/>
    <x v="1"/>
    <x v="76"/>
    <x v="2607"/>
    <x v="2308"/>
    <x v="2622"/>
    <x v="2704"/>
    <x v="0"/>
    <x v="3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2:B3" firstHeaderRow="1" firstDataRow="1" firstDataCol="0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dataFields count="1">
    <dataField name="Soma de Revenue" fld="12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5:B6" firstHeaderRow="1" firstDataRow="1" firstDataCol="0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dataField="1"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dataFields count="1">
    <dataField name="Soma de Gross Profit" fld="14" baseField="0" baseItem="0"/>
  </dataFields>
  <formats count="3"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8:B9" firstHeaderRow="1" firstDataRow="1" firstDataCol="0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dataField="1"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dataFields count="1">
    <dataField name="Soma de Units Sold" fld="8" baseField="0" baseItem="0"/>
  </dataFields>
  <formats count="1"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_x000a_Dinâmica4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11:B12" firstHeaderRow="1" firstDataRow="1" firstDataCol="0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dataFields count="1">
    <dataField name="Média de Revenue" fld="12" subtotal="average" baseField="0" baseItem="0"/>
  </dataFields>
  <formats count="7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5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B14:D27" firstHeaderRow="0" firstDataRow="1" firstDataCol="1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dataField="1"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" fld="12" baseField="0" baseItem="0"/>
    <dataField name="Gross Profit " fld="14" baseField="0" baseItem="0"/>
  </dataFields>
  <formats count="7"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_x000a_Dinâmica6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B31:C37" firstHeaderRow="1" firstDataRow="1" firstDataCol="1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axis="axisRow" measureFilter="1" compact="0" sortType="ascending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rowFields count="1">
    <field x="3"/>
  </rowFields>
  <rowItems count="6">
    <i>
      <x v="13"/>
    </i>
    <i>
      <x v="8"/>
    </i>
    <i>
      <x v="5"/>
    </i>
    <i>
      <x v="6"/>
    </i>
    <i>
      <x v="16"/>
    </i>
    <i t="grand">
      <x/>
    </i>
  </rowItems>
  <colItems count="1">
    <i/>
  </colItems>
  <dataFields count="1">
    <dataField name="Soma de Revenue" fld="12" baseField="0" baseItem="0"/>
  </dataFields>
  <formats count="4"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</formats>
  <pivotTableStyleInfo name="PivotStylePreset2_Accent1" showRowHeaders="1" showColHeaders="1"/>
  <filters count="1">
    <filter evalOrder="-1" fld="3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_x000a_Dinâmica7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B51:C57" firstHeaderRow="1" firstDataRow="1" firstDataCol="1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measureFilter="1" compact="0" sortType="descending" showAll="0">
      <items count="6">
        <item x="3"/>
        <item x="0"/>
        <item x="4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rowFields count="1">
    <field x="6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Soma de Revenue" fld="12" baseField="0" baseItem="0"/>
  </dataFields>
  <formats count="4"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</format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_x000a_Dinâmica8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B59:C65" firstHeaderRow="1" firstDataRow="1" firstDataCol="1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axis="axisRow" measureFilter="1" compact="0" sortType="descending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rowFields count="1">
    <field x="7"/>
  </rowFields>
  <rowItems count="6">
    <i>
      <x v="14"/>
    </i>
    <i>
      <x v="12"/>
    </i>
    <i>
      <x v="4"/>
    </i>
    <i>
      <x v="6"/>
    </i>
    <i>
      <x v="13"/>
    </i>
    <i t="grand">
      <x/>
    </i>
  </rowItems>
  <colItems count="1">
    <i/>
  </colItems>
  <dataFields count="1">
    <dataField name="Soma de Units Sold" fld="8" baseField="0" baseItem="0"/>
  </dataFields>
  <formats count="5"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Preset2_Accent1" showRowHeaders="1" showColHeaders="1"/>
  <filters count="1">
    <filter evalOrder="-1" fld="7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_x000a_Dinâmica9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67:C72" firstHeaderRow="1" firstDataRow="1" firstDataCol="1"/>
  <pivotFields count="20">
    <pivotField compact="0" showAll="0">
      <items count="2708">
        <item x="1421"/>
        <item x="163"/>
        <item x="2408"/>
        <item x="2570"/>
        <item x="1937"/>
        <item x="224"/>
        <item x="2661"/>
        <item x="2271"/>
        <item x="2582"/>
        <item x="2556"/>
        <item x="210"/>
        <item x="2579"/>
        <item x="1492"/>
        <item x="1130"/>
        <item x="2329"/>
        <item x="964"/>
        <item x="506"/>
        <item x="376"/>
        <item x="1961"/>
        <item x="828"/>
        <item x="2118"/>
        <item x="2497"/>
        <item x="1057"/>
        <item x="1183"/>
        <item x="1859"/>
        <item x="1236"/>
        <item x="339"/>
        <item x="524"/>
        <item x="869"/>
        <item x="1850"/>
        <item x="1365"/>
        <item x="29"/>
        <item x="1069"/>
        <item x="2119"/>
        <item x="2153"/>
        <item x="760"/>
        <item x="37"/>
        <item x="2571"/>
        <item x="1651"/>
        <item x="1024"/>
        <item x="1839"/>
        <item x="2233"/>
        <item x="1872"/>
        <item x="1990"/>
        <item x="1450"/>
        <item x="334"/>
        <item x="419"/>
        <item x="1467"/>
        <item x="433"/>
        <item x="2586"/>
        <item x="2173"/>
        <item x="1799"/>
        <item x="1974"/>
        <item x="1860"/>
        <item x="1131"/>
        <item x="1553"/>
        <item x="2557"/>
        <item x="1904"/>
        <item x="2289"/>
        <item x="2140"/>
        <item x="1184"/>
        <item x="1554"/>
        <item x="2414"/>
        <item x="1786"/>
        <item x="684"/>
        <item x="601"/>
        <item x="870"/>
        <item x="440"/>
        <item x="2611"/>
        <item x="883"/>
        <item x="34"/>
        <item x="1106"/>
        <item x="1408"/>
        <item x="1107"/>
        <item x="30"/>
        <item x="2262"/>
        <item x="991"/>
        <item x="661"/>
        <item x="2028"/>
        <item x="78"/>
        <item x="2512"/>
        <item x="1430"/>
        <item x="1975"/>
        <item x="992"/>
        <item x="770"/>
        <item x="2"/>
        <item x="373"/>
        <item x="1324"/>
        <item x="485"/>
        <item x="67"/>
        <item x="230"/>
        <item x="2563"/>
        <item x="1025"/>
        <item x="289"/>
        <item x="2290"/>
        <item x="131"/>
        <item x="771"/>
        <item x="533"/>
        <item x="1202"/>
        <item x="1070"/>
        <item x="926"/>
        <item x="482"/>
        <item x="1372"/>
        <item x="2346"/>
        <item x="2458"/>
        <item x="1325"/>
        <item x="127"/>
        <item x="1026"/>
        <item x="1058"/>
        <item x="1544"/>
        <item x="1938"/>
        <item x="1302"/>
        <item x="2583"/>
        <item x="1555"/>
        <item x="2482"/>
        <item x="1891"/>
        <item x="1771"/>
        <item x="829"/>
        <item x="1605"/>
        <item x="670"/>
        <item x="116"/>
        <item x="1945"/>
        <item x="685"/>
        <item x="1892"/>
        <item x="1864"/>
        <item x="1626"/>
        <item x="2682"/>
        <item x="1687"/>
        <item x="25"/>
        <item x="2330"/>
        <item x="730"/>
        <item x="190"/>
        <item x="1373"/>
        <item x="1914"/>
        <item x="2666"/>
        <item x="2071"/>
        <item x="349"/>
        <item x="2174"/>
        <item x="2280"/>
        <item x="1071"/>
        <item x="1132"/>
        <item x="1422"/>
        <item x="1800"/>
        <item x="1501"/>
        <item x="424"/>
        <item x="2281"/>
        <item x="2108"/>
        <item x="860"/>
        <item x="839"/>
        <item x="204"/>
        <item x="249"/>
        <item x="909"/>
        <item x="566"/>
        <item x="2072"/>
        <item x="1545"/>
        <item x="2415"/>
        <item x="211"/>
        <item x="231"/>
        <item x="1952"/>
        <item x="2015"/>
        <item x="2230"/>
        <item x="625"/>
        <item x="2188"/>
        <item x="1218"/>
        <item x="354"/>
        <item x="1336"/>
        <item x="1468"/>
        <item x="2189"/>
        <item x="2522"/>
        <item x="2297"/>
        <item x="2422"/>
        <item x="1627"/>
        <item x="1173"/>
        <item x="2436"/>
        <item x="772"/>
        <item x="2092"/>
        <item x="1108"/>
        <item x="1293"/>
        <item x="2225"/>
        <item x="2378"/>
        <item x="2641"/>
        <item x="2449"/>
        <item x="173"/>
        <item x="97"/>
        <item x="1792"/>
        <item x="2612"/>
        <item x="1873"/>
        <item x="686"/>
        <item x="1366"/>
        <item x="2128"/>
        <item x="2459"/>
        <item x="1462"/>
        <item x="2498"/>
        <item x="1908"/>
        <item x="2310"/>
        <item x="1493"/>
        <item x="1991"/>
        <item x="1043"/>
        <item x="140"/>
        <item x="2379"/>
        <item x="1297"/>
        <item x="2697"/>
        <item x="1485"/>
        <item x="168"/>
        <item x="1564"/>
        <item x="274"/>
        <item x="41"/>
        <item x="304"/>
        <item x="1606"/>
        <item x="1303"/>
        <item x="743"/>
        <item x="1059"/>
        <item x="754"/>
        <item x="232"/>
        <item x="2450"/>
        <item x="1976"/>
        <item x="2256"/>
        <item x="861"/>
        <item x="366"/>
        <item x="638"/>
        <item x="1617"/>
        <item x="1992"/>
        <item x="2416"/>
        <item x="1644"/>
        <item x="474"/>
        <item x="2129"/>
        <item x="1409"/>
        <item x="1431"/>
        <item x="2247"/>
        <item x="1993"/>
        <item x="2181"/>
        <item x="447"/>
        <item x="340"/>
        <item x="949"/>
        <item x="662"/>
        <item x="31"/>
        <item x="2003"/>
        <item x="935"/>
        <item x="1494"/>
        <item x="2201"/>
        <item x="290"/>
        <item x="2234"/>
        <item x="1939"/>
        <item x="965"/>
        <item x="2263"/>
        <item x="2532"/>
        <item x="314"/>
        <item x="1192"/>
        <item x="787"/>
        <item x="1710"/>
        <item x="207"/>
        <item x="1410"/>
        <item x="2451"/>
        <item x="1093"/>
        <item x="434"/>
        <item x="2621"/>
        <item x="38"/>
        <item x="1711"/>
        <item x="1411"/>
        <item x="1451"/>
        <item x="1909"/>
        <item x="475"/>
        <item x="1763"/>
        <item x="1109"/>
        <item x="1145"/>
        <item x="2587"/>
        <item x="1114"/>
        <item x="2088"/>
        <item x="1700"/>
        <item x="260"/>
        <item x="2558"/>
        <item x="2347"/>
        <item x="1227"/>
        <item x="2559"/>
        <item x="2057"/>
        <item x="291"/>
        <item x="796"/>
        <item x="2120"/>
        <item x="1044"/>
        <item x="2538"/>
        <item x="708"/>
        <item x="1441"/>
        <item x="2683"/>
        <item x="174"/>
        <item x="1146"/>
        <item x="3"/>
        <item x="1374"/>
        <item x="1174"/>
        <item x="709"/>
        <item x="1337"/>
        <item x="2389"/>
        <item x="2175"/>
        <item x="525"/>
        <item x="1228"/>
        <item x="2437"/>
        <item x="2478"/>
        <item x="1083"/>
        <item x="2311"/>
        <item x="2606"/>
        <item x="1442"/>
        <item x="1895"/>
        <item x="425"/>
        <item x="507"/>
        <item x="180"/>
        <item x="2360"/>
        <item x="2154"/>
        <item x="245"/>
        <item x="853"/>
        <item x="1535"/>
        <item x="216"/>
        <item x="2298"/>
        <item x="2380"/>
        <item x="1964"/>
        <item x="1840"/>
        <item x="588"/>
        <item x="2673"/>
        <item x="1452"/>
        <item x="2519"/>
        <item x="722"/>
        <item x="1787"/>
        <item x="2361"/>
        <item x="2362"/>
        <item x="217"/>
        <item x="1412"/>
        <item x="1652"/>
        <item x="2631"/>
        <item x="2483"/>
        <item x="87"/>
        <item x="2588"/>
        <item x="2050"/>
        <item x="508"/>
        <item x="917"/>
        <item x="2348"/>
        <item x="1219"/>
        <item x="1298"/>
        <item x="966"/>
        <item x="890"/>
        <item x="1546"/>
        <item x="2662"/>
        <item x="1271"/>
        <item x="1701"/>
        <item x="1807"/>
        <item x="1910"/>
        <item x="2468"/>
        <item x="2073"/>
        <item x="141"/>
        <item x="541"/>
        <item x="233"/>
        <item x="2642"/>
        <item x="2655"/>
        <item x="2190"/>
        <item x="2469"/>
        <item x="1193"/>
        <item x="2381"/>
        <item x="1072"/>
        <item x="404"/>
        <item x="1547"/>
        <item x="2403"/>
        <item x="1479"/>
        <item x="2272"/>
        <item x="2543"/>
        <item x="2093"/>
        <item x="1220"/>
        <item x="328"/>
        <item x="2622"/>
        <item x="797"/>
        <item x="1017"/>
        <item x="1115"/>
        <item x="322"/>
        <item x="1940"/>
        <item x="2325"/>
        <item x="1255"/>
        <item x="602"/>
        <item x="1246"/>
        <item x="275"/>
        <item x="1160"/>
        <item x="2235"/>
        <item x="1084"/>
        <item x="1523"/>
        <item x="2141"/>
        <item x="1637"/>
        <item x="134"/>
        <item x="559"/>
        <item x="1893"/>
        <item x="593"/>
        <item x="74"/>
        <item x="1312"/>
        <item x="341"/>
        <item x="1060"/>
        <item x="811"/>
        <item x="1386"/>
        <item x="462"/>
        <item x="1881"/>
        <item x="1631"/>
        <item x="1357"/>
        <item x="626"/>
        <item x="1527"/>
        <item x="2523"/>
        <item x="1865"/>
        <item x="687"/>
        <item x="2089"/>
        <item x="819"/>
        <item x="295"/>
        <item x="1994"/>
        <item x="2109"/>
        <item x="702"/>
        <item x="250"/>
        <item x="2560"/>
        <item x="1946"/>
        <item x="46"/>
        <item x="2479"/>
        <item x="2452"/>
        <item x="1953"/>
        <item x="2037"/>
        <item x="1073"/>
        <item x="744"/>
        <item x="1589"/>
        <item x="1006"/>
        <item x="121"/>
        <item x="993"/>
        <item x="1486"/>
        <item x="2291"/>
        <item x="2533"/>
        <item x="1688"/>
        <item x="755"/>
        <item x="738"/>
        <item x="1528"/>
        <item x="1577"/>
        <item x="1590"/>
        <item x="1358"/>
        <item x="397"/>
        <item x="2460"/>
        <item x="315"/>
        <item x="101"/>
        <item x="11"/>
        <item x="441"/>
        <item x="723"/>
        <item x="1751"/>
        <item x="812"/>
        <item x="1074"/>
        <item x="2155"/>
        <item x="1607"/>
        <item x="450"/>
        <item x="1712"/>
        <item x="335"/>
        <item x="1194"/>
        <item x="102"/>
        <item x="2004"/>
        <item x="936"/>
        <item x="1896"/>
        <item x="486"/>
        <item x="2248"/>
        <item x="1348"/>
        <item x="1221"/>
        <item x="2340"/>
        <item x="542"/>
        <item x="103"/>
        <item x="377"/>
        <item x="261"/>
        <item x="2349"/>
        <item x="1027"/>
        <item x="181"/>
        <item x="2461"/>
        <item x="2044"/>
        <item x="1247"/>
        <item x="773"/>
        <item x="1045"/>
        <item x="1209"/>
        <item x="849"/>
        <item x="2350"/>
        <item x="1941"/>
        <item x="2236"/>
        <item x="451"/>
        <item x="2005"/>
        <item x="1284"/>
        <item x="1611"/>
        <item x="1203"/>
        <item x="165"/>
        <item x="1229"/>
        <item x="166"/>
        <item x="1897"/>
        <item x="1046"/>
        <item x="2257"/>
        <item x="234"/>
        <item x="1299"/>
        <item x="913"/>
        <item x="1222"/>
        <item x="1394"/>
        <item x="2572"/>
        <item x="2237"/>
        <item x="1116"/>
        <item x="1514"/>
        <item x="2249"/>
        <item x="724"/>
        <item x="1713"/>
        <item x="1453"/>
        <item x="1653"/>
        <item x="2142"/>
        <item x="1645"/>
        <item x="1443"/>
        <item x="1654"/>
        <item x="2684"/>
        <item x="1272"/>
        <item x="1469"/>
        <item x="1375"/>
        <item x="305"/>
        <item x="891"/>
        <item x="840"/>
        <item x="276"/>
        <item x="1748"/>
        <item x="2094"/>
        <item x="2470"/>
        <item x="1725"/>
        <item x="108"/>
        <item x="374"/>
        <item x="306"/>
        <item x="1915"/>
        <item x="977"/>
        <item x="1294"/>
        <item x="876"/>
        <item x="1726"/>
        <item x="2623"/>
        <item x="1565"/>
        <item x="877"/>
        <item x="218"/>
        <item x="2564"/>
        <item x="1861"/>
        <item x="854"/>
        <item x="2130"/>
        <item x="199"/>
        <item x="2258"/>
        <item x="1772"/>
        <item x="1349"/>
        <item x="1954"/>
        <item x="2110"/>
        <item x="309"/>
        <item x="927"/>
        <item x="68"/>
        <item x="572"/>
        <item x="388"/>
        <item x="1223"/>
        <item x="2312"/>
        <item x="1680"/>
        <item x="355"/>
        <item x="1061"/>
        <item x="678"/>
        <item x="2202"/>
        <item x="2250"/>
        <item x="1853"/>
        <item x="804"/>
        <item x="227"/>
        <item x="329"/>
        <item x="2182"/>
        <item x="12"/>
        <item x="1047"/>
        <item x="1117"/>
        <item x="1727"/>
        <item x="246"/>
        <item x="2544"/>
        <item x="813"/>
        <item x="1230"/>
        <item x="2341"/>
        <item x="871"/>
        <item x="2055"/>
        <item x="1273"/>
        <item x="342"/>
        <item x="679"/>
        <item x="219"/>
        <item x="1628"/>
        <item x="651"/>
        <item x="1578"/>
        <item x="1155"/>
        <item x="2438"/>
        <item x="1618"/>
        <item x="88"/>
        <item x="262"/>
        <item x="937"/>
        <item x="26"/>
        <item x="918"/>
        <item x="142"/>
        <item x="2066"/>
        <item x="2404"/>
        <item x="1862"/>
        <item x="2183"/>
        <item x="2613"/>
        <item x="820"/>
        <item x="2471"/>
        <item x="2282"/>
        <item x="1007"/>
        <item x="389"/>
        <item x="378"/>
        <item x="1359"/>
        <item x="1556"/>
        <item x="1376"/>
        <item x="613"/>
        <item x="1566"/>
        <item x="1261"/>
        <item x="814"/>
        <item x="1995"/>
        <item x="902"/>
        <item x="495"/>
        <item x="841"/>
        <item x="1689"/>
        <item x="2167"/>
        <item x="2016"/>
        <item x="367"/>
        <item x="1195"/>
        <item x="143"/>
        <item x="2674"/>
        <item x="1185"/>
        <item x="978"/>
        <item x="2405"/>
        <item x="788"/>
        <item x="2370"/>
        <item x="2131"/>
        <item x="2417"/>
        <item x="463"/>
        <item x="2238"/>
        <item x="263"/>
        <item x="1548"/>
        <item x="850"/>
        <item x="412"/>
        <item x="2663"/>
        <item x="212"/>
        <item x="2648"/>
        <item x="2226"/>
        <item x="2429"/>
        <item x="2331"/>
        <item x="2545"/>
        <item x="2390"/>
        <item x="938"/>
        <item x="950"/>
        <item x="805"/>
        <item x="872"/>
        <item x="1925"/>
        <item x="1239"/>
        <item x="1480"/>
        <item x="1851"/>
        <item x="2215"/>
        <item x="1594"/>
        <item x="1898"/>
        <item x="2624"/>
        <item x="526"/>
        <item x="2685"/>
        <item x="756"/>
        <item x="13"/>
        <item x="2208"/>
        <item x="1619"/>
        <item x="806"/>
        <item x="2216"/>
        <item x="2111"/>
        <item x="2239"/>
        <item x="2423"/>
        <item x="2227"/>
        <item x="553"/>
        <item x="979"/>
        <item x="716"/>
        <item x="156"/>
        <item x="1591"/>
        <item x="1655"/>
        <item x="1454"/>
        <item x="603"/>
        <item x="2462"/>
        <item x="1350"/>
        <item x="604"/>
        <item x="318"/>
        <item x="1557"/>
        <item x="426"/>
        <item x="2029"/>
        <item x="2351"/>
        <item x="2382"/>
        <item x="745"/>
        <item x="1085"/>
        <item x="1304"/>
        <item x="627"/>
        <item x="696"/>
        <item x="2074"/>
        <item x="1262"/>
        <item x="177"/>
        <item x="1338"/>
        <item x="368"/>
        <item x="2112"/>
        <item x="1196"/>
        <item x="1620"/>
        <item x="1996"/>
        <item x="1062"/>
        <item x="652"/>
        <item x="2080"/>
        <item x="594"/>
        <item x="1764"/>
        <item x="2439"/>
        <item x="1926"/>
        <item x="628"/>
        <item x="1000"/>
        <item x="761"/>
        <item x="285"/>
        <item x="951"/>
        <item x="2051"/>
        <item x="442"/>
        <item x="1927"/>
        <item x="1161"/>
        <item x="757"/>
        <item x="2430"/>
        <item x="1305"/>
        <item x="175"/>
        <item x="653"/>
        <item x="1481"/>
        <item x="862"/>
        <item x="2632"/>
        <item x="1882"/>
        <item x="398"/>
        <item x="496"/>
        <item x="884"/>
        <item x="1646"/>
        <item x="1204"/>
        <item x="2143"/>
        <item x="1808"/>
        <item x="1656"/>
        <item x="1977"/>
        <item x="983"/>
        <item x="1567"/>
        <item x="2524"/>
        <item x="807"/>
        <item x="2228"/>
        <item x="2589"/>
        <item x="1413"/>
        <item x="1558"/>
        <item x="2045"/>
        <item x="663"/>
        <item x="2503"/>
        <item x="2168"/>
        <item x="2191"/>
        <item x="2363"/>
        <item x="150"/>
        <item x="21"/>
        <item x="1034"/>
        <item x="122"/>
        <item x="1274"/>
        <item x="984"/>
        <item x="1942"/>
        <item x="1702"/>
        <item x="595"/>
        <item x="2625"/>
        <item x="1703"/>
        <item x="1063"/>
        <item x="2264"/>
        <item x="1103"/>
        <item x="2546"/>
        <item x="399"/>
        <item x="1765"/>
        <item x="277"/>
        <item x="1377"/>
        <item x="1432"/>
        <item x="1608"/>
        <item x="1502"/>
        <item x="310"/>
        <item x="200"/>
        <item x="952"/>
        <item x="238"/>
        <item x="435"/>
        <item x="2217"/>
        <item x="1326"/>
        <item x="1801"/>
        <item x="967"/>
        <item x="1414"/>
        <item x="1854"/>
        <item x="2006"/>
        <item x="527"/>
        <item x="2144"/>
        <item x="629"/>
        <item x="464"/>
        <item x="205"/>
        <item x="427"/>
        <item x="2399"/>
        <item x="1444"/>
        <item x="2504"/>
        <item x="1094"/>
        <item x="892"/>
        <item x="985"/>
        <item x="1162"/>
        <item x="1455"/>
        <item x="614"/>
        <item x="1339"/>
        <item x="1495"/>
        <item x="476"/>
        <item x="2364"/>
        <item x="1704"/>
        <item x="89"/>
        <item x="323"/>
        <item x="2698"/>
        <item x="1248"/>
        <item x="798"/>
        <item x="1351"/>
        <item x="1866"/>
        <item x="615"/>
        <item x="60"/>
        <item x="428"/>
        <item x="543"/>
        <item x="1690"/>
        <item x="1008"/>
        <item x="1256"/>
        <item x="2007"/>
        <item x="1285"/>
        <item x="1433"/>
        <item x="1728"/>
        <item x="1612"/>
        <item x="1629"/>
        <item x="2332"/>
        <item x="1809"/>
        <item x="1175"/>
        <item x="746"/>
        <item x="2218"/>
        <item x="939"/>
        <item x="1984"/>
        <item x="1729"/>
        <item x="518"/>
        <item x="1378"/>
        <item x="2383"/>
        <item x="413"/>
        <item x="808"/>
        <item x="1828"/>
        <item x="851"/>
        <item x="885"/>
        <item x="1536"/>
        <item x="2409"/>
        <item x="1367"/>
        <item x="251"/>
        <item x="1075"/>
        <item x="144"/>
        <item x="778"/>
        <item x="123"/>
        <item x="1841"/>
        <item x="528"/>
        <item x="2169"/>
        <item x="2299"/>
        <item x="953"/>
        <item x="2273"/>
        <item x="529"/>
        <item x="1766"/>
        <item x="1613"/>
        <item x="247"/>
        <item x="2017"/>
        <item x="157"/>
        <item x="1793"/>
        <item x="109"/>
        <item x="1515"/>
        <item x="167"/>
        <item x="1163"/>
        <item x="240"/>
        <item x="2547"/>
        <item x="1657"/>
        <item x="128"/>
        <item x="1231"/>
        <item x="605"/>
        <item x="639"/>
        <item x="2667"/>
        <item x="1048"/>
        <item x="1802"/>
        <item x="2505"/>
        <item x="1537"/>
        <item x="2453"/>
        <item x="2633"/>
        <item x="405"/>
        <item x="1340"/>
        <item x="1224"/>
        <item x="616"/>
        <item x="1621"/>
        <item x="1249"/>
        <item x="1360"/>
        <item x="1867"/>
        <item x="1773"/>
        <item x="630"/>
        <item x="1028"/>
        <item x="452"/>
        <item x="986"/>
        <item x="573"/>
        <item x="1076"/>
        <item x="2656"/>
        <item x="2203"/>
        <item x="617"/>
        <item x="61"/>
        <item x="654"/>
        <item x="830"/>
        <item x="2158"/>
        <item x="296"/>
        <item x="554"/>
        <item x="1955"/>
        <item x="169"/>
        <item x="1395"/>
        <item x="1714"/>
        <item x="2292"/>
        <item x="1730"/>
        <item x="2251"/>
        <item x="18"/>
        <item x="256"/>
        <item x="1874"/>
        <item x="2548"/>
        <item x="534"/>
        <item x="731"/>
        <item x="1434"/>
        <item x="2561"/>
        <item x="914"/>
        <item x="117"/>
        <item x="2159"/>
        <item x="2274"/>
        <item x="980"/>
        <item x="2565"/>
        <item x="453"/>
        <item x="92"/>
        <item x="2472"/>
        <item x="1133"/>
        <item x="151"/>
        <item x="47"/>
        <item x="2484"/>
        <item x="1396"/>
        <item x="2365"/>
        <item x="2156"/>
        <item x="2102"/>
        <item x="703"/>
        <item x="324"/>
        <item x="124"/>
        <item x="1559"/>
        <item x="732"/>
        <item x="2265"/>
        <item x="2160"/>
        <item x="779"/>
        <item x="420"/>
        <item x="2121"/>
        <item x="842"/>
        <item x="1767"/>
        <item x="1829"/>
        <item x="297"/>
        <item x="2122"/>
        <item x="1095"/>
        <item x="2525"/>
        <item x="1210"/>
        <item x="1286"/>
        <item x="82"/>
        <item x="1595"/>
        <item x="530"/>
        <item x="400"/>
        <item x="873"/>
        <item x="83"/>
        <item x="981"/>
        <item x="2038"/>
        <item x="1681"/>
        <item x="1077"/>
        <item x="84"/>
        <item x="2030"/>
        <item x="2566"/>
        <item x="2067"/>
        <item x="2103"/>
        <item x="1747"/>
        <item x="1560"/>
        <item x="113"/>
        <item x="454"/>
        <item x="954"/>
        <item x="2170"/>
        <item x="544"/>
        <item x="2081"/>
        <item x="1078"/>
        <item x="1470"/>
        <item x="1379"/>
        <item x="2371"/>
        <item x="725"/>
        <item x="1232"/>
        <item x="1875"/>
        <item x="1387"/>
        <item x="815"/>
        <item x="2095"/>
        <item x="257"/>
        <item x="1134"/>
        <item x="509"/>
        <item x="14"/>
        <item x="1313"/>
        <item x="2643"/>
        <item x="2675"/>
        <item x="1739"/>
        <item x="1549"/>
        <item x="1673"/>
        <item x="2440"/>
        <item x="307"/>
        <item x="2418"/>
        <item x="968"/>
        <item x="560"/>
        <item x="855"/>
        <item x="1965"/>
        <item x="1176"/>
        <item x="799"/>
        <item x="2313"/>
        <item x="2584"/>
        <item x="1415"/>
        <item x="1314"/>
        <item x="1947"/>
        <item x="118"/>
        <item x="1705"/>
        <item x="2485"/>
        <item x="1086"/>
        <item x="510"/>
        <item x="501"/>
        <item x="969"/>
        <item x="1820"/>
        <item x="2573"/>
        <item x="893"/>
        <item x="519"/>
        <item x="1668"/>
        <item x="1674"/>
        <item x="2145"/>
        <item x="110"/>
        <item x="2513"/>
        <item x="1740"/>
        <item x="1306"/>
        <item x="555"/>
        <item x="1579"/>
        <item x="955"/>
        <item x="2391"/>
        <item x="987"/>
        <item x="2204"/>
        <item x="1327"/>
        <item x="298"/>
        <item x="2176"/>
        <item x="2259"/>
        <item x="4"/>
        <item x="1487"/>
        <item x="5"/>
        <item x="1774"/>
        <item x="545"/>
        <item x="1456"/>
        <item x="970"/>
        <item x="2693"/>
        <item x="158"/>
        <item x="789"/>
        <item x="919"/>
        <item x="487"/>
        <item x="640"/>
        <item x="363"/>
        <item x="2123"/>
        <item x="1516"/>
        <item x="2506"/>
        <item x="225"/>
        <item x="2499"/>
        <item x="286"/>
        <item x="1118"/>
        <item x="1855"/>
        <item x="152"/>
        <item x="2113"/>
        <item x="2192"/>
        <item x="98"/>
        <item x="1275"/>
        <item x="1287"/>
        <item x="465"/>
        <item x="2314"/>
        <item x="1529"/>
        <item x="2333"/>
        <item x="2686"/>
        <item x="1883"/>
        <item x="2644"/>
        <item x="1911"/>
        <item x="1973"/>
        <item x="548"/>
        <item x="2410"/>
        <item x="2590"/>
        <item x="821"/>
        <item x="1821"/>
        <item x="2114"/>
        <item x="1731"/>
        <item x="1978"/>
        <item x="2104"/>
        <item x="894"/>
        <item x="2342"/>
        <item x="2463"/>
        <item x="178"/>
        <item x="264"/>
        <item x="2507"/>
        <item x="1276"/>
        <item x="1197"/>
        <item x="1380"/>
        <item x="671"/>
        <item x="1916"/>
        <item x="994"/>
        <item x="758"/>
        <item x="574"/>
        <item x="1812"/>
        <item x="1225"/>
        <item x="710"/>
        <item x="502"/>
        <item x="971"/>
        <item x="2315"/>
        <item x="2649"/>
        <item x="1966"/>
        <item x="1658"/>
        <item x="843"/>
        <item x="2240"/>
        <item x="1423"/>
        <item x="2146"/>
        <item x="2699"/>
        <item x="265"/>
        <item x="1682"/>
        <item x="2526"/>
        <item x="549"/>
        <item x="436"/>
        <item x="1794"/>
        <item x="1352"/>
        <item x="1471"/>
        <item x="145"/>
        <item x="2392"/>
        <item x="343"/>
        <item x="2326"/>
        <item x="1550"/>
        <item x="1029"/>
        <item x="2539"/>
        <item x="1868"/>
        <item x="2283"/>
        <item x="241"/>
        <item x="382"/>
        <item x="822"/>
        <item x="1435"/>
        <item x="1732"/>
        <item x="2115"/>
        <item x="191"/>
        <item x="878"/>
        <item x="104"/>
        <item x="1899"/>
        <item x="1614"/>
        <item x="1752"/>
        <item x="356"/>
        <item x="1198"/>
        <item x="2366"/>
        <item x="1397"/>
        <item x="2384"/>
        <item x="790"/>
        <item x="2193"/>
        <item x="1948"/>
        <item x="1592"/>
        <item x="129"/>
        <item x="2508"/>
        <item x="2046"/>
        <item x="253"/>
        <item x="1186"/>
        <item x="421"/>
        <item x="1416"/>
        <item x="1211"/>
        <item x="711"/>
        <item x="2687"/>
        <item x="2385"/>
        <item x="645"/>
        <item x="1388"/>
        <item x="655"/>
        <item x="390"/>
        <item x="1949"/>
        <item x="606"/>
        <item x="15"/>
        <item x="483"/>
        <item x="2018"/>
        <item x="580"/>
        <item x="1240"/>
        <item x="2035"/>
        <item x="1568"/>
        <item x="1503"/>
        <item x="1147"/>
        <item x="575"/>
        <item x="1496"/>
        <item x="2132"/>
        <item x="2275"/>
        <item x="2105"/>
        <item x="79"/>
        <item x="1087"/>
        <item x="886"/>
        <item x="2058"/>
        <item x="2197"/>
        <item x="2486"/>
        <item x="1638"/>
        <item x="1659"/>
        <item x="1706"/>
        <item x="466"/>
        <item x="1120"/>
        <item x="844"/>
        <item x="1328"/>
        <item x="2008"/>
        <item x="2520"/>
        <item x="1842"/>
        <item x="1869"/>
        <item x="414"/>
        <item x="1985"/>
        <item x="383"/>
        <item x="546"/>
        <item x="99"/>
        <item x="1035"/>
        <item x="726"/>
        <item x="831"/>
        <item x="845"/>
        <item x="336"/>
        <item x="1315"/>
        <item x="688"/>
        <item x="863"/>
        <item x="1683"/>
        <item x="1036"/>
        <item x="1104"/>
        <item x="19"/>
        <item x="1001"/>
        <item x="105"/>
        <item x="391"/>
        <item x="1813"/>
        <item x="1288"/>
        <item x="2441"/>
        <item x="1843"/>
        <item x="2534"/>
        <item x="406"/>
        <item x="1263"/>
        <item x="220"/>
        <item x="1609"/>
        <item x="1164"/>
        <item x="258"/>
        <item x="1250"/>
        <item x="2367"/>
        <item x="1165"/>
        <item x="1596"/>
        <item x="1830"/>
        <item x="2047"/>
        <item x="235"/>
        <item x="1524"/>
        <item x="443"/>
        <item x="69"/>
        <item x="520"/>
        <item x="1593"/>
        <item x="1986"/>
        <item x="1353"/>
        <item x="1597"/>
        <item x="1997"/>
        <item x="596"/>
        <item x="477"/>
        <item x="874"/>
        <item x="182"/>
        <item x="2075"/>
        <item x="2676"/>
        <item x="2607"/>
        <item x="1341"/>
        <item x="1538"/>
        <item x="1639"/>
        <item x="1569"/>
        <item x="1233"/>
        <item x="1009"/>
        <item x="1295"/>
        <item x="1956"/>
        <item x="1660"/>
        <item x="581"/>
        <item x="1810"/>
        <item x="1675"/>
        <item x="920"/>
        <item x="228"/>
        <item x="2316"/>
        <item x="2487"/>
        <item x="2059"/>
        <item x="511"/>
        <item x="582"/>
        <item x="895"/>
        <item x="1212"/>
        <item x="1917"/>
        <item x="455"/>
        <item x="2597"/>
        <item x="1289"/>
        <item x="2442"/>
        <item x="1472"/>
        <item x="2400"/>
        <item x="2068"/>
        <item x="1135"/>
        <item x="1424"/>
        <item x="20"/>
        <item x="2694"/>
        <item x="379"/>
        <item x="512"/>
        <item x="2171"/>
        <item x="2334"/>
        <item x="561"/>
        <item x="2411"/>
        <item x="1277"/>
        <item x="114"/>
        <item x="183"/>
        <item x="832"/>
        <item x="350"/>
        <item x="299"/>
        <item x="1749"/>
        <item x="833"/>
        <item x="733"/>
        <item x="344"/>
        <item x="1425"/>
        <item x="513"/>
        <item x="2036"/>
        <item x="1354"/>
        <item x="1530"/>
        <item x="201"/>
        <item x="1570"/>
        <item x="762"/>
        <item x="369"/>
        <item x="170"/>
        <item x="1894"/>
        <item x="2229"/>
        <item x="1661"/>
        <item x="1551"/>
        <item x="2488"/>
        <item x="429"/>
        <item x="727"/>
        <item x="712"/>
        <item x="1264"/>
        <item x="488"/>
        <item x="1136"/>
        <item x="1504"/>
        <item x="1417"/>
        <item x="484"/>
        <item x="278"/>
        <item x="1445"/>
        <item x="2343"/>
        <item x="1884"/>
        <item x="1741"/>
        <item x="689"/>
        <item x="2031"/>
        <item x="988"/>
        <item x="1753"/>
        <item x="2431"/>
        <item x="345"/>
        <item x="1598"/>
        <item x="809"/>
        <item x="407"/>
        <item x="497"/>
        <item x="2424"/>
        <item x="2650"/>
        <item x="1096"/>
        <item x="672"/>
        <item x="146"/>
        <item x="1517"/>
        <item x="1580"/>
        <item x="834"/>
        <item x="835"/>
        <item x="1844"/>
        <item x="489"/>
        <item x="2368"/>
        <item x="1856"/>
        <item x="1110"/>
        <item x="1691"/>
        <item x="206"/>
        <item x="1426"/>
        <item x="357"/>
        <item x="1622"/>
        <item x="2209"/>
        <item x="330"/>
        <item x="1505"/>
        <item x="331"/>
        <item x="1002"/>
        <item x="1795"/>
        <item x="1427"/>
        <item x="940"/>
        <item x="2276"/>
        <item x="2300"/>
        <item x="2591"/>
        <item x="928"/>
        <item x="159"/>
        <item x="1531"/>
        <item x="2266"/>
        <item x="2634"/>
        <item x="2443"/>
        <item x="1912"/>
        <item x="941"/>
        <item x="1241"/>
        <item x="2688"/>
        <item x="1571"/>
        <item x="319"/>
        <item x="521"/>
        <item x="2133"/>
        <item x="717"/>
        <item x="856"/>
        <item x="147"/>
        <item x="1389"/>
        <item x="1199"/>
        <item x="2301"/>
        <item x="153"/>
        <item x="1121"/>
        <item x="2432"/>
        <item x="456"/>
        <item x="995"/>
        <item x="1088"/>
        <item x="54"/>
        <item x="1488"/>
        <item x="1079"/>
        <item x="171"/>
        <item x="618"/>
        <item x="562"/>
        <item x="1581"/>
        <item x="2592"/>
        <item x="300"/>
        <item x="62"/>
        <item x="864"/>
        <item x="154"/>
        <item x="2293"/>
        <item x="563"/>
        <item x="213"/>
        <item x="1307"/>
        <item x="2425"/>
        <item x="1003"/>
        <item x="1300"/>
        <item x="1265"/>
        <item x="470"/>
        <item x="1733"/>
        <item x="1831"/>
        <item x="1928"/>
        <item x="2393"/>
        <item x="2426"/>
        <item x="2614"/>
        <item x="2124"/>
        <item x="1715"/>
        <item x="2695"/>
        <item x="1355"/>
        <item x="2489"/>
        <item x="1049"/>
        <item x="1632"/>
        <item x="1296"/>
        <item x="214"/>
        <item x="1832"/>
        <item x="1156"/>
        <item x="1446"/>
        <item x="1918"/>
        <item x="408"/>
        <item x="1518"/>
        <item x="471"/>
        <item x="1030"/>
        <item x="1615"/>
        <item x="942"/>
        <item x="865"/>
        <item x="1122"/>
        <item x="2377"/>
        <item x="2394"/>
        <item x="1123"/>
        <item x="1398"/>
        <item x="35"/>
        <item x="106"/>
        <item x="1885"/>
        <item x="1929"/>
        <item x="1967"/>
        <item x="1818"/>
        <item x="1742"/>
        <item x="172"/>
        <item x="1998"/>
        <item x="42"/>
        <item x="2593"/>
        <item x="457"/>
        <item x="1497"/>
        <item x="1987"/>
        <item x="1010"/>
        <item x="2060"/>
        <item x="2594"/>
        <item x="631"/>
        <item x="1097"/>
        <item x="1342"/>
        <item x="2184"/>
        <item x="1361"/>
        <item x="111"/>
        <item x="514"/>
        <item x="2219"/>
        <item x="1845"/>
        <item x="646"/>
        <item x="989"/>
        <item x="1457"/>
        <item x="576"/>
        <item x="1999"/>
        <item x="2540"/>
        <item x="2626"/>
        <item x="48"/>
        <item x="1846"/>
        <item x="896"/>
        <item x="556"/>
        <item x="2241"/>
        <item x="2205"/>
        <item x="2395"/>
        <item x="2096"/>
        <item x="2344"/>
        <item x="836"/>
        <item x="458"/>
        <item x="1788"/>
        <item x="2000"/>
        <item x="1803"/>
        <item x="2134"/>
        <item x="1316"/>
        <item x="1796"/>
        <item x="1213"/>
        <item x="1822"/>
        <item x="2147"/>
        <item x="1362"/>
        <item x="2220"/>
        <item x="1214"/>
        <item x="1329"/>
        <item x="1811"/>
        <item x="467"/>
        <item x="1330"/>
        <item x="1237"/>
        <item x="2603"/>
        <item x="2500"/>
        <item x="358"/>
        <item x="1381"/>
        <item x="311"/>
        <item x="85"/>
        <item x="550"/>
        <item x="2700"/>
        <item x="325"/>
        <item x="2161"/>
        <item x="1968"/>
        <item x="1900"/>
        <item x="184"/>
        <item x="16"/>
        <item x="160"/>
        <item x="887"/>
        <item x="1930"/>
        <item x="503"/>
        <item x="1539"/>
        <item x="6"/>
        <item x="1331"/>
        <item x="155"/>
        <item x="1754"/>
        <item x="522"/>
        <item x="2061"/>
        <item x="1662"/>
        <item x="857"/>
        <item x="359"/>
        <item x="567"/>
        <item x="2194"/>
        <item x="370"/>
        <item x="673"/>
        <item x="2444"/>
        <item x="371"/>
        <item x="1797"/>
        <item x="823"/>
        <item x="1707"/>
        <item x="557"/>
        <item x="444"/>
        <item x="921"/>
        <item x="1064"/>
        <item x="1200"/>
        <item x="1768"/>
        <item x="558"/>
        <item x="312"/>
        <item x="437"/>
        <item x="647"/>
        <item x="1692"/>
        <item x="1390"/>
        <item x="697"/>
        <item x="1215"/>
        <item x="996"/>
        <item x="632"/>
        <item x="2294"/>
        <item x="922"/>
        <item x="221"/>
        <item x="2427"/>
        <item x="852"/>
        <item x="27"/>
        <item x="279"/>
        <item x="1775"/>
        <item x="1962"/>
        <item x="2657"/>
        <item x="1037"/>
        <item x="943"/>
        <item x="1399"/>
        <item x="2635"/>
        <item x="1582"/>
        <item x="2651"/>
        <item x="607"/>
        <item x="2009"/>
        <item x="313"/>
        <item x="1776"/>
        <item x="929"/>
        <item x="1343"/>
        <item x="747"/>
        <item x="337"/>
        <item x="2636"/>
        <item x="49"/>
        <item x="2464"/>
        <item x="915"/>
        <item x="1913"/>
        <item x="1599"/>
        <item x="597"/>
        <item x="1814"/>
        <item x="1647"/>
        <item x="1031"/>
        <item x="2221"/>
        <item x="2490"/>
        <item x="2535"/>
        <item x="50"/>
        <item x="2574"/>
        <item x="1716"/>
        <item x="2335"/>
        <item x="1400"/>
        <item x="1693"/>
        <item x="972"/>
        <item x="690"/>
        <item x="2210"/>
        <item x="1969"/>
        <item x="1525"/>
        <item x="930"/>
        <item x="1777"/>
        <item x="1382"/>
        <item x="2177"/>
        <item x="135"/>
        <item x="2019"/>
        <item x="1201"/>
        <item x="445"/>
        <item x="2616"/>
        <item x="1979"/>
        <item x="1148"/>
        <item x="800"/>
        <item x="51"/>
        <item x="2198"/>
        <item x="2645"/>
        <item x="1778"/>
        <item x="944"/>
        <item x="1901"/>
        <item x="1663"/>
        <item x="2199"/>
        <item x="468"/>
        <item x="2480"/>
        <item x="1401"/>
        <item x="598"/>
        <item x="774"/>
        <item x="1011"/>
        <item x="1308"/>
        <item x="1640"/>
        <item x="1798"/>
        <item x="2336"/>
        <item x="691"/>
        <item x="75"/>
        <item x="2689"/>
        <item x="1648"/>
        <item x="63"/>
        <item x="568"/>
        <item x="2598"/>
        <item x="1004"/>
        <item x="734"/>
        <item x="1833"/>
        <item x="2668"/>
        <item x="535"/>
        <item x="2549"/>
        <item x="2677"/>
        <item x="2514"/>
        <item x="1111"/>
        <item x="2501"/>
        <item x="1641"/>
        <item x="982"/>
        <item x="648"/>
        <item x="2069"/>
        <item x="1124"/>
        <item x="1344"/>
        <item x="1755"/>
        <item x="2097"/>
        <item x="608"/>
        <item x="1980"/>
        <item x="2195"/>
        <item x="70"/>
        <item x="1278"/>
        <item x="704"/>
        <item x="1149"/>
        <item x="280"/>
        <item x="1970"/>
        <item x="222"/>
        <item x="945"/>
        <item x="490"/>
        <item x="973"/>
        <item x="90"/>
        <item x="1694"/>
        <item x="1317"/>
        <item x="705"/>
        <item x="718"/>
        <item x="1309"/>
        <item x="997"/>
        <item x="589"/>
        <item x="664"/>
        <item x="1332"/>
        <item x="2277"/>
        <item x="2231"/>
        <item x="1098"/>
        <item x="1363"/>
        <item x="1150"/>
        <item x="491"/>
        <item x="504"/>
        <item x="2020"/>
        <item x="1886"/>
        <item x="2252"/>
        <item x="1216"/>
        <item x="2211"/>
        <item x="1012"/>
        <item x="364"/>
        <item x="1695"/>
        <item x="998"/>
        <item x="1971"/>
        <item x="1804"/>
        <item x="1368"/>
        <item x="1356"/>
        <item x="763"/>
        <item x="1734"/>
        <item x="569"/>
        <item x="346"/>
        <item x="332"/>
        <item x="1756"/>
        <item x="619"/>
        <item x="1402"/>
        <item x="583"/>
        <item x="1623"/>
        <item x="584"/>
        <item x="585"/>
        <item x="1957"/>
        <item x="1157"/>
        <item x="7"/>
        <item x="136"/>
        <item x="1403"/>
        <item x="80"/>
        <item x="2032"/>
        <item x="2604"/>
        <item x="2135"/>
        <item x="1506"/>
        <item x="1583"/>
        <item x="1137"/>
        <item x="2148"/>
        <item x="1887"/>
        <item x="570"/>
        <item x="1138"/>
        <item x="130"/>
        <item x="1823"/>
        <item x="1050"/>
        <item x="1018"/>
        <item x="372"/>
        <item x="2491"/>
        <item x="1099"/>
        <item x="2599"/>
        <item x="2637"/>
        <item x="1139"/>
        <item x="609"/>
        <item x="2085"/>
        <item x="1902"/>
        <item x="2600"/>
        <item x="292"/>
        <item x="1876"/>
        <item x="735"/>
        <item x="2317"/>
        <item x="2021"/>
        <item x="2372"/>
        <item x="316"/>
        <item x="0"/>
        <item x="2473"/>
        <item x="1540"/>
        <item x="1735"/>
        <item x="1931"/>
        <item x="946"/>
        <item x="242"/>
        <item x="1151"/>
        <item x="2412"/>
        <item x="2690"/>
        <item x="866"/>
        <item x="2562"/>
        <item x="1125"/>
        <item x="974"/>
        <item x="192"/>
        <item x="360"/>
        <item x="2646"/>
        <item x="1805"/>
        <item x="810"/>
        <item x="1038"/>
        <item x="2541"/>
        <item x="2352"/>
        <item x="2454"/>
        <item x="1436"/>
        <item x="665"/>
        <item x="2701"/>
        <item x="2401"/>
        <item x="897"/>
        <item x="656"/>
        <item x="2567"/>
        <item x="93"/>
        <item x="2605"/>
        <item x="1834"/>
        <item x="2492"/>
        <item x="1234"/>
        <item x="1482"/>
        <item x="2242"/>
        <item x="837"/>
        <item x="846"/>
        <item x="1166"/>
        <item x="2253"/>
        <item x="119"/>
        <item x="748"/>
        <item x="1187"/>
        <item x="148"/>
        <item x="2702"/>
        <item x="680"/>
        <item x="2200"/>
        <item x="239"/>
        <item x="2302"/>
        <item x="176"/>
        <item x="791"/>
        <item x="764"/>
        <item x="947"/>
        <item x="1824"/>
        <item x="792"/>
        <item x="2527"/>
        <item x="1642"/>
        <item x="990"/>
        <item x="132"/>
        <item x="2445"/>
        <item x="1835"/>
        <item x="223"/>
        <item x="824"/>
        <item x="1051"/>
        <item x="2691"/>
        <item x="361"/>
        <item x="1519"/>
        <item x="266"/>
        <item x="2267"/>
        <item x="2212"/>
        <item x="1383"/>
        <item x="1863"/>
        <item x="1836"/>
        <item x="1520"/>
        <item x="281"/>
        <item x="1584"/>
        <item x="1013"/>
        <item x="1610"/>
        <item x="1743"/>
        <item x="401"/>
        <item x="384"/>
        <item x="2086"/>
        <item x="1877"/>
        <item x="2082"/>
        <item x="793"/>
        <item x="2353"/>
        <item x="1815"/>
        <item x="2536"/>
        <item x="2373"/>
        <item x="1318"/>
        <item x="459"/>
        <item x="1188"/>
        <item x="385"/>
        <item x="1932"/>
        <item x="2493"/>
        <item x="1266"/>
        <item x="1167"/>
        <item x="838"/>
        <item x="2125"/>
        <item x="1933"/>
        <item x="1498"/>
        <item x="1717"/>
        <item x="719"/>
        <item x="2254"/>
        <item x="1257"/>
        <item x="392"/>
        <item x="2222"/>
        <item x="185"/>
        <item x="1039"/>
        <item x="956"/>
        <item x="2284"/>
        <item x="492"/>
        <item x="22"/>
        <item x="2303"/>
        <item x="2039"/>
        <item x="415"/>
        <item x="1100"/>
        <item x="2568"/>
        <item x="2178"/>
        <item x="2569"/>
        <item x="1052"/>
        <item x="765"/>
        <item x="1499"/>
        <item x="780"/>
        <item x="1437"/>
        <item x="1669"/>
        <item x="2318"/>
        <item x="2575"/>
        <item x="749"/>
        <item x="879"/>
        <item x="1189"/>
        <item x="1040"/>
        <item x="2550"/>
        <item x="259"/>
        <item x="460"/>
        <item x="1345"/>
        <item x="2669"/>
        <item x="1676"/>
        <item x="713"/>
        <item x="1847"/>
        <item x="1310"/>
        <item x="39"/>
        <item x="1226"/>
        <item x="1963"/>
        <item x="1140"/>
        <item x="2319"/>
        <item x="86"/>
        <item x="706"/>
        <item x="1816"/>
        <item x="1014"/>
        <item x="43"/>
        <item x="2213"/>
        <item x="64"/>
        <item x="386"/>
        <item x="1364"/>
        <item x="1473"/>
        <item x="1279"/>
        <item x="1630"/>
        <item x="1474"/>
        <item x="1319"/>
        <item x="416"/>
        <item x="633"/>
        <item x="2678"/>
        <item x="2515"/>
        <item x="1428"/>
        <item x="714"/>
        <item x="2446"/>
        <item x="1458"/>
        <item x="2295"/>
        <item x="65"/>
        <item x="2232"/>
        <item x="1981"/>
        <item x="2647"/>
        <item x="536"/>
        <item x="1101"/>
        <item x="347"/>
        <item x="766"/>
        <item x="1817"/>
        <item x="2542"/>
        <item x="1168"/>
        <item x="1789"/>
        <item x="1065"/>
        <item x="2136"/>
        <item x="2090"/>
        <item x="620"/>
        <item x="243"/>
        <item x="880"/>
        <item x="2116"/>
        <item x="649"/>
        <item x="537"/>
        <item x="2627"/>
        <item x="1982"/>
        <item x="2106"/>
        <item x="472"/>
        <item x="40"/>
        <item x="923"/>
        <item x="2601"/>
        <item x="2304"/>
        <item x="1552"/>
        <item x="781"/>
        <item x="2670"/>
        <item x="1585"/>
        <item x="478"/>
        <item x="1053"/>
        <item x="2022"/>
        <item x="1718"/>
        <item x="2076"/>
        <item x="2023"/>
        <item x="1267"/>
        <item x="107"/>
        <item x="1958"/>
        <item x="137"/>
        <item x="1280"/>
        <item x="2396"/>
        <item x="1848"/>
        <item x="2419"/>
        <item x="2033"/>
        <item x="1041"/>
        <item x="1333"/>
        <item x="1301"/>
        <item x="1429"/>
        <item x="2386"/>
        <item x="1757"/>
        <item x="2652"/>
        <item x="1744"/>
        <item x="867"/>
        <item x="1708"/>
        <item x="1934"/>
        <item x="1126"/>
        <item x="293"/>
        <item x="2664"/>
        <item x="564"/>
        <item x="193"/>
        <item x="161"/>
        <item x="681"/>
        <item x="1251"/>
        <item x="1489"/>
        <item x="100"/>
        <item x="924"/>
        <item x="8"/>
        <item x="1334"/>
        <item x="1696"/>
        <item x="56"/>
        <item x="1521"/>
        <item x="621"/>
        <item x="362"/>
        <item x="1019"/>
        <item x="473"/>
        <item x="825"/>
        <item x="2679"/>
        <item x="2658"/>
        <item x="610"/>
        <item x="149"/>
        <item x="267"/>
        <item x="1475"/>
        <item x="287"/>
        <item x="715"/>
        <item x="1959"/>
        <item x="215"/>
        <item x="28"/>
        <item x="2052"/>
        <item x="1141"/>
        <item x="2091"/>
        <item x="94"/>
        <item x="816"/>
        <item x="268"/>
        <item x="1670"/>
        <item x="903"/>
        <item x="634"/>
        <item x="2509"/>
        <item x="2551"/>
        <item x="469"/>
        <item x="2056"/>
        <item x="351"/>
        <item x="666"/>
        <item x="1258"/>
        <item x="1205"/>
        <item x="1169"/>
        <item x="1664"/>
        <item x="1242"/>
        <item x="1697"/>
        <item x="1320"/>
        <item x="1259"/>
        <item x="2671"/>
        <item x="52"/>
        <item x="1170"/>
        <item x="194"/>
        <item x="393"/>
        <item x="479"/>
        <item x="380"/>
        <item x="2576"/>
        <item x="1825"/>
        <item x="2196"/>
        <item x="999"/>
        <item x="66"/>
        <item x="2406"/>
        <item x="667"/>
        <item x="1677"/>
        <item x="1870"/>
        <item x="2260"/>
        <item x="1719"/>
        <item x="641"/>
        <item x="931"/>
        <item x="1600"/>
        <item x="1779"/>
        <item x="2285"/>
        <item x="1790"/>
        <item x="1020"/>
        <item x="1290"/>
        <item x="957"/>
        <item x="1919"/>
        <item x="2510"/>
        <item x="120"/>
        <item x="1837"/>
        <item x="294"/>
        <item x="2465"/>
        <item x="1206"/>
        <item x="1736"/>
        <item x="1780"/>
        <item x="1346"/>
        <item x="2010"/>
        <item x="1391"/>
        <item x="2552"/>
        <item x="767"/>
        <item x="1447"/>
        <item x="162"/>
        <item x="1572"/>
        <item x="2255"/>
        <item x="2595"/>
        <item x="2077"/>
        <item x="1119"/>
        <item x="1950"/>
        <item x="2638"/>
        <item x="565"/>
        <item x="682"/>
        <item x="1649"/>
        <item x="590"/>
        <item x="1369"/>
        <item x="2407"/>
        <item x="2413"/>
        <item x="2528"/>
        <item x="1678"/>
        <item x="1281"/>
        <item x="402"/>
        <item x="1586"/>
        <item x="1490"/>
        <item x="1737"/>
        <item x="2137"/>
        <item x="1483"/>
        <item x="248"/>
        <item x="208"/>
        <item x="1158"/>
        <item x="881"/>
        <item x="498"/>
        <item x="195"/>
        <item x="1171"/>
        <item x="1235"/>
        <item x="515"/>
        <item x="2149"/>
        <item x="409"/>
        <item x="958"/>
        <item x="910"/>
        <item x="326"/>
        <item x="1888"/>
        <item x="2369"/>
        <item x="591"/>
        <item x="1404"/>
        <item x="226"/>
        <item x="1878"/>
        <item x="1405"/>
        <item x="2126"/>
        <item x="622"/>
        <item x="2011"/>
        <item x="2150"/>
        <item x="1127"/>
        <item x="387"/>
        <item x="1243"/>
        <item x="138"/>
        <item x="1282"/>
        <item x="975"/>
        <item x="1745"/>
        <item x="2040"/>
        <item x="1476"/>
        <item x="1054"/>
        <item x="2041"/>
        <item x="698"/>
        <item x="1532"/>
        <item x="888"/>
        <item x="2433"/>
        <item x="2062"/>
        <item x="1819"/>
        <item x="2162"/>
        <item x="699"/>
        <item x="1066"/>
        <item x="1484"/>
        <item x="1392"/>
        <item x="196"/>
        <item x="282"/>
        <item x="1720"/>
        <item x="2063"/>
        <item x="1260"/>
        <item x="875"/>
        <item x="2529"/>
        <item x="1758"/>
        <item x="2083"/>
        <item x="1721"/>
        <item x="2455"/>
        <item x="1089"/>
        <item x="2337"/>
        <item x="1561"/>
        <item x="1172"/>
        <item x="236"/>
        <item x="668"/>
        <item x="1935"/>
        <item x="1021"/>
        <item x="352"/>
        <item x="2127"/>
        <item x="417"/>
        <item x="1988"/>
        <item x="2516"/>
        <item x="904"/>
        <item x="959"/>
        <item x="2402"/>
        <item x="1889"/>
        <item x="750"/>
        <item x="1857"/>
        <item x="1080"/>
        <item x="1477"/>
        <item x="2185"/>
        <item x="1684"/>
        <item x="2179"/>
        <item x="1128"/>
        <item x="1709"/>
        <item x="2138"/>
        <item x="1384"/>
        <item x="1849"/>
        <item x="751"/>
        <item x="164"/>
        <item x="916"/>
        <item x="1252"/>
        <item x="960"/>
        <item x="683"/>
        <item x="1698"/>
        <item x="642"/>
        <item x="1032"/>
        <item x="1067"/>
        <item x="1463"/>
        <item x="272"/>
        <item x="531"/>
        <item x="752"/>
        <item x="17"/>
        <item x="2012"/>
        <item x="1633"/>
        <item x="394"/>
        <item x="736"/>
        <item x="1671"/>
        <item x="2354"/>
        <item x="2474"/>
        <item x="197"/>
        <item x="430"/>
        <item x="1722"/>
        <item x="2672"/>
        <item x="1152"/>
        <item x="1936"/>
        <item x="674"/>
        <item x="1500"/>
        <item x="1090"/>
        <item x="905"/>
        <item x="2064"/>
        <item x="551"/>
        <item x="76"/>
        <item x="925"/>
        <item x="2070"/>
        <item x="2042"/>
        <item x="1459"/>
        <item x="1943"/>
        <item x="1879"/>
        <item x="198"/>
        <item x="1460"/>
        <item x="133"/>
        <item x="499"/>
        <item x="1055"/>
        <item x="2139"/>
        <item x="2577"/>
        <item x="1190"/>
        <item x="2268"/>
        <item x="431"/>
        <item x="976"/>
        <item x="2530"/>
        <item x="739"/>
        <item x="1723"/>
        <item x="2107"/>
        <item x="675"/>
        <item x="2278"/>
        <item x="858"/>
        <item x="1478"/>
        <item x="2053"/>
        <item x="1448"/>
        <item x="1562"/>
        <item x="1159"/>
        <item x="1781"/>
        <item x="2659"/>
        <item x="1920"/>
        <item x="538"/>
        <item x="1852"/>
        <item x="2279"/>
        <item x="2024"/>
        <item x="1464"/>
        <item x="1015"/>
        <item x="1177"/>
        <item x="1081"/>
        <item x="2269"/>
        <item x="186"/>
        <item x="1526"/>
        <item x="906"/>
        <item x="1335"/>
        <item x="2553"/>
        <item x="782"/>
        <item x="1291"/>
        <item x="2043"/>
        <item x="611"/>
        <item x="2186"/>
        <item x="1573"/>
        <item x="817"/>
        <item x="188"/>
        <item x="2286"/>
        <item x="740"/>
        <item x="2355"/>
        <item x="237"/>
        <item x="1042"/>
        <item x="692"/>
        <item x="32"/>
        <item x="283"/>
        <item x="2615"/>
        <item x="95"/>
        <item x="2327"/>
        <item x="1465"/>
        <item x="2320"/>
        <item x="1022"/>
        <item x="301"/>
        <item x="612"/>
        <item x="480"/>
        <item x="2087"/>
        <item x="2345"/>
        <item x="1370"/>
        <item x="71"/>
        <item x="847"/>
        <item x="2696"/>
        <item x="1921"/>
        <item x="2521"/>
        <item x="302"/>
        <item x="1951"/>
        <item x="2387"/>
        <item x="2475"/>
        <item x="669"/>
        <item x="446"/>
        <item x="1643"/>
        <item x="125"/>
        <item x="2172"/>
        <item x="1759"/>
        <item x="91"/>
        <item x="2296"/>
        <item x="1563"/>
        <item x="438"/>
        <item x="320"/>
        <item x="422"/>
        <item x="1522"/>
        <item x="2660"/>
        <item x="826"/>
        <item x="1679"/>
        <item x="898"/>
        <item x="126"/>
        <item x="1491"/>
        <item x="693"/>
        <item x="229"/>
        <item x="2084"/>
        <item x="2098"/>
        <item x="694"/>
        <item x="423"/>
        <item x="2628"/>
        <item x="948"/>
        <item x="2466"/>
        <item x="410"/>
        <item x="547"/>
        <item x="1005"/>
        <item x="2223"/>
        <item x="2517"/>
        <item x="1905"/>
        <item x="889"/>
        <item x="317"/>
        <item x="2665"/>
        <item x="72"/>
        <item x="775"/>
        <item x="1972"/>
        <item x="516"/>
        <item x="599"/>
        <item x="1989"/>
        <item x="2001"/>
        <item x="2374"/>
        <item x="1601"/>
        <item x="728"/>
        <item x="592"/>
        <item x="2117"/>
        <item x="203"/>
        <item x="2511"/>
        <item x="81"/>
        <item x="2321"/>
        <item x="818"/>
        <item x="1541"/>
        <item x="2013"/>
        <item x="1438"/>
        <item x="1178"/>
        <item x="623"/>
        <item x="1685"/>
        <item x="1439"/>
        <item x="2287"/>
        <item x="2617"/>
        <item x="2099"/>
        <item x="1507"/>
        <item x="321"/>
        <item x="187"/>
        <item x="1858"/>
        <item x="737"/>
        <item x="209"/>
        <item x="1244"/>
        <item x="859"/>
        <item x="139"/>
        <item x="269"/>
        <item x="2629"/>
        <item x="1023"/>
        <item x="1826"/>
        <item x="1624"/>
        <item x="741"/>
        <item x="1890"/>
        <item x="448"/>
        <item x="2434"/>
        <item x="1838"/>
        <item x="1542"/>
        <item x="1440"/>
        <item x="2596"/>
        <item x="2375"/>
        <item x="2288"/>
        <item x="2639"/>
        <item x="1665"/>
        <item x="657"/>
        <item x="1782"/>
        <item x="1602"/>
        <item x="57"/>
        <item x="1587"/>
        <item x="2025"/>
        <item x="77"/>
        <item x="202"/>
        <item x="700"/>
        <item x="768"/>
        <item x="635"/>
        <item x="1105"/>
        <item x="2456"/>
        <item x="932"/>
        <item x="273"/>
        <item x="1634"/>
        <item x="1944"/>
        <item x="2457"/>
        <item x="1112"/>
        <item x="244"/>
        <item x="1738"/>
        <item x="2537"/>
        <item x="2243"/>
        <item x="44"/>
        <item x="1769"/>
        <item x="776"/>
        <item x="411"/>
        <item x="2244"/>
        <item x="23"/>
        <item x="493"/>
        <item x="2608"/>
        <item x="624"/>
        <item x="353"/>
        <item x="2305"/>
        <item x="2078"/>
        <item x="2494"/>
        <item x="500"/>
        <item x="481"/>
        <item x="961"/>
        <item x="2164"/>
        <item x="2214"/>
        <item x="1207"/>
        <item x="58"/>
        <item x="36"/>
        <item x="2054"/>
        <item x="759"/>
        <item x="1418"/>
        <item x="1091"/>
        <item x="2261"/>
        <item x="2653"/>
        <item x="2585"/>
        <item x="2435"/>
        <item x="2502"/>
        <item x="381"/>
        <item x="1311"/>
        <item x="658"/>
        <item x="911"/>
        <item x="403"/>
        <item x="1371"/>
        <item x="1783"/>
        <item x="1574"/>
        <item x="2388"/>
        <item x="1760"/>
        <item x="1179"/>
        <item x="577"/>
        <item x="783"/>
        <item x="2640"/>
        <item x="270"/>
        <item x="912"/>
        <item x="962"/>
        <item x="523"/>
        <item x="254"/>
        <item x="1321"/>
        <item x="643"/>
        <item x="2206"/>
        <item x="2157"/>
        <item x="505"/>
        <item x="1746"/>
        <item x="1635"/>
        <item x="1322"/>
        <item x="1686"/>
        <item x="1603"/>
        <item x="1068"/>
        <item x="2618"/>
        <item x="418"/>
        <item x="1129"/>
        <item x="461"/>
        <item x="45"/>
        <item x="2518"/>
        <item x="784"/>
        <item x="432"/>
        <item x="33"/>
        <item x="794"/>
        <item x="785"/>
        <item x="24"/>
        <item x="1533"/>
        <item x="1208"/>
        <item x="73"/>
        <item x="1960"/>
        <item x="2397"/>
        <item x="2245"/>
        <item x="2014"/>
        <item x="1406"/>
        <item x="2100"/>
        <item x="2495"/>
        <item x="1922"/>
        <item x="1806"/>
        <item x="1784"/>
        <item x="2338"/>
        <item x="2163"/>
        <item x="1636"/>
        <item x="1"/>
        <item x="517"/>
        <item x="659"/>
        <item x="348"/>
        <item x="2048"/>
        <item x="2306"/>
        <item x="2654"/>
        <item x="2165"/>
        <item x="2481"/>
        <item x="2246"/>
        <item x="1650"/>
        <item x="2703"/>
        <item x="899"/>
        <item x="2322"/>
        <item x="1292"/>
        <item x="1466"/>
        <item x="1385"/>
        <item x="1880"/>
        <item x="1142"/>
        <item x="96"/>
        <item x="1903"/>
        <item x="777"/>
        <item x="2034"/>
        <item x="1268"/>
        <item x="1508"/>
        <item x="1245"/>
        <item x="571"/>
        <item x="333"/>
        <item x="2531"/>
        <item x="2554"/>
        <item x="1923"/>
        <item x="1180"/>
        <item x="1983"/>
        <item x="1181"/>
        <item x="769"/>
        <item x="2356"/>
        <item x="2609"/>
        <item x="2307"/>
        <item x="1575"/>
        <item x="1666"/>
        <item x="907"/>
        <item x="701"/>
        <item x="578"/>
        <item x="539"/>
        <item x="308"/>
        <item x="9"/>
        <item x="375"/>
        <item x="2308"/>
        <item x="449"/>
        <item x="2630"/>
        <item x="636"/>
        <item x="252"/>
        <item x="801"/>
        <item x="2610"/>
        <item x="2328"/>
        <item x="2704"/>
        <item x="1750"/>
        <item x="1509"/>
        <item x="848"/>
        <item x="1269"/>
        <item x="2578"/>
        <item x="2339"/>
        <item x="2680"/>
        <item x="284"/>
        <item x="395"/>
        <item x="494"/>
        <item x="2180"/>
        <item x="1393"/>
        <item x="900"/>
        <item x="271"/>
        <item x="2447"/>
        <item x="1510"/>
        <item x="2580"/>
        <item x="189"/>
        <item x="2151"/>
        <item x="540"/>
        <item x="1699"/>
        <item x="1419"/>
        <item x="1724"/>
        <item x="439"/>
        <item x="650"/>
        <item x="1182"/>
        <item x="2049"/>
        <item x="729"/>
        <item x="1016"/>
        <item x="1791"/>
        <item x="1056"/>
        <item x="303"/>
        <item x="1113"/>
        <item x="338"/>
        <item x="2207"/>
        <item x="1543"/>
        <item x="1761"/>
        <item x="2602"/>
        <item x="1511"/>
        <item x="2357"/>
        <item x="676"/>
        <item x="1347"/>
        <item x="396"/>
        <item x="786"/>
        <item x="1082"/>
        <item x="933"/>
        <item x="695"/>
        <item x="2166"/>
        <item x="1323"/>
        <item x="2101"/>
        <item x="1667"/>
        <item x="1827"/>
        <item x="1512"/>
        <item x="2448"/>
        <item x="2705"/>
        <item x="53"/>
        <item x="827"/>
        <item x="1616"/>
        <item x="1217"/>
        <item x="579"/>
        <item x="1420"/>
        <item x="327"/>
        <item x="802"/>
        <item x="2270"/>
        <item x="1407"/>
        <item x="2619"/>
        <item x="901"/>
        <item x="1762"/>
        <item x="1576"/>
        <item x="2065"/>
        <item x="2420"/>
        <item x="1871"/>
        <item x="59"/>
        <item x="720"/>
        <item x="1253"/>
        <item x="2187"/>
        <item x="288"/>
        <item x="660"/>
        <item x="2079"/>
        <item x="552"/>
        <item x="115"/>
        <item x="2309"/>
        <item x="1283"/>
        <item x="1153"/>
        <item x="179"/>
        <item x="2681"/>
        <item x="1672"/>
        <item x="1102"/>
        <item x="963"/>
        <item x="677"/>
        <item x="1906"/>
        <item x="1143"/>
        <item x="2620"/>
        <item x="55"/>
        <item x="2026"/>
        <item x="1588"/>
        <item x="1770"/>
        <item x="934"/>
        <item x="1154"/>
        <item x="908"/>
        <item x="2581"/>
        <item x="2358"/>
        <item x="1144"/>
        <item x="2476"/>
        <item x="1513"/>
        <item x="1461"/>
        <item x="600"/>
        <item x="868"/>
        <item x="2555"/>
        <item x="1449"/>
        <item x="2398"/>
        <item x="1604"/>
        <item x="1191"/>
        <item x="2692"/>
        <item x="2706"/>
        <item x="2477"/>
        <item x="882"/>
        <item x="1924"/>
        <item x="532"/>
        <item x="2421"/>
        <item x="1907"/>
        <item x="707"/>
        <item x="365"/>
        <item x="2323"/>
        <item x="2027"/>
        <item x="255"/>
        <item x="795"/>
        <item x="1238"/>
        <item x="2467"/>
        <item x="644"/>
        <item x="1534"/>
        <item x="1270"/>
        <item x="1092"/>
        <item x="2496"/>
        <item x="1625"/>
        <item x="721"/>
        <item x="1254"/>
        <item x="112"/>
        <item x="2359"/>
        <item x="1785"/>
        <item x="586"/>
        <item x="803"/>
        <item x="1033"/>
        <item x="587"/>
        <item x="10"/>
        <item x="2324"/>
        <item x="742"/>
        <item x="637"/>
        <item x="2224"/>
        <item x="2376"/>
        <item x="753"/>
        <item x="2152"/>
        <item x="2428"/>
        <item x="2002"/>
        <item t="default"/>
      </items>
    </pivotField>
    <pivotField compact="0" numFmtId="18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axis="axisRow" compact="0" sortType="descending" showAll="0">
      <items count="5">
        <item x="1"/>
        <item x="3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sortType="descending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  <autoSortScope>
        <pivotArea type="none" outline="0" fieldPosition="0"/>
      </autoSortScope>
    </pivotField>
    <pivotField compact="0" numFmtId="1" showAll="0">
      <items count="11">
        <item x="3"/>
        <item x="0"/>
        <item x="2"/>
        <item x="1"/>
        <item x="6"/>
        <item x="8"/>
        <item x="4"/>
        <item x="9"/>
        <item x="5"/>
        <item x="7"/>
        <item t="default"/>
      </items>
    </pivotField>
    <pivotField compact="0" showAll="0">
      <items count="2065">
        <item x="644"/>
        <item x="5"/>
        <item x="148"/>
        <item x="276"/>
        <item x="1450"/>
        <item x="242"/>
        <item x="473"/>
        <item x="341"/>
        <item x="309"/>
        <item x="1623"/>
        <item x="958"/>
        <item x="83"/>
        <item x="1494"/>
        <item x="1284"/>
        <item x="1816"/>
        <item x="1206"/>
        <item x="1928"/>
        <item x="285"/>
        <item x="1232"/>
        <item x="2041"/>
        <item x="633"/>
        <item x="589"/>
        <item x="546"/>
        <item x="1212"/>
        <item x="1470"/>
        <item x="453"/>
        <item x="291"/>
        <item x="660"/>
        <item x="1808"/>
        <item x="363"/>
        <item x="1931"/>
        <item x="1521"/>
        <item x="179"/>
        <item x="410"/>
        <item x="1670"/>
        <item x="109"/>
        <item x="1325"/>
        <item x="97"/>
        <item x="1061"/>
        <item x="24"/>
        <item x="841"/>
        <item x="1202"/>
        <item x="1115"/>
        <item x="86"/>
        <item x="1736"/>
        <item x="1913"/>
        <item x="683"/>
        <item x="92"/>
        <item x="1700"/>
        <item x="298"/>
        <item x="1038"/>
        <item x="754"/>
        <item x="66"/>
        <item x="600"/>
        <item x="927"/>
        <item x="89"/>
        <item x="2047"/>
        <item x="893"/>
        <item x="1071"/>
        <item x="1027"/>
        <item x="143"/>
        <item x="1975"/>
        <item x="676"/>
        <item x="1401"/>
        <item x="1226"/>
        <item x="287"/>
        <item x="451"/>
        <item x="920"/>
        <item x="975"/>
        <item x="1920"/>
        <item x="81"/>
        <item x="1288"/>
        <item x="1005"/>
        <item x="728"/>
        <item x="460"/>
        <item x="822"/>
        <item x="248"/>
        <item x="1757"/>
        <item x="755"/>
        <item x="1089"/>
        <item x="793"/>
        <item x="1375"/>
        <item x="664"/>
        <item x="1000"/>
        <item x="766"/>
        <item x="415"/>
        <item x="226"/>
        <item x="361"/>
        <item x="41"/>
        <item x="371"/>
        <item x="537"/>
        <item x="1912"/>
        <item x="403"/>
        <item x="1432"/>
        <item x="229"/>
        <item x="2036"/>
        <item x="718"/>
        <item x="47"/>
        <item x="354"/>
        <item x="1713"/>
        <item x="264"/>
        <item x="1021"/>
        <item x="621"/>
        <item x="169"/>
        <item x="4"/>
        <item x="1228"/>
        <item x="1316"/>
        <item x="804"/>
        <item x="196"/>
        <item x="1475"/>
        <item x="1989"/>
        <item x="880"/>
        <item x="21"/>
        <item x="257"/>
        <item x="1981"/>
        <item x="618"/>
        <item x="763"/>
        <item x="265"/>
        <item x="542"/>
        <item x="1506"/>
        <item x="1043"/>
        <item x="2"/>
        <item x="1577"/>
        <item x="158"/>
        <item x="1723"/>
        <item x="1744"/>
        <item x="642"/>
        <item x="1344"/>
        <item x="989"/>
        <item x="1918"/>
        <item x="671"/>
        <item x="1725"/>
        <item x="519"/>
        <item x="922"/>
        <item x="797"/>
        <item x="1222"/>
        <item x="1268"/>
        <item x="2012"/>
        <item x="795"/>
        <item x="666"/>
        <item x="1247"/>
        <item x="778"/>
        <item x="734"/>
        <item x="1793"/>
        <item x="1699"/>
        <item x="409"/>
        <item x="1145"/>
        <item x="1171"/>
        <item x="950"/>
        <item x="1473"/>
        <item x="171"/>
        <item x="1011"/>
        <item x="1898"/>
        <item x="1777"/>
        <item x="64"/>
        <item x="496"/>
        <item x="572"/>
        <item x="352"/>
        <item x="848"/>
        <item x="133"/>
        <item x="156"/>
        <item x="1524"/>
        <item x="407"/>
        <item x="693"/>
        <item x="653"/>
        <item x="1634"/>
        <item x="366"/>
        <item x="1940"/>
        <item x="282"/>
        <item x="698"/>
        <item x="411"/>
        <item x="1125"/>
        <item x="130"/>
        <item x="1054"/>
        <item x="1454"/>
        <item x="475"/>
        <item x="901"/>
        <item x="360"/>
        <item x="1602"/>
        <item x="1773"/>
        <item x="319"/>
        <item x="503"/>
        <item x="1204"/>
        <item x="1548"/>
        <item x="1051"/>
        <item x="997"/>
        <item x="1190"/>
        <item x="604"/>
        <item x="736"/>
        <item x="614"/>
        <item x="1621"/>
        <item x="1832"/>
        <item x="1420"/>
        <item x="1512"/>
        <item x="1254"/>
        <item x="1797"/>
        <item x="1611"/>
        <item x="602"/>
        <item x="324"/>
        <item x="1149"/>
        <item x="303"/>
        <item x="1794"/>
        <item x="1982"/>
        <item x="564"/>
        <item x="14"/>
        <item x="301"/>
        <item x="300"/>
        <item x="1851"/>
        <item x="648"/>
        <item x="1590"/>
        <item x="365"/>
        <item x="1539"/>
        <item x="1391"/>
        <item x="746"/>
        <item x="459"/>
        <item x="1562"/>
        <item x="348"/>
        <item x="1289"/>
        <item x="1018"/>
        <item x="1287"/>
        <item x="1066"/>
        <item x="2062"/>
        <item x="95"/>
        <item x="1965"/>
        <item x="1080"/>
        <item x="1587"/>
        <item x="937"/>
        <item x="1103"/>
        <item x="296"/>
        <item x="432"/>
        <item x="1598"/>
        <item x="1644"/>
        <item x="338"/>
        <item x="1775"/>
        <item x="182"/>
        <item x="56"/>
        <item x="902"/>
        <item x="649"/>
        <item x="1270"/>
        <item x="1517"/>
        <item x="378"/>
        <item x="981"/>
        <item x="435"/>
        <item x="689"/>
        <item x="581"/>
        <item x="843"/>
        <item x="508"/>
        <item x="448"/>
        <item x="18"/>
        <item x="796"/>
        <item x="2044"/>
        <item x="603"/>
        <item x="2024"/>
        <item x="377"/>
        <item x="1078"/>
        <item x="241"/>
        <item x="870"/>
        <item x="63"/>
        <item x="1715"/>
        <item x="1493"/>
        <item x="1528"/>
        <item x="1138"/>
        <item x="1197"/>
        <item x="1265"/>
        <item x="408"/>
        <item x="1553"/>
        <item x="872"/>
        <item x="615"/>
        <item x="422"/>
        <item x="406"/>
        <item x="373"/>
        <item x="1172"/>
        <item x="283"/>
        <item x="70"/>
        <item x="1216"/>
        <item x="1031"/>
        <item x="636"/>
        <item x="1449"/>
        <item x="905"/>
        <item x="823"/>
        <item x="218"/>
        <item x="186"/>
        <item x="439"/>
        <item x="345"/>
        <item x="1488"/>
        <item x="142"/>
        <item x="494"/>
        <item x="1040"/>
        <item x="295"/>
        <item x="1358"/>
        <item x="1803"/>
        <item x="467"/>
        <item x="1275"/>
        <item x="308"/>
        <item x="996"/>
        <item x="945"/>
        <item x="805"/>
        <item x="198"/>
        <item x="8"/>
        <item x="263"/>
        <item x="326"/>
        <item x="910"/>
        <item x="871"/>
        <item x="255"/>
        <item x="2056"/>
        <item x="826"/>
        <item x="1328"/>
        <item x="262"/>
        <item x="413"/>
        <item x="1169"/>
        <item x="1127"/>
        <item x="1444"/>
        <item x="151"/>
        <item x="1807"/>
        <item x="62"/>
        <item x="661"/>
        <item x="892"/>
        <item x="547"/>
        <item x="223"/>
        <item x="935"/>
        <item x="2053"/>
        <item x="990"/>
        <item x="113"/>
        <item x="570"/>
        <item x="331"/>
        <item x="162"/>
        <item x="543"/>
        <item x="392"/>
        <item x="1748"/>
        <item x="1101"/>
        <item x="1359"/>
        <item x="955"/>
        <item x="949"/>
        <item x="1695"/>
        <item x="1414"/>
        <item x="2057"/>
        <item x="495"/>
        <item x="886"/>
        <item x="686"/>
        <item x="836"/>
        <item x="624"/>
        <item x="369"/>
        <item x="726"/>
        <item x="416"/>
        <item x="709"/>
        <item x="42"/>
        <item x="829"/>
        <item x="1050"/>
        <item x="1926"/>
        <item x="1377"/>
        <item x="1245"/>
        <item x="1718"/>
        <item x="1747"/>
        <item x="1263"/>
        <item x="499"/>
        <item x="645"/>
        <item x="762"/>
        <item x="1923"/>
        <item x="281"/>
        <item x="1277"/>
        <item x="1944"/>
        <item x="868"/>
        <item x="1194"/>
        <item x="1477"/>
        <item x="1496"/>
        <item x="404"/>
        <item x="533"/>
        <item x="1941"/>
        <item x="347"/>
        <item x="1053"/>
        <item x="576"/>
        <item x="1671"/>
        <item x="1914"/>
        <item x="998"/>
        <item x="1788"/>
        <item x="1936"/>
        <item x="1884"/>
        <item x="768"/>
        <item x="539"/>
        <item x="1144"/>
        <item x="1233"/>
        <item x="1458"/>
        <item x="107"/>
        <item x="13"/>
        <item x="538"/>
        <item x="384"/>
        <item x="57"/>
        <item x="953"/>
        <item x="385"/>
        <item x="1831"/>
        <item x="250"/>
        <item x="1525"/>
        <item x="854"/>
        <item x="1964"/>
        <item x="1067"/>
        <item x="526"/>
        <item x="637"/>
        <item x="55"/>
        <item x="333"/>
        <item x="933"/>
        <item x="1640"/>
        <item x="1705"/>
        <item x="1962"/>
        <item x="1978"/>
        <item x="1058"/>
        <item x="1279"/>
        <item x="977"/>
        <item x="1558"/>
        <item x="530"/>
        <item x="1438"/>
        <item x="891"/>
        <item x="405"/>
        <item x="1256"/>
        <item x="2030"/>
        <item x="1593"/>
        <item x="1482"/>
        <item x="1030"/>
        <item x="136"/>
        <item x="1547"/>
        <item x="436"/>
        <item x="244"/>
        <item x="1276"/>
        <item x="1649"/>
        <item x="659"/>
        <item x="601"/>
        <item x="1681"/>
        <item x="1990"/>
        <item x="6"/>
        <item x="510"/>
        <item x="128"/>
        <item x="1987"/>
        <item x="2004"/>
        <item x="1342"/>
        <item x="1142"/>
        <item x="318"/>
        <item x="10"/>
        <item x="1767"/>
        <item x="252"/>
        <item x="960"/>
        <item x="325"/>
        <item x="431"/>
        <item x="1201"/>
        <item x="80"/>
        <item x="899"/>
        <item x="1620"/>
        <item x="1980"/>
        <item x="1235"/>
        <item x="1356"/>
        <item x="1584"/>
        <item x="284"/>
        <item x="123"/>
        <item x="470"/>
        <item x="668"/>
        <item x="1302"/>
        <item x="1467"/>
        <item x="1537"/>
        <item x="334"/>
        <item x="1784"/>
        <item x="789"/>
        <item x="1016"/>
        <item x="1068"/>
        <item x="200"/>
        <item x="412"/>
        <item x="631"/>
        <item x="524"/>
        <item x="1028"/>
        <item x="402"/>
        <item x="1231"/>
        <item x="180"/>
        <item x="1592"/>
        <item x="1801"/>
        <item x="1057"/>
        <item x="748"/>
        <item x="2023"/>
        <item x="174"/>
        <item x="175"/>
        <item x="1526"/>
        <item x="1642"/>
        <item x="1340"/>
        <item x="1326"/>
        <item x="381"/>
        <item x="1570"/>
        <item x="1557"/>
        <item x="48"/>
        <item x="73"/>
        <item x="714"/>
        <item x="1827"/>
        <item x="640"/>
        <item x="1023"/>
        <item x="243"/>
        <item x="1244"/>
        <item x="277"/>
        <item x="170"/>
        <item x="1765"/>
        <item x="628"/>
        <item x="1958"/>
        <item x="466"/>
        <item x="320"/>
        <item x="1218"/>
        <item x="1056"/>
        <item x="1498"/>
        <item x="887"/>
        <item x="812"/>
        <item x="716"/>
        <item x="1209"/>
        <item x="738"/>
        <item x="625"/>
        <item x="444"/>
        <item x="116"/>
        <item x="715"/>
        <item x="1187"/>
        <item x="2031"/>
        <item x="688"/>
        <item x="1301"/>
        <item x="442"/>
        <item x="400"/>
        <item x="421"/>
        <item x="1083"/>
        <item x="799"/>
        <item x="1818"/>
        <item x="1135"/>
        <item x="383"/>
        <item x="928"/>
        <item x="1600"/>
        <item x="140"/>
        <item x="987"/>
        <item x="317"/>
        <item x="713"/>
        <item x="362"/>
        <item x="816"/>
        <item x="178"/>
        <item x="232"/>
        <item x="994"/>
        <item x="555"/>
        <item x="833"/>
        <item x="372"/>
        <item x="690"/>
        <item x="737"/>
        <item x="246"/>
        <item x="773"/>
        <item x="1683"/>
        <item x="490"/>
        <item x="191"/>
        <item x="578"/>
        <item x="498"/>
        <item x="1032"/>
        <item x="687"/>
        <item x="1545"/>
        <item x="1594"/>
        <item x="1755"/>
        <item x="53"/>
        <item x="758"/>
        <item x="28"/>
        <item x="638"/>
        <item x="639"/>
        <item x="1455"/>
        <item x="29"/>
        <item x="1828"/>
        <item x="1429"/>
        <item x="458"/>
        <item x="1253"/>
        <item x="224"/>
        <item x="1533"/>
        <item x="474"/>
        <item x="1762"/>
        <item x="1523"/>
        <item x="72"/>
        <item x="1859"/>
        <item x="1341"/>
        <item x="1258"/>
        <item x="938"/>
        <item x="1392"/>
        <item x="343"/>
        <item x="266"/>
        <item x="1714"/>
        <item x="1189"/>
        <item x="1474"/>
        <item x="269"/>
        <item x="1849"/>
        <item x="1109"/>
        <item x="1264"/>
        <item x="1817"/>
        <item x="1208"/>
        <item x="679"/>
        <item x="472"/>
        <item x="1419"/>
        <item x="1497"/>
        <item x="176"/>
        <item x="1799"/>
        <item x="1727"/>
        <item x="1902"/>
        <item x="682"/>
        <item x="627"/>
        <item x="1678"/>
        <item x="1694"/>
        <item x="125"/>
        <item x="1830"/>
        <item x="1479"/>
        <item x="1667"/>
        <item x="124"/>
        <item x="1583"/>
        <item x="1207"/>
        <item x="577"/>
        <item x="1706"/>
        <item x="839"/>
        <item x="1105"/>
        <item x="427"/>
        <item x="968"/>
        <item x="607"/>
        <item x="1336"/>
        <item x="1076"/>
        <item x="1949"/>
        <item x="1875"/>
        <item x="771"/>
        <item x="206"/>
        <item x="1262"/>
        <item x="1721"/>
        <item x="208"/>
        <item x="1397"/>
        <item x="1349"/>
        <item x="544"/>
        <item x="888"/>
        <item x="1629"/>
        <item x="1707"/>
        <item x="1151"/>
        <item x="1916"/>
        <item x="1791"/>
        <item x="1753"/>
        <item x="586"/>
        <item x="587"/>
        <item x="1120"/>
        <item x="972"/>
        <item x="2020"/>
        <item x="1195"/>
        <item x="120"/>
        <item x="1957"/>
        <item x="2061"/>
        <item x="520"/>
        <item x="1892"/>
        <item x="1522"/>
        <item x="1534"/>
        <item x="585"/>
        <item x="1862"/>
        <item x="1224"/>
        <item x="657"/>
        <item x="1815"/>
        <item x="2015"/>
        <item x="1766"/>
        <item x="1307"/>
        <item x="1286"/>
        <item x="464"/>
        <item x="1786"/>
        <item x="1211"/>
        <item x="379"/>
        <item x="1251"/>
        <item x="1227"/>
        <item x="50"/>
        <item x="719"/>
        <item x="478"/>
        <item x="1991"/>
        <item x="1366"/>
        <item x="824"/>
        <item x="340"/>
        <item x="1390"/>
        <item x="966"/>
        <item x="992"/>
        <item x="32"/>
        <item x="1379"/>
        <item x="376"/>
        <item x="575"/>
        <item x="1540"/>
        <item x="323"/>
        <item x="1380"/>
        <item x="138"/>
        <item x="1746"/>
        <item x="111"/>
        <item x="1922"/>
        <item x="165"/>
        <item x="1502"/>
        <item x="312"/>
        <item x="454"/>
        <item x="249"/>
        <item x="479"/>
        <item x="1809"/>
        <item x="1001"/>
        <item x="756"/>
        <item x="1993"/>
        <item x="1847"/>
        <item x="1618"/>
        <item x="786"/>
        <item x="1961"/>
        <item x="1423"/>
        <item x="1652"/>
        <item x="429"/>
        <item x="2009"/>
        <item x="2019"/>
        <item x="697"/>
        <item x="986"/>
        <item x="593"/>
        <item x="43"/>
        <item x="811"/>
        <item x="1092"/>
        <item x="139"/>
        <item x="818"/>
        <item x="1332"/>
        <item x="1257"/>
        <item x="883"/>
        <item x="131"/>
        <item x="433"/>
        <item x="879"/>
        <item x="102"/>
        <item x="834"/>
        <item x="1183"/>
        <item x="583"/>
        <item x="1945"/>
        <item x="505"/>
        <item x="1698"/>
        <item x="88"/>
        <item x="1278"/>
        <item x="75"/>
        <item x="1098"/>
        <item x="696"/>
        <item x="1503"/>
        <item x="297"/>
        <item x="1527"/>
        <item x="1550"/>
        <item x="1776"/>
        <item x="237"/>
        <item x="1732"/>
        <item x="225"/>
        <item x="1737"/>
        <item x="1728"/>
        <item x="813"/>
        <item x="1812"/>
        <item x="941"/>
        <item x="1026"/>
        <item x="1654"/>
        <item x="202"/>
        <item x="1750"/>
        <item x="699"/>
        <item x="1891"/>
        <item x="1927"/>
        <item x="1004"/>
        <item x="1345"/>
        <item x="1124"/>
        <item x="757"/>
        <item x="619"/>
        <item x="1820"/>
        <item x="1772"/>
        <item x="700"/>
        <item x="912"/>
        <item x="2022"/>
        <item x="1012"/>
        <item x="1870"/>
        <item x="1935"/>
        <item x="557"/>
        <item x="1979"/>
        <item x="1878"/>
        <item x="552"/>
        <item x="134"/>
        <item x="982"/>
        <item x="731"/>
        <item x="1510"/>
        <item x="753"/>
        <item x="506"/>
        <item x="1932"/>
        <item x="2063"/>
        <item x="867"/>
        <item x="389"/>
        <item x="1365"/>
        <item x="1487"/>
        <item x="463"/>
        <item x="23"/>
        <item x="1844"/>
        <item x="835"/>
        <item x="315"/>
        <item x="217"/>
        <item x="865"/>
        <item x="1327"/>
        <item x="1185"/>
        <item x="1500"/>
        <item x="187"/>
        <item x="172"/>
        <item x="1633"/>
        <item x="1019"/>
        <item x="1310"/>
        <item x="2025"/>
        <item x="553"/>
        <item x="1406"/>
        <item x="1384"/>
        <item x="1619"/>
        <item x="161"/>
        <item x="2029"/>
        <item x="1128"/>
        <item x="25"/>
        <item x="1346"/>
        <item x="1874"/>
        <item x="1541"/>
        <item x="1495"/>
        <item x="596"/>
        <item x="1220"/>
        <item x="612"/>
        <item x="446"/>
        <item x="481"/>
        <item x="866"/>
        <item x="233"/>
        <item x="195"/>
        <item x="419"/>
        <item x="770"/>
        <item x="1476"/>
        <item x="1905"/>
        <item x="1107"/>
        <item x="280"/>
        <item x="1077"/>
        <item x="99"/>
        <item x="1049"/>
        <item x="256"/>
        <item x="0"/>
        <item x="1591"/>
        <item x="540"/>
        <item x="1693"/>
        <item x="931"/>
        <item x="842"/>
        <item x="1154"/>
        <item x="1167"/>
        <item x="1163"/>
        <item x="1393"/>
        <item x="1616"/>
        <item x="1170"/>
        <item x="1530"/>
        <item x="290"/>
        <item x="947"/>
        <item x="1717"/>
        <item x="1656"/>
        <item x="691"/>
        <item x="558"/>
        <item x="103"/>
        <item x="1373"/>
        <item x="375"/>
        <item x="663"/>
        <item x="1048"/>
        <item x="532"/>
        <item x="1192"/>
        <item x="1352"/>
        <item x="780"/>
        <item x="227"/>
        <item x="1123"/>
        <item x="294"/>
        <item x="1045"/>
        <item x="1351"/>
        <item x="1829"/>
        <item x="1709"/>
        <item x="1337"/>
        <item x="1196"/>
        <item x="1294"/>
        <item x="1305"/>
        <item x="1992"/>
        <item x="1934"/>
        <item x="2028"/>
        <item x="851"/>
        <item x="1855"/>
        <item x="1463"/>
        <item x="725"/>
        <item x="598"/>
        <item x="1405"/>
        <item x="651"/>
        <item x="908"/>
        <item x="1096"/>
        <item x="831"/>
        <item x="1628"/>
        <item x="1161"/>
        <item x="91"/>
        <item x="632"/>
        <item x="509"/>
        <item x="930"/>
        <item x="1881"/>
        <item x="78"/>
        <item x="1407"/>
        <item x="817"/>
        <item x="1324"/>
        <item x="382"/>
        <item x="1597"/>
        <item x="650"/>
        <item x="1255"/>
        <item x="1075"/>
        <item x="1518"/>
        <item x="1184"/>
        <item x="1586"/>
        <item x="1823"/>
        <item x="1565"/>
        <item x="275"/>
        <item x="2003"/>
        <item x="1846"/>
        <item x="1696"/>
        <item x="1217"/>
        <item x="177"/>
        <item x="1614"/>
        <item x="351"/>
        <item x="1724"/>
        <item x="1014"/>
        <item x="1666"/>
        <item x="465"/>
        <item x="1478"/>
        <item x="1333"/>
        <item x="1371"/>
        <item x="424"/>
        <item x="969"/>
        <item x="2049"/>
        <item x="1036"/>
        <item x="322"/>
        <item x="988"/>
        <item x="1426"/>
        <item x="535"/>
        <item x="1411"/>
        <item x="934"/>
        <item x="1456"/>
        <item x="1168"/>
        <item x="2055"/>
        <item x="608"/>
        <item x="1081"/>
        <item x="673"/>
        <item x="1826"/>
        <item x="769"/>
        <item x="2032"/>
        <item x="1320"/>
        <item x="61"/>
        <item x="1894"/>
        <item x="399"/>
        <item x="1214"/>
        <item x="1457"/>
        <item x="1868"/>
        <item x="1246"/>
        <item x="126"/>
        <item x="1100"/>
        <item x="1354"/>
        <item x="1357"/>
        <item x="708"/>
        <item x="1563"/>
        <item x="677"/>
        <item x="999"/>
        <item x="742"/>
        <item x="1394"/>
        <item x="802"/>
        <item x="1364"/>
        <item x="1321"/>
        <item x="896"/>
        <item x="1708"/>
        <item x="911"/>
        <item x="518"/>
        <item x="775"/>
        <item x="830"/>
        <item x="1876"/>
        <item x="1610"/>
        <item x="1147"/>
        <item x="684"/>
        <item x="890"/>
        <item x="1317"/>
        <item x="1422"/>
        <item x="1193"/>
        <item x="1726"/>
        <item x="1687"/>
        <item x="68"/>
        <item x="513"/>
        <item x="692"/>
        <item x="1410"/>
        <item x="1200"/>
        <item x="921"/>
        <item x="605"/>
        <item x="261"/>
        <item x="197"/>
        <item x="616"/>
        <item x="258"/>
        <item x="168"/>
        <item x="1297"/>
        <item x="1395"/>
        <item x="1822"/>
        <item x="1798"/>
        <item x="1635"/>
        <item x="561"/>
        <item x="512"/>
        <item x="1684"/>
        <item x="22"/>
        <item x="1370"/>
        <item x="2048"/>
        <item x="1191"/>
        <item x="455"/>
        <item x="995"/>
        <item x="1386"/>
        <item x="800"/>
        <item x="582"/>
        <item x="963"/>
        <item x="1740"/>
        <item x="525"/>
        <item x="1176"/>
        <item x="155"/>
        <item x="914"/>
        <item x="1688"/>
        <item x="832"/>
        <item x="1465"/>
        <item x="212"/>
        <item x="1867"/>
        <item x="1086"/>
        <item x="942"/>
        <item x="1261"/>
        <item x="31"/>
        <item x="104"/>
        <item x="1"/>
        <item x="1143"/>
        <item x="1579"/>
        <item x="358"/>
        <item x="1499"/>
        <item x="2005"/>
        <item x="52"/>
        <item x="452"/>
        <item x="305"/>
        <item x="819"/>
        <item x="1132"/>
        <item x="112"/>
        <item x="1462"/>
        <item x="17"/>
        <item x="1459"/>
        <item x="1029"/>
        <item x="925"/>
        <item x="590"/>
        <item x="792"/>
        <item x="722"/>
        <item x="1133"/>
        <item x="875"/>
        <item x="1871"/>
        <item x="268"/>
        <item x="807"/>
        <item x="1079"/>
        <item x="163"/>
        <item x="1182"/>
        <item x="428"/>
        <item x="1675"/>
        <item x="489"/>
        <item x="1954"/>
        <item x="1569"/>
        <item x="231"/>
        <item x="1959"/>
        <item x="1338"/>
        <item x="395"/>
        <item x="1445"/>
        <item x="1159"/>
        <item x="1731"/>
        <item x="562"/>
        <item x="157"/>
        <item x="1117"/>
        <item x="1819"/>
        <item x="1230"/>
        <item x="349"/>
        <item x="204"/>
        <item x="906"/>
        <item x="12"/>
        <item x="1094"/>
        <item x="857"/>
        <item x="342"/>
        <item x="1093"/>
        <item x="741"/>
        <item x="1758"/>
        <item x="1774"/>
        <item x="1062"/>
        <item x="482"/>
        <item x="462"/>
        <item x="588"/>
        <item x="2034"/>
        <item x="69"/>
        <item x="1292"/>
        <item x="152"/>
        <item x="1886"/>
        <item x="1372"/>
        <item x="137"/>
        <item x="1260"/>
        <item x="1984"/>
        <item x="228"/>
        <item x="332"/>
        <item x="2050"/>
        <item x="1164"/>
        <item x="167"/>
        <item x="1304"/>
        <item x="316"/>
        <item x="720"/>
        <item x="749"/>
        <item x="98"/>
        <item x="367"/>
        <item x="1679"/>
        <item x="2040"/>
        <item x="1782"/>
        <item x="1108"/>
        <item x="1178"/>
        <item x="45"/>
        <item x="1024"/>
        <item x="310"/>
        <item x="117"/>
        <item x="1608"/>
        <item x="1896"/>
        <item x="1141"/>
        <item x="1428"/>
        <item x="144"/>
        <item x="110"/>
        <item x="1409"/>
        <item x="1555"/>
        <item x="1612"/>
        <item x="19"/>
        <item x="1468"/>
        <item x="209"/>
        <item x="77"/>
        <item x="732"/>
        <item x="1873"/>
        <item x="1314"/>
        <item x="1362"/>
        <item x="396"/>
        <item x="1427"/>
        <item x="554"/>
        <item x="82"/>
        <item x="563"/>
        <item x="1417"/>
        <item x="1676"/>
        <item x="1437"/>
        <item x="1291"/>
        <item x="1237"/>
        <item x="387"/>
        <item x="1041"/>
        <item x="1412"/>
        <item x="675"/>
        <item x="87"/>
        <item x="1951"/>
        <item x="135"/>
        <item x="259"/>
        <item x="132"/>
        <item x="606"/>
        <item x="486"/>
        <item x="556"/>
        <item x="794"/>
        <item x="374"/>
        <item x="952"/>
        <item x="500"/>
        <item x="846"/>
        <item x="1313"/>
        <item x="744"/>
        <item x="1035"/>
        <item x="1824"/>
        <item x="1219"/>
        <item x="1223"/>
        <item x="939"/>
        <item x="760"/>
        <item x="37"/>
        <item x="1568"/>
        <item x="1126"/>
        <item x="1575"/>
        <item x="735"/>
        <item x="729"/>
        <item x="1063"/>
        <item x="1564"/>
        <item x="418"/>
        <item x="1901"/>
        <item x="504"/>
        <item x="1759"/>
        <item x="1513"/>
        <item x="1298"/>
        <item x="1653"/>
        <item x="1630"/>
        <item x="468"/>
        <item x="1607"/>
        <item x="306"/>
        <item x="1088"/>
        <item x="67"/>
        <item x="702"/>
        <item x="1572"/>
        <item x="1857"/>
        <item x="1318"/>
        <item x="115"/>
        <item x="1712"/>
        <item x="1435"/>
        <item x="192"/>
        <item x="790"/>
        <item x="222"/>
        <item x="2014"/>
        <item x="579"/>
        <item x="393"/>
        <item x="566"/>
        <item x="740"/>
        <item x="1566"/>
        <item x="1156"/>
        <item x="1909"/>
        <item x="245"/>
        <item x="238"/>
        <item x="1933"/>
        <item x="188"/>
        <item x="1790"/>
        <item x="672"/>
        <item x="750"/>
        <item x="1880"/>
        <item x="502"/>
        <item x="394"/>
        <item x="2054"/>
        <item x="149"/>
        <item x="1348"/>
        <item x="1985"/>
        <item x="810"/>
        <item x="1388"/>
        <item x="894"/>
        <item x="1869"/>
        <item x="1972"/>
        <item x="166"/>
        <item x="215"/>
        <item x="1199"/>
        <item x="173"/>
        <item x="469"/>
        <item x="85"/>
        <item x="20"/>
        <item x="398"/>
        <item x="2021"/>
        <item x="1396"/>
        <item x="49"/>
        <item x="916"/>
        <item x="1720"/>
        <item x="58"/>
        <item x="127"/>
        <item x="307"/>
        <item x="511"/>
        <item x="1173"/>
        <item x="859"/>
        <item x="1872"/>
        <item x="2010"/>
        <item x="1882"/>
        <item x="1848"/>
        <item x="1177"/>
        <item x="1741"/>
        <item x="456"/>
        <item x="1821"/>
        <item x="705"/>
        <item x="1282"/>
        <item x="1663"/>
        <item x="849"/>
        <item x="1007"/>
        <item x="784"/>
        <item x="838"/>
        <item x="153"/>
        <item x="270"/>
        <item x="523"/>
        <item x="321"/>
        <item x="1852"/>
        <item x="449"/>
        <item x="1433"/>
        <item x="855"/>
        <item x="877"/>
        <item x="521"/>
        <item x="974"/>
        <item x="694"/>
        <item x="293"/>
        <item x="337"/>
        <item x="493"/>
        <item x="65"/>
        <item x="1573"/>
        <item x="193"/>
        <item x="630"/>
        <item x="1742"/>
        <item x="1946"/>
        <item x="1811"/>
        <item x="477"/>
        <item x="1229"/>
        <item x="1842"/>
        <item x="141"/>
        <item x="147"/>
        <item x="445"/>
        <item x="514"/>
        <item x="1998"/>
        <item x="1690"/>
        <item x="220"/>
        <item x="230"/>
        <item x="16"/>
        <item x="962"/>
        <item x="401"/>
        <item x="1290"/>
        <item x="765"/>
        <item x="1446"/>
        <item x="1893"/>
        <item x="646"/>
        <item x="727"/>
        <item x="1421"/>
        <item x="897"/>
        <item x="1198"/>
        <item x="450"/>
        <item x="1240"/>
        <item x="1669"/>
        <item x="1764"/>
        <item x="825"/>
        <item x="821"/>
        <item x="1003"/>
        <item x="1689"/>
        <item x="1638"/>
        <item x="160"/>
        <item x="2039"/>
        <item x="335"/>
        <item x="1139"/>
        <item x="1408"/>
        <item x="1966"/>
        <item x="370"/>
        <item x="1673"/>
        <item x="1188"/>
        <item x="1136"/>
        <item x="359"/>
        <item x="79"/>
        <item x="476"/>
        <item x="815"/>
        <item x="652"/>
        <item x="1070"/>
        <item x="1210"/>
        <item x="862"/>
        <item x="1074"/>
        <item x="253"/>
        <item x="2000"/>
        <item x="895"/>
        <item x="1091"/>
        <item x="1910"/>
        <item x="1551"/>
        <item x="1627"/>
        <item x="1059"/>
        <item x="654"/>
        <item x="357"/>
        <item x="1507"/>
        <item x="2018"/>
        <item x="461"/>
        <item x="314"/>
        <item x="1084"/>
        <item x="1768"/>
        <item x="1601"/>
        <item x="441"/>
        <item x="808"/>
        <item x="529"/>
        <item x="747"/>
        <item x="1319"/>
        <item x="549"/>
        <item x="979"/>
        <item x="1052"/>
        <item x="1682"/>
        <item x="761"/>
        <item x="670"/>
        <item x="190"/>
        <item x="1343"/>
        <item x="425"/>
        <item x="680"/>
        <item x="386"/>
        <item x="827"/>
        <item x="574"/>
        <item x="550"/>
        <item x="26"/>
        <item x="801"/>
        <item x="903"/>
        <item x="881"/>
        <item x="272"/>
        <item x="856"/>
        <item x="1960"/>
        <item x="1929"/>
        <item x="580"/>
        <item x="1754"/>
        <item x="240"/>
        <item x="129"/>
        <item x="1783"/>
        <item x="1603"/>
        <item x="776"/>
        <item x="1686"/>
        <item x="1025"/>
        <item x="569"/>
        <item x="730"/>
        <item x="1329"/>
        <item x="1919"/>
        <item x="1752"/>
        <item x="1283"/>
        <item x="119"/>
        <item x="1864"/>
        <item x="993"/>
        <item x="1531"/>
        <item x="1542"/>
        <item x="1976"/>
        <item x="1311"/>
        <item x="1738"/>
        <item x="2043"/>
        <item x="492"/>
        <item x="1334"/>
        <item x="1322"/>
        <item x="1130"/>
        <item x="1948"/>
        <item x="1516"/>
        <item x="1637"/>
        <item x="1780"/>
        <item x="571"/>
        <item x="1854"/>
        <item x="1578"/>
        <item x="488"/>
        <item x="443"/>
        <item x="1897"/>
        <item x="791"/>
        <item x="1719"/>
        <item x="847"/>
        <item x="1175"/>
        <item x="1451"/>
        <item x="1605"/>
        <item x="183"/>
        <item x="1309"/>
        <item x="1285"/>
        <item x="447"/>
        <item x="610"/>
        <item x="207"/>
        <item x="522"/>
        <item x="1215"/>
        <item x="1779"/>
        <item x="1899"/>
        <item x="254"/>
        <item x="185"/>
        <item x="1008"/>
        <item x="1146"/>
        <item x="216"/>
        <item x="1559"/>
        <item x="565"/>
        <item x="611"/>
        <item x="527"/>
        <item x="1269"/>
        <item x="46"/>
        <item x="346"/>
        <item x="484"/>
        <item x="919"/>
        <item x="221"/>
        <item x="1022"/>
        <item x="806"/>
        <item x="1097"/>
        <item x="1733"/>
        <item x="1939"/>
        <item x="2017"/>
        <item x="1281"/>
        <item x="150"/>
        <item x="1756"/>
        <item x="145"/>
        <item x="1804"/>
        <item x="201"/>
        <item x="531"/>
        <item x="828"/>
        <item x="1646"/>
        <item x="951"/>
        <item x="785"/>
        <item x="1606"/>
        <item x="1648"/>
        <item x="917"/>
        <item x="946"/>
        <item x="1860"/>
        <item x="44"/>
        <item x="36"/>
        <item x="1841"/>
        <item x="1360"/>
        <item x="1734"/>
        <item x="1152"/>
        <item x="889"/>
        <item x="1908"/>
        <item x="1907"/>
        <item x="1861"/>
        <item x="976"/>
        <item x="1529"/>
        <item x="1986"/>
        <item x="1703"/>
        <item x="739"/>
        <item x="2016"/>
        <item x="1560"/>
        <item x="1761"/>
        <item x="1434"/>
        <item x="599"/>
        <item x="1810"/>
        <item x="146"/>
        <item x="1129"/>
        <item x="864"/>
        <item x="2037"/>
        <item x="1481"/>
        <item x="438"/>
        <item x="1636"/>
        <item x="584"/>
        <item x="1853"/>
        <item x="1660"/>
        <item x="1554"/>
        <item x="1099"/>
        <item x="1515"/>
        <item x="437"/>
        <item x="597"/>
        <item x="1710"/>
        <item x="1017"/>
        <item x="336"/>
        <item x="1974"/>
        <item x="1165"/>
        <item x="1389"/>
        <item x="1114"/>
        <item x="434"/>
        <item x="327"/>
        <item x="1942"/>
        <item x="1834"/>
        <item x="1006"/>
        <item x="1973"/>
        <item x="1672"/>
        <item x="1599"/>
        <item x="873"/>
        <item x="767"/>
        <item x="1490"/>
        <item x="1680"/>
        <item x="1489"/>
        <item x="781"/>
        <item x="1157"/>
        <item x="1661"/>
        <item x="114"/>
        <item x="3"/>
        <item x="1248"/>
        <item x="1915"/>
        <item x="2001"/>
        <item x="279"/>
        <item x="1104"/>
        <item x="2033"/>
        <item x="1385"/>
        <item x="733"/>
        <item x="964"/>
        <item x="1330"/>
        <item x="60"/>
        <item x="1749"/>
        <item x="1296"/>
        <item x="1983"/>
        <item x="1155"/>
        <item x="1836"/>
        <item x="1903"/>
        <item x="1546"/>
        <item x="1424"/>
        <item x="743"/>
        <item x="1491"/>
        <item x="620"/>
        <item x="1947"/>
        <item x="1398"/>
        <item x="1466"/>
        <item x="440"/>
        <item x="1576"/>
        <item x="1225"/>
        <item x="364"/>
        <item x="1238"/>
        <item x="1485"/>
        <item x="1452"/>
        <item x="1536"/>
        <item x="926"/>
        <item x="1567"/>
        <item x="1121"/>
        <item x="1863"/>
        <item x="2011"/>
        <item x="2013"/>
        <item x="1999"/>
        <item x="1641"/>
        <item x="1034"/>
        <item x="662"/>
        <item x="609"/>
        <item x="1900"/>
        <item x="1839"/>
        <item x="721"/>
        <item x="1273"/>
        <item x="1110"/>
        <item x="1953"/>
        <item x="1180"/>
        <item x="1664"/>
        <item x="1508"/>
        <item x="1904"/>
        <item x="772"/>
        <item x="1295"/>
        <item x="1969"/>
        <item x="706"/>
        <item x="189"/>
        <item x="397"/>
        <item x="278"/>
        <item x="2002"/>
        <item x="54"/>
        <item x="1561"/>
        <item x="1055"/>
        <item x="936"/>
        <item x="304"/>
        <item x="943"/>
        <item x="1651"/>
        <item x="1595"/>
        <item x="884"/>
        <item x="1118"/>
        <item x="273"/>
        <item x="2052"/>
        <item x="1249"/>
        <item x="1460"/>
        <item x="108"/>
        <item x="1447"/>
        <item x="2058"/>
        <item x="592"/>
        <item x="1532"/>
        <item x="983"/>
        <item x="1073"/>
        <item x="1781"/>
        <item x="1150"/>
        <item x="1838"/>
        <item x="2007"/>
        <item x="40"/>
        <item x="517"/>
        <item x="1802"/>
        <item x="1950"/>
        <item x="1378"/>
        <item x="1877"/>
        <item x="51"/>
        <item x="595"/>
        <item x="1492"/>
        <item x="59"/>
        <item x="788"/>
        <item x="1806"/>
        <item x="1013"/>
        <item x="420"/>
        <item x="1930"/>
        <item x="289"/>
        <item x="1743"/>
        <item x="1701"/>
        <item x="288"/>
        <item x="1306"/>
        <item x="1367"/>
        <item x="491"/>
        <item x="1274"/>
        <item x="1971"/>
        <item x="617"/>
        <item x="1825"/>
        <item x="858"/>
        <item x="1272"/>
        <item x="1655"/>
        <item x="1800"/>
        <item x="1739"/>
        <item x="414"/>
        <item x="480"/>
        <item x="483"/>
        <item x="1252"/>
        <item x="356"/>
        <item x="487"/>
        <item x="1369"/>
        <item x="35"/>
        <item x="1472"/>
        <item x="959"/>
        <item x="711"/>
        <item x="90"/>
        <item x="1837"/>
        <item x="1106"/>
        <item x="878"/>
        <item x="234"/>
        <item x="1399"/>
        <item x="1514"/>
        <item x="219"/>
        <item x="779"/>
        <item x="205"/>
        <item x="1174"/>
        <item x="1002"/>
        <item x="15"/>
        <item x="882"/>
        <item x="390"/>
        <item x="1582"/>
        <item x="1937"/>
        <item x="774"/>
        <item x="1486"/>
        <item x="344"/>
        <item x="1574"/>
        <item x="33"/>
        <item x="1250"/>
        <item x="809"/>
        <item x="1921"/>
        <item x="1813"/>
        <item x="876"/>
        <item x="1221"/>
        <item x="184"/>
        <item x="845"/>
        <item x="940"/>
        <item x="2006"/>
        <item x="164"/>
        <item x="1833"/>
        <item x="1625"/>
        <item x="634"/>
        <item x="1355"/>
        <item x="1796"/>
        <item x="1702"/>
        <item x="724"/>
        <item x="159"/>
        <item x="211"/>
        <item x="852"/>
        <item x="655"/>
        <item x="1308"/>
        <item x="1213"/>
        <item x="1674"/>
        <item x="954"/>
        <item x="1122"/>
        <item x="1441"/>
        <item x="471"/>
        <item x="1609"/>
        <item x="302"/>
        <item x="924"/>
        <item x="27"/>
        <item x="803"/>
        <item x="1181"/>
        <item x="1850"/>
        <item x="669"/>
        <item x="1645"/>
        <item x="1439"/>
        <item x="635"/>
        <item x="1015"/>
        <item x="199"/>
        <item x="860"/>
        <item x="1431"/>
        <item x="1588"/>
        <item x="528"/>
        <item x="1895"/>
        <item x="1009"/>
        <item x="353"/>
        <item x="1087"/>
        <item x="292"/>
        <item x="568"/>
        <item x="764"/>
        <item x="1416"/>
        <item x="1236"/>
        <item x="874"/>
        <item x="695"/>
        <item x="1153"/>
        <item x="1461"/>
        <item x="1271"/>
        <item x="1368"/>
        <item x="497"/>
        <item x="837"/>
        <item x="1501"/>
        <item x="1266"/>
        <item x="1442"/>
        <item x="798"/>
        <item x="1060"/>
        <item x="1604"/>
        <item x="1835"/>
        <item x="1469"/>
        <item x="918"/>
        <item x="1677"/>
        <item x="118"/>
        <item x="685"/>
        <item x="820"/>
        <item x="501"/>
        <item x="1425"/>
        <item x="923"/>
        <item x="485"/>
        <item x="2035"/>
        <item x="667"/>
        <item x="961"/>
        <item x="1158"/>
        <item x="1643"/>
        <item x="665"/>
        <item x="1552"/>
        <item x="1039"/>
        <item x="1805"/>
        <item x="980"/>
        <item x="717"/>
        <item x="973"/>
        <item x="1520"/>
        <item x="313"/>
        <item x="629"/>
        <item x="1665"/>
        <item x="251"/>
        <item x="1119"/>
        <item x="1259"/>
        <item x="1400"/>
        <item x="704"/>
        <item x="712"/>
        <item x="1996"/>
        <item x="38"/>
        <item x="1729"/>
        <item x="1917"/>
        <item x="1347"/>
        <item x="1090"/>
        <item x="1095"/>
        <item x="368"/>
        <item x="1769"/>
        <item x="1239"/>
        <item x="1840"/>
        <item x="1543"/>
        <item x="1658"/>
        <item x="1072"/>
        <item x="1082"/>
        <item x="991"/>
        <item x="1387"/>
        <item x="1505"/>
        <item x="203"/>
        <item x="967"/>
        <item x="1065"/>
        <item x="1020"/>
        <item x="1443"/>
        <item x="1331"/>
        <item x="1647"/>
        <item x="541"/>
        <item x="861"/>
        <item x="1111"/>
        <item x="260"/>
        <item x="423"/>
        <item x="2008"/>
        <item x="299"/>
        <item x="863"/>
        <item x="1814"/>
        <item x="978"/>
        <item x="105"/>
        <item x="1697"/>
        <item x="1585"/>
        <item x="1730"/>
        <item x="1988"/>
        <item x="545"/>
        <item x="330"/>
        <item x="1879"/>
        <item x="71"/>
        <item x="656"/>
        <item x="1162"/>
        <item x="1483"/>
        <item x="1453"/>
        <item x="1280"/>
        <item x="239"/>
        <item x="1631"/>
        <item x="274"/>
        <item x="932"/>
        <item x="1113"/>
        <item x="1883"/>
        <item x="1140"/>
        <item x="707"/>
        <item x="1033"/>
        <item x="1955"/>
        <item x="1792"/>
        <item x="678"/>
        <item x="1711"/>
        <item x="1967"/>
        <item x="536"/>
        <item x="84"/>
        <item x="1626"/>
        <item x="311"/>
        <item x="417"/>
        <item x="329"/>
        <item x="641"/>
        <item x="1924"/>
        <item x="1102"/>
        <item x="1778"/>
        <item x="759"/>
        <item x="1430"/>
        <item x="1383"/>
        <item x="1843"/>
        <item x="235"/>
        <item x="1887"/>
        <item x="1581"/>
        <item x="751"/>
        <item x="626"/>
        <item x="1131"/>
        <item x="1160"/>
        <item x="1504"/>
        <item x="39"/>
        <item x="948"/>
        <item x="516"/>
        <item x="1596"/>
        <item x="2042"/>
        <item x="1044"/>
        <item x="898"/>
        <item x="426"/>
        <item x="1771"/>
        <item x="1300"/>
        <item x="1890"/>
        <item x="1865"/>
        <item x="551"/>
        <item x="457"/>
        <item x="1571"/>
        <item x="1418"/>
        <item x="1511"/>
        <item x="703"/>
        <item x="783"/>
        <item x="957"/>
        <item x="1267"/>
        <item x="34"/>
        <item x="1589"/>
        <item x="965"/>
        <item x="1668"/>
        <item x="507"/>
        <item x="1415"/>
        <item x="1293"/>
        <item x="106"/>
        <item x="1350"/>
        <item x="1622"/>
        <item x="591"/>
        <item x="622"/>
        <item x="844"/>
        <item x="1866"/>
        <item x="1751"/>
        <item x="1845"/>
        <item x="430"/>
        <item x="777"/>
        <item x="752"/>
        <item x="1889"/>
        <item x="1137"/>
        <item x="1242"/>
        <item x="885"/>
        <item x="984"/>
        <item x="1148"/>
        <item x="1735"/>
        <item x="1403"/>
        <item x="328"/>
        <item x="1404"/>
        <item x="355"/>
        <item x="339"/>
        <item x="2060"/>
        <item x="782"/>
        <item x="1659"/>
        <item x="1047"/>
        <item x="236"/>
        <item x="1382"/>
        <item x="1179"/>
        <item x="1952"/>
        <item x="1956"/>
        <item x="1763"/>
        <item x="1064"/>
        <item x="1186"/>
        <item x="1770"/>
        <item x="181"/>
        <item x="11"/>
        <item x="1402"/>
        <item x="1085"/>
        <item x="2059"/>
        <item x="1484"/>
        <item x="913"/>
        <item x="1480"/>
        <item x="1906"/>
        <item x="1046"/>
        <item x="1519"/>
        <item x="658"/>
        <item x="853"/>
        <item x="674"/>
        <item x="267"/>
        <item x="1299"/>
        <item x="1203"/>
        <item x="1440"/>
        <item x="869"/>
        <item x="1413"/>
        <item x="1911"/>
        <item x="1303"/>
        <item x="1166"/>
        <item x="96"/>
        <item x="900"/>
        <item x="2027"/>
        <item x="1745"/>
        <item x="1613"/>
        <item x="745"/>
        <item x="1241"/>
        <item x="814"/>
        <item x="247"/>
        <item x="1885"/>
        <item x="560"/>
        <item x="915"/>
        <item x="643"/>
        <item x="1374"/>
        <item x="388"/>
        <item x="1888"/>
        <item x="534"/>
        <item x="1650"/>
        <item x="1639"/>
        <item x="122"/>
        <item x="2026"/>
        <item x="840"/>
        <item x="1963"/>
        <item x="1785"/>
        <item x="1997"/>
        <item x="1335"/>
        <item x="1234"/>
        <item x="787"/>
        <item x="1938"/>
        <item x="1925"/>
        <item x="1042"/>
        <item x="1580"/>
        <item x="548"/>
        <item x="1789"/>
        <item x="1315"/>
        <item x="1381"/>
        <item x="710"/>
        <item x="1657"/>
        <item x="956"/>
        <item x="929"/>
        <item x="2046"/>
        <item x="74"/>
        <item x="944"/>
        <item x="1632"/>
        <item x="850"/>
        <item x="1010"/>
        <item x="1977"/>
        <item x="1691"/>
        <item x="93"/>
        <item x="1995"/>
        <item x="1448"/>
        <item x="1968"/>
        <item x="121"/>
        <item x="1624"/>
        <item x="391"/>
        <item x="1376"/>
        <item x="154"/>
        <item x="681"/>
        <item x="1704"/>
        <item x="350"/>
        <item x="1464"/>
        <item x="1112"/>
        <item x="1722"/>
        <item x="559"/>
        <item x="1323"/>
        <item x="1134"/>
        <item x="9"/>
        <item x="2038"/>
        <item x="723"/>
        <item x="1509"/>
        <item x="1312"/>
        <item x="1858"/>
        <item x="985"/>
        <item x="76"/>
        <item x="101"/>
        <item x="1970"/>
        <item x="2045"/>
        <item x="573"/>
        <item x="1556"/>
        <item x="1037"/>
        <item x="1353"/>
        <item x="1795"/>
        <item x="1760"/>
        <item x="1471"/>
        <item x="1436"/>
        <item x="1685"/>
        <item x="1856"/>
        <item x="213"/>
        <item x="623"/>
        <item x="1692"/>
        <item x="100"/>
        <item x="701"/>
        <item x="1544"/>
        <item x="909"/>
        <item x="904"/>
        <item x="214"/>
        <item x="210"/>
        <item x="515"/>
        <item x="1994"/>
        <item x="1339"/>
        <item x="286"/>
        <item x="1363"/>
        <item x="1787"/>
        <item x="567"/>
        <item x="1538"/>
        <item x="1662"/>
        <item x="647"/>
        <item x="970"/>
        <item x="1243"/>
        <item x="2051"/>
        <item x="1361"/>
        <item x="194"/>
        <item x="594"/>
        <item x="1943"/>
        <item x="1549"/>
        <item x="1617"/>
        <item x="271"/>
        <item x="30"/>
        <item x="1716"/>
        <item x="1535"/>
        <item x="1116"/>
        <item x="1615"/>
        <item x="1069"/>
        <item x="907"/>
        <item x="94"/>
        <item x="7"/>
        <item x="613"/>
        <item x="380"/>
        <item x="1205"/>
        <item x="971"/>
        <item t="default"/>
      </items>
    </pivotField>
    <pivotField compact="0" numFmtId="9" showAll="0">
      <items count="6">
        <item x="0"/>
        <item x="2"/>
        <item x="3"/>
        <item x="1"/>
        <item x="4"/>
        <item t="default"/>
      </items>
    </pivotField>
    <pivotField compact="0" showAll="0">
      <items count="1825">
        <item x="859"/>
        <item x="1269"/>
        <item x="317"/>
        <item x="917"/>
        <item x="263"/>
        <item x="1100"/>
        <item x="337"/>
        <item x="1693"/>
        <item x="296"/>
        <item x="255"/>
        <item x="42"/>
        <item x="404"/>
        <item x="66"/>
        <item x="706"/>
        <item x="307"/>
        <item x="1185"/>
        <item x="68"/>
        <item x="145"/>
        <item x="1559"/>
        <item x="43"/>
        <item x="5"/>
        <item x="177"/>
        <item x="84"/>
        <item x="635"/>
        <item x="1283"/>
        <item x="1091"/>
        <item x="796"/>
        <item x="1344"/>
        <item x="1400"/>
        <item x="1205"/>
        <item x="1627"/>
        <item x="227"/>
        <item x="1197"/>
        <item x="772"/>
        <item x="752"/>
        <item x="160"/>
        <item x="716"/>
        <item x="92"/>
        <item x="1104"/>
        <item x="113"/>
        <item x="969"/>
        <item x="1130"/>
        <item x="714"/>
        <item x="246"/>
        <item x="610"/>
        <item x="96"/>
        <item x="346"/>
        <item x="1340"/>
        <item x="4"/>
        <item x="1119"/>
        <item x="612"/>
        <item x="151"/>
        <item x="595"/>
        <item x="258"/>
        <item x="835"/>
        <item x="1639"/>
        <item x="984"/>
        <item x="2"/>
        <item x="718"/>
        <item x="1236"/>
        <item x="1568"/>
        <item x="288"/>
        <item x="86"/>
        <item x="798"/>
        <item x="1015"/>
        <item x="24"/>
        <item x="423"/>
        <item x="502"/>
        <item x="21"/>
        <item x="275"/>
        <item x="284"/>
        <item x="638"/>
        <item x="402"/>
        <item x="521"/>
        <item x="239"/>
        <item x="101"/>
        <item x="995"/>
        <item x="379"/>
        <item x="264"/>
        <item x="1220"/>
        <item x="224"/>
        <item x="1535"/>
        <item x="440"/>
        <item x="878"/>
        <item x="842"/>
        <item x="1675"/>
        <item x="787"/>
        <item x="89"/>
        <item x="406"/>
        <item x="1028"/>
        <item x="1792"/>
        <item x="1660"/>
        <item x="1594"/>
        <item x="36"/>
        <item x="1333"/>
        <item x="481"/>
        <item x="354"/>
        <item x="1567"/>
        <item x="1299"/>
        <item x="1799"/>
        <item x="1523"/>
        <item x="1408"/>
        <item x="546"/>
        <item x="262"/>
        <item x="1041"/>
        <item x="707"/>
        <item x="431"/>
        <item x="146"/>
        <item x="49"/>
        <item x="299"/>
        <item x="298"/>
        <item x="938"/>
        <item x="306"/>
        <item x="922"/>
        <item x="1621"/>
        <item x="1035"/>
        <item x="1313"/>
        <item x="1393"/>
        <item x="1003"/>
        <item x="819"/>
        <item x="321"/>
        <item x="301"/>
        <item x="766"/>
        <item x="1215"/>
        <item x="855"/>
        <item x="1085"/>
        <item x="1407"/>
        <item x="1030"/>
        <item x="1595"/>
        <item x="881"/>
        <item x="1640"/>
        <item x="18"/>
        <item x="1807"/>
        <item x="367"/>
        <item x="977"/>
        <item x="135"/>
        <item x="576"/>
        <item x="656"/>
        <item x="852"/>
        <item x="253"/>
        <item x="616"/>
        <item x="1319"/>
        <item x="180"/>
        <item x="1517"/>
        <item x="353"/>
        <item x="937"/>
        <item x="780"/>
        <item x="1087"/>
        <item x="1188"/>
        <item x="1170"/>
        <item x="1271"/>
        <item x="653"/>
        <item x="775"/>
        <item x="1604"/>
        <item x="282"/>
        <item x="400"/>
        <item x="341"/>
        <item x="65"/>
        <item x="513"/>
        <item x="1374"/>
        <item x="422"/>
        <item x="488"/>
        <item x="591"/>
        <item x="438"/>
        <item x="358"/>
        <item x="428"/>
        <item x="14"/>
        <item x="1177"/>
        <item x="575"/>
        <item x="1596"/>
        <item x="159"/>
        <item x="1472"/>
        <item x="1051"/>
        <item x="1355"/>
        <item x="58"/>
        <item x="1013"/>
        <item x="831"/>
        <item x="590"/>
        <item x="333"/>
        <item x="184"/>
        <item x="1414"/>
        <item x="144"/>
        <item x="1480"/>
        <item x="1402"/>
        <item x="838"/>
        <item x="292"/>
        <item x="1602"/>
        <item x="399"/>
        <item x="293"/>
        <item x="281"/>
        <item x="769"/>
        <item x="1705"/>
        <item x="1442"/>
        <item x="974"/>
        <item x="216"/>
        <item x="1002"/>
        <item x="650"/>
        <item x="1151"/>
        <item x="1579"/>
        <item x="976"/>
        <item x="818"/>
        <item x="1321"/>
        <item x="1518"/>
        <item x="991"/>
        <item x="238"/>
        <item x="8"/>
        <item x="587"/>
        <item x="1622"/>
        <item x="1513"/>
        <item x="866"/>
        <item x="577"/>
        <item x="72"/>
        <item x="1575"/>
        <item x="1173"/>
        <item x="583"/>
        <item x="446"/>
        <item x="1320"/>
        <item x="99"/>
        <item x="1123"/>
        <item x="790"/>
        <item x="794"/>
        <item x="295"/>
        <item x="363"/>
        <item x="1005"/>
        <item x="1160"/>
        <item x="896"/>
        <item x="959"/>
        <item x="1067"/>
        <item x="858"/>
        <item x="698"/>
        <item x="1394"/>
        <item x="315"/>
        <item x="401"/>
        <item x="1436"/>
        <item x="1207"/>
        <item x="1156"/>
        <item x="1326"/>
        <item x="459"/>
        <item x="555"/>
        <item x="132"/>
        <item x="1531"/>
        <item x="953"/>
        <item x="1717"/>
        <item x="1226"/>
        <item x="1146"/>
        <item x="861"/>
        <item x="617"/>
        <item x="492"/>
        <item x="368"/>
        <item x="403"/>
        <item x="1290"/>
        <item x="750"/>
        <item x="357"/>
        <item x="1153"/>
        <item x="248"/>
        <item x="1357"/>
        <item x="832"/>
        <item x="1172"/>
        <item x="1580"/>
        <item x="801"/>
        <item x="647"/>
        <item x="1027"/>
        <item x="1046"/>
        <item x="507"/>
        <item x="1581"/>
        <item x="773"/>
        <item x="1650"/>
        <item x="397"/>
        <item x="545"/>
        <item x="280"/>
        <item x="1438"/>
        <item x="613"/>
        <item x="1237"/>
        <item x="385"/>
        <item x="1654"/>
        <item x="13"/>
        <item x="668"/>
        <item x="597"/>
        <item x="111"/>
        <item x="64"/>
        <item x="407"/>
        <item x="979"/>
        <item x="44"/>
        <item x="1530"/>
        <item x="586"/>
        <item x="1305"/>
        <item x="1417"/>
        <item x="221"/>
        <item x="1328"/>
        <item x="823"/>
        <item x="782"/>
        <item x="1253"/>
        <item x="523"/>
        <item x="480"/>
        <item x="361"/>
        <item x="1412"/>
        <item x="1550"/>
        <item x="903"/>
        <item x="57"/>
        <item x="1362"/>
        <item x="327"/>
        <item x="375"/>
        <item x="1213"/>
        <item x="923"/>
        <item x="606"/>
        <item x="1134"/>
        <item x="804"/>
        <item x="886"/>
        <item x="899"/>
        <item x="1289"/>
        <item x="933"/>
        <item x="906"/>
        <item x="713"/>
        <item x="518"/>
        <item x="138"/>
        <item x="1092"/>
        <item x="154"/>
        <item x="1736"/>
        <item x="902"/>
        <item x="743"/>
        <item x="484"/>
        <item x="329"/>
        <item x="1285"/>
        <item x="340"/>
        <item x="1722"/>
        <item x="59"/>
        <item x="525"/>
        <item x="1461"/>
        <item x="1108"/>
        <item x="1802"/>
        <item x="514"/>
        <item x="884"/>
        <item x="479"/>
        <item x="398"/>
        <item x="241"/>
        <item x="230"/>
        <item x="673"/>
        <item x="242"/>
        <item x="174"/>
        <item x="1382"/>
        <item x="1206"/>
        <item x="196"/>
        <item x="170"/>
        <item x="1777"/>
        <item x="1546"/>
        <item x="877"/>
        <item x="313"/>
        <item x="1265"/>
        <item x="667"/>
        <item x="1591"/>
        <item x="1342"/>
        <item x="981"/>
        <item x="649"/>
        <item x="1478"/>
        <item x="957"/>
        <item x="1459"/>
        <item x="434"/>
        <item x="1270"/>
        <item x="189"/>
        <item x="692"/>
        <item x="222"/>
        <item x="50"/>
        <item x="452"/>
        <item x="432"/>
        <item x="119"/>
        <item x="316"/>
        <item x="372"/>
        <item x="1184"/>
        <item x="55"/>
        <item x="412"/>
        <item x="173"/>
        <item x="396"/>
        <item x="760"/>
        <item x="1210"/>
        <item x="483"/>
        <item x="250"/>
        <item x="1223"/>
        <item x="1144"/>
        <item x="556"/>
        <item x="130"/>
        <item x="563"/>
        <item x="674"/>
        <item x="458"/>
        <item x="1164"/>
        <item x="455"/>
        <item x="1437"/>
        <item x="726"/>
        <item x="1009"/>
        <item x="690"/>
        <item x="474"/>
        <item x="992"/>
        <item x="700"/>
        <item x="268"/>
        <item x="142"/>
        <item x="28"/>
        <item x="1135"/>
        <item x="552"/>
        <item x="322"/>
        <item x="1818"/>
        <item x="478"/>
        <item x="745"/>
        <item x="336"/>
        <item x="1711"/>
        <item x="1116"/>
        <item x="76"/>
        <item x="1439"/>
        <item x="355"/>
        <item x="720"/>
        <item x="1725"/>
        <item x="240"/>
        <item x="931"/>
        <item x="1389"/>
        <item x="380"/>
        <item x="965"/>
        <item x="1493"/>
        <item x="1686"/>
        <item x="531"/>
        <item x="691"/>
        <item x="29"/>
        <item x="125"/>
        <item x="1059"/>
        <item x="778"/>
        <item x="607"/>
        <item x="1008"/>
        <item x="1324"/>
        <item x="244"/>
        <item x="598"/>
        <item x="75"/>
        <item x="1465"/>
        <item x="1396"/>
        <item x="374"/>
        <item x="1714"/>
        <item x="1700"/>
        <item x="849"/>
        <item x="1150"/>
        <item x="1273"/>
        <item x="893"/>
        <item x="1607"/>
        <item x="1481"/>
        <item x="393"/>
        <item x="178"/>
        <item x="648"/>
        <item x="1359"/>
        <item x="627"/>
        <item x="1203"/>
        <item x="836"/>
        <item x="980"/>
        <item x="265"/>
        <item x="785"/>
        <item x="1516"/>
        <item x="462"/>
        <item x="608"/>
        <item x="1411"/>
        <item x="757"/>
        <item x="426"/>
        <item x="6"/>
        <item x="710"/>
        <item x="83"/>
        <item x="276"/>
        <item x="888"/>
        <item x="1649"/>
        <item x="421"/>
        <item x="314"/>
        <item x="10"/>
        <item x="395"/>
        <item x="1477"/>
        <item x="1458"/>
        <item x="522"/>
        <item x="320"/>
        <item x="851"/>
        <item x="1431"/>
        <item x="442"/>
        <item x="457"/>
        <item x="1785"/>
        <item x="721"/>
        <item x="1664"/>
        <item x="450"/>
        <item x="1254"/>
        <item x="32"/>
        <item x="1131"/>
        <item x="1467"/>
        <item x="1109"/>
        <item x="1255"/>
        <item x="1484"/>
        <item x="1244"/>
        <item x="1767"/>
        <item x="1696"/>
        <item x="127"/>
        <item x="1381"/>
        <item x="1805"/>
        <item x="919"/>
        <item x="417"/>
        <item x="115"/>
        <item x="625"/>
        <item x="551"/>
        <item x="309"/>
        <item x="600"/>
        <item x="1750"/>
        <item x="1719"/>
        <item x="1219"/>
        <item x="1264"/>
        <item x="1773"/>
        <item x="1529"/>
        <item x="580"/>
        <item x="676"/>
        <item x="122"/>
        <item x="1364"/>
        <item x="1358"/>
        <item x="1128"/>
        <item x="549"/>
        <item x="1631"/>
        <item x="463"/>
        <item x="1784"/>
        <item x="247"/>
        <item x="1159"/>
        <item x="560"/>
        <item x="1176"/>
        <item x="1625"/>
        <item x="1032"/>
        <item x="724"/>
        <item x="837"/>
        <item x="1584"/>
        <item x="767"/>
        <item x="1346"/>
        <item x="140"/>
        <item x="840"/>
        <item x="940"/>
        <item x="645"/>
        <item x="1730"/>
        <item x="503"/>
        <item x="126"/>
        <item x="1000"/>
        <item x="1034"/>
        <item x="1651"/>
        <item x="1115"/>
        <item x="934"/>
        <item x="1045"/>
        <item x="1562"/>
        <item x="1667"/>
        <item x="1079"/>
        <item x="1554"/>
        <item x="52"/>
        <item x="736"/>
        <item x="204"/>
        <item x="1821"/>
        <item x="1118"/>
        <item x="562"/>
        <item x="1615"/>
        <item x="369"/>
        <item x="914"/>
        <item x="708"/>
        <item x="175"/>
        <item x="786"/>
        <item x="1330"/>
        <item x="93"/>
        <item x="561"/>
        <item x="335"/>
        <item x="206"/>
        <item x="366"/>
        <item x="1539"/>
        <item x="107"/>
        <item x="291"/>
        <item x="1708"/>
        <item x="1070"/>
        <item x="1601"/>
        <item x="1365"/>
        <item x="1343"/>
        <item x="658"/>
        <item x="1434"/>
        <item x="1211"/>
        <item x="1586"/>
        <item x="762"/>
        <item x="618"/>
        <item x="1734"/>
        <item x="1548"/>
        <item x="223"/>
        <item x="163"/>
        <item x="1553"/>
        <item x="1189"/>
        <item x="1099"/>
        <item x="1292"/>
        <item x="1231"/>
        <item x="1180"/>
        <item x="1716"/>
        <item x="1812"/>
        <item x="1103"/>
        <item x="1466"/>
        <item x="999"/>
        <item x="603"/>
        <item x="781"/>
        <item x="882"/>
        <item x="1780"/>
        <item x="1491"/>
        <item x="23"/>
        <item x="1001"/>
        <item x="373"/>
        <item x="711"/>
        <item x="171"/>
        <item x="78"/>
        <item x="1152"/>
        <item x="1634"/>
        <item x="1695"/>
        <item x="1728"/>
        <item x="728"/>
        <item x="705"/>
        <item x="1593"/>
        <item x="948"/>
        <item x="133"/>
        <item x="1086"/>
        <item x="1632"/>
        <item x="1081"/>
        <item x="1574"/>
        <item x="136"/>
        <item x="1533"/>
        <item x="198"/>
        <item x="1685"/>
        <item x="1565"/>
        <item x="1496"/>
        <item x="1384"/>
        <item x="1528"/>
        <item x="1121"/>
        <item x="279"/>
        <item x="519"/>
        <item x="534"/>
        <item x="1494"/>
        <item x="91"/>
        <item x="530"/>
        <item x="571"/>
        <item x="651"/>
        <item x="655"/>
        <item x="573"/>
        <item x="686"/>
        <item x="1569"/>
        <item x="1791"/>
        <item x="533"/>
        <item x="1072"/>
        <item x="103"/>
        <item x="1245"/>
        <item x="816"/>
        <item x="975"/>
        <item x="493"/>
        <item x="231"/>
        <item x="1259"/>
        <item x="1563"/>
        <item x="381"/>
        <item x="629"/>
        <item x="594"/>
        <item x="1658"/>
        <item x="761"/>
        <item x="1385"/>
        <item x="800"/>
        <item x="424"/>
        <item x="215"/>
        <item x="95"/>
        <item x="254"/>
        <item x="1471"/>
        <item x="1761"/>
        <item x="927"/>
        <item x="287"/>
        <item x="1540"/>
        <item x="874"/>
        <item x="756"/>
        <item x="234"/>
        <item x="1372"/>
        <item x="657"/>
        <item x="1789"/>
        <item x="1616"/>
        <item x="588"/>
        <item x="776"/>
        <item x="1266"/>
        <item x="1310"/>
        <item x="1795"/>
        <item x="813"/>
        <item x="1576"/>
        <item x="1278"/>
        <item x="1078"/>
        <item x="489"/>
        <item x="973"/>
        <item x="848"/>
        <item x="1214"/>
        <item x="1049"/>
        <item x="989"/>
        <item x="1397"/>
        <item x="1361"/>
        <item x="971"/>
        <item x="225"/>
        <item x="1048"/>
        <item x="789"/>
        <item x="1052"/>
        <item x="1356"/>
        <item x="1171"/>
        <item x="1110"/>
        <item x="294"/>
        <item x="1021"/>
        <item x="1421"/>
        <item x="558"/>
        <item x="709"/>
        <item x="839"/>
        <item x="1383"/>
        <item x="986"/>
        <item x="1033"/>
        <item x="1353"/>
        <item x="672"/>
        <item x="410"/>
        <item x="898"/>
        <item x="1126"/>
        <item x="1441"/>
        <item x="436"/>
        <item x="1636"/>
        <item x="942"/>
        <item x="465"/>
        <item x="1404"/>
        <item x="830"/>
        <item x="1765"/>
        <item x="0"/>
        <item x="815"/>
        <item x="81"/>
        <item x="1599"/>
        <item x="141"/>
        <item x="1647"/>
        <item x="1107"/>
        <item x="1541"/>
        <item x="1212"/>
        <item x="568"/>
        <item x="723"/>
        <item x="550"/>
        <item x="512"/>
        <item x="1683"/>
        <item x="449"/>
        <item x="1822"/>
        <item x="1433"/>
        <item x="1386"/>
        <item x="1378"/>
        <item x="1018"/>
        <item x="490"/>
        <item x="1024"/>
        <item x="1336"/>
        <item x="827"/>
        <item x="365"/>
        <item x="106"/>
        <item x="1637"/>
        <item x="857"/>
        <item x="1729"/>
        <item x="1225"/>
        <item x="1551"/>
        <item x="1486"/>
        <item x="1629"/>
        <item x="45"/>
        <item x="419"/>
        <item x="1221"/>
        <item x="779"/>
        <item x="1154"/>
        <item x="682"/>
        <item x="193"/>
        <item x="25"/>
        <item x="891"/>
        <item x="1674"/>
        <item x="185"/>
        <item x="1485"/>
        <item x="128"/>
        <item x="1641"/>
        <item x="1671"/>
        <item x="501"/>
        <item x="1455"/>
        <item x="70"/>
        <item x="1145"/>
        <item x="885"/>
        <item x="1204"/>
        <item x="158"/>
        <item x="1249"/>
        <item x="1561"/>
        <item x="862"/>
        <item x="1200"/>
        <item x="746"/>
        <item x="950"/>
        <item x="1577"/>
        <item x="1778"/>
        <item x="441"/>
        <item x="581"/>
        <item x="1522"/>
        <item x="63"/>
        <item x="748"/>
        <item x="344"/>
        <item x="1090"/>
        <item x="1233"/>
        <item x="1281"/>
        <item x="169"/>
        <item x="319"/>
        <item x="211"/>
        <item x="871"/>
        <item x="1243"/>
        <item x="1248"/>
        <item x="652"/>
        <item x="777"/>
        <item x="939"/>
        <item x="303"/>
        <item x="1558"/>
        <item x="537"/>
        <item x="1280"/>
        <item x="1122"/>
        <item x="1235"/>
        <item x="1158"/>
        <item x="643"/>
        <item x="451"/>
        <item x="637"/>
        <item x="194"/>
        <item x="499"/>
        <item x="666"/>
        <item x="351"/>
        <item x="1"/>
        <item x="1428"/>
        <item x="1672"/>
        <item x="963"/>
        <item x="1360"/>
        <item x="729"/>
        <item x="443"/>
        <item x="1557"/>
        <item x="392"/>
        <item x="176"/>
        <item x="722"/>
        <item x="1556"/>
        <item x="1698"/>
        <item x="1617"/>
        <item x="1489"/>
        <item x="495"/>
        <item x="1325"/>
        <item x="841"/>
        <item x="1026"/>
        <item x="1345"/>
        <item x="1012"/>
        <item x="640"/>
        <item x="1268"/>
        <item x="1620"/>
        <item x="1811"/>
        <item x="1813"/>
        <item x="1125"/>
        <item x="261"/>
        <item x="1680"/>
        <item x="1294"/>
        <item x="1006"/>
        <item x="54"/>
        <item x="1519"/>
        <item x="592"/>
        <item x="915"/>
        <item x="864"/>
        <item x="578"/>
        <item x="22"/>
        <item x="892"/>
        <item x="1796"/>
        <item x="1267"/>
        <item x="1260"/>
        <item x="1113"/>
        <item x="1065"/>
        <item x="108"/>
        <item x="932"/>
        <item x="694"/>
        <item x="31"/>
        <item x="1626"/>
        <item x="414"/>
        <item x="763"/>
        <item x="1543"/>
        <item x="274"/>
        <item x="1662"/>
        <item x="845"/>
        <item x="256"/>
        <item x="910"/>
        <item x="516"/>
        <item x="1817"/>
        <item x="1415"/>
        <item x="1334"/>
        <item x="960"/>
        <item x="936"/>
        <item x="774"/>
        <item x="1106"/>
        <item x="1504"/>
        <item x="557"/>
        <item x="1327"/>
        <item x="1473"/>
        <item x="267"/>
        <item x="565"/>
        <item x="1240"/>
        <item x="1004"/>
        <item x="1803"/>
        <item x="1762"/>
        <item x="229"/>
        <item x="1609"/>
        <item x="1020"/>
        <item x="1198"/>
        <item x="958"/>
        <item x="328"/>
        <item x="1823"/>
        <item x="120"/>
        <item x="1420"/>
        <item x="1331"/>
        <item x="116"/>
        <item x="1057"/>
        <item x="359"/>
        <item x="466"/>
        <item x="17"/>
        <item x="1603"/>
        <item x="1329"/>
        <item x="1076"/>
        <item x="1338"/>
        <item x="538"/>
        <item x="389"/>
        <item x="1133"/>
        <item x="876"/>
        <item x="1315"/>
        <item x="1814"/>
        <item x="985"/>
        <item x="679"/>
        <item x="1450"/>
        <item x="1566"/>
        <item x="448"/>
        <item x="1250"/>
        <item x="1019"/>
        <item x="165"/>
        <item x="1512"/>
        <item x="956"/>
        <item x="1682"/>
        <item x="155"/>
        <item x="753"/>
        <item x="1745"/>
        <item x="701"/>
        <item x="1304"/>
        <item x="418"/>
        <item x="147"/>
        <item x="741"/>
        <item x="1297"/>
        <item x="226"/>
        <item x="168"/>
        <item x="806"/>
        <item x="1679"/>
        <item x="473"/>
        <item x="693"/>
        <item x="73"/>
        <item x="1542"/>
        <item x="139"/>
        <item x="1187"/>
        <item x="1084"/>
        <item x="47"/>
        <item x="1102"/>
        <item x="200"/>
        <item x="85"/>
        <item x="71"/>
        <item x="1063"/>
        <item x="12"/>
        <item x="822"/>
        <item x="102"/>
        <item x="382"/>
        <item x="201"/>
        <item x="687"/>
        <item x="207"/>
        <item x="1043"/>
        <item x="342"/>
        <item x="312"/>
        <item x="677"/>
        <item x="19"/>
        <item x="1511"/>
        <item x="80"/>
        <item x="1287"/>
        <item x="539"/>
        <item x="1691"/>
        <item x="1751"/>
        <item x="1157"/>
        <item x="1608"/>
        <item x="1452"/>
        <item x="388"/>
        <item x="1094"/>
        <item x="564"/>
        <item x="1633"/>
        <item x="114"/>
        <item x="1056"/>
        <item x="444"/>
        <item x="1136"/>
        <item x="889"/>
        <item x="660"/>
        <item x="807"/>
        <item x="1684"/>
        <item x="251"/>
        <item x="532"/>
        <item x="846"/>
        <item x="1111"/>
        <item x="487"/>
        <item x="1506"/>
        <item x="386"/>
        <item x="362"/>
        <item x="620"/>
        <item x="347"/>
        <item x="663"/>
        <item x="1409"/>
        <item x="696"/>
        <item x="352"/>
        <item x="1742"/>
        <item x="967"/>
        <item x="1741"/>
        <item x="944"/>
        <item x="553"/>
        <item x="150"/>
        <item x="1573"/>
        <item x="1652"/>
        <item x="69"/>
        <item x="1308"/>
        <item x="683"/>
        <item x="38"/>
        <item x="689"/>
        <item x="1229"/>
        <item x="228"/>
        <item x="67"/>
        <item x="1790"/>
        <item x="1697"/>
        <item x="220"/>
        <item x="1073"/>
        <item x="1201"/>
        <item x="765"/>
        <item x="1788"/>
        <item x="1447"/>
        <item x="186"/>
        <item x="1783"/>
        <item x="1781"/>
        <item x="1425"/>
        <item x="506"/>
        <item x="742"/>
        <item x="129"/>
        <item x="1424"/>
        <item x="485"/>
        <item x="1525"/>
        <item x="1645"/>
        <item x="88"/>
        <item x="162"/>
        <item x="1300"/>
        <item x="191"/>
        <item x="1117"/>
        <item x="1635"/>
        <item x="1182"/>
        <item x="1801"/>
        <item x="1132"/>
        <item x="235"/>
        <item x="1775"/>
        <item x="1644"/>
        <item x="1677"/>
        <item x="439"/>
        <item x="684"/>
        <item x="1687"/>
        <item x="435"/>
        <item x="1196"/>
        <item x="998"/>
        <item x="1709"/>
        <item x="290"/>
        <item x="318"/>
        <item x="1592"/>
        <item x="814"/>
        <item x="1701"/>
        <item x="1449"/>
        <item x="477"/>
        <item x="1800"/>
        <item x="1727"/>
        <item x="243"/>
        <item x="156"/>
        <item x="305"/>
        <item x="453"/>
        <item x="1754"/>
        <item x="793"/>
        <item x="470"/>
        <item x="1766"/>
        <item x="461"/>
        <item x="1371"/>
        <item x="1597"/>
        <item x="1468"/>
        <item x="1806"/>
        <item x="1643"/>
        <item x="901"/>
        <item x="269"/>
        <item x="1492"/>
        <item x="1588"/>
        <item x="759"/>
        <item x="619"/>
        <item x="1418"/>
        <item x="1017"/>
        <item x="1352"/>
        <item x="1242"/>
        <item x="797"/>
        <item x="1423"/>
        <item x="1746"/>
        <item x="1560"/>
        <item x="409"/>
        <item x="496"/>
        <item x="1676"/>
        <item x="1279"/>
        <item x="167"/>
        <item x="1704"/>
        <item x="1772"/>
        <item x="118"/>
        <item x="994"/>
        <item x="755"/>
        <item x="579"/>
        <item x="1194"/>
        <item x="1628"/>
        <item x="768"/>
        <item x="190"/>
        <item x="1282"/>
        <item x="541"/>
        <item x="987"/>
        <item x="90"/>
        <item x="1375"/>
        <item x="1508"/>
        <item x="172"/>
        <item x="834"/>
        <item x="585"/>
        <item x="1446"/>
        <item x="1610"/>
        <item x="642"/>
        <item x="1406"/>
        <item x="1668"/>
        <item x="1702"/>
        <item x="1224"/>
        <item x="740"/>
        <item x="1064"/>
        <item x="712"/>
        <item x="1427"/>
        <item x="311"/>
        <item x="252"/>
        <item x="1191"/>
        <item x="1089"/>
        <item x="1193"/>
        <item x="214"/>
        <item x="1208"/>
        <item x="1022"/>
        <item x="584"/>
        <item x="1295"/>
        <item x="828"/>
        <item x="188"/>
        <item x="430"/>
        <item x="1098"/>
        <item x="1810"/>
        <item x="1740"/>
        <item x="544"/>
        <item x="554"/>
        <item x="433"/>
        <item x="770"/>
        <item x="1413"/>
        <item x="1163"/>
        <item x="508"/>
        <item x="540"/>
        <item x="1192"/>
        <item x="747"/>
        <item x="621"/>
        <item x="1710"/>
        <item x="1376"/>
        <item x="476"/>
        <item x="1369"/>
        <item x="376"/>
        <item x="528"/>
        <item x="699"/>
        <item x="634"/>
        <item x="935"/>
        <item x="1010"/>
        <item x="472"/>
        <item x="730"/>
        <item x="751"/>
        <item x="602"/>
        <item x="330"/>
        <item x="237"/>
        <item x="1175"/>
        <item x="921"/>
        <item x="1552"/>
        <item x="1524"/>
        <item x="636"/>
        <item x="51"/>
        <item x="982"/>
        <item x="16"/>
        <item x="1515"/>
        <item x="1174"/>
        <item x="504"/>
        <item x="527"/>
        <item x="271"/>
        <item x="1521"/>
        <item x="1583"/>
        <item x="304"/>
        <item x="1723"/>
        <item x="183"/>
        <item x="350"/>
        <item x="1585"/>
        <item x="1272"/>
        <item x="1291"/>
        <item x="1416"/>
        <item x="447"/>
        <item x="394"/>
        <item x="205"/>
        <item x="795"/>
        <item x="1509"/>
        <item x="548"/>
        <item x="1398"/>
        <item x="505"/>
        <item x="510"/>
        <item x="685"/>
        <item x="1202"/>
        <item x="582"/>
        <item x="1752"/>
        <item x="867"/>
        <item x="1139"/>
        <item x="1653"/>
        <item x="1322"/>
        <item x="945"/>
        <item x="437"/>
        <item x="468"/>
        <item x="853"/>
        <item x="1444"/>
        <item x="1054"/>
        <item x="1614"/>
        <item x="1606"/>
        <item x="377"/>
        <item x="48"/>
        <item x="1571"/>
        <item x="415"/>
        <item x="925"/>
        <item x="339"/>
        <item x="955"/>
        <item x="1673"/>
        <item x="811"/>
        <item x="870"/>
        <item x="1703"/>
        <item x="754"/>
        <item x="1502"/>
        <item x="1093"/>
        <item x="1124"/>
        <item x="332"/>
        <item x="219"/>
        <item x="1589"/>
        <item x="784"/>
        <item x="131"/>
        <item x="843"/>
        <item x="257"/>
        <item x="26"/>
        <item x="152"/>
        <item x="181"/>
        <item x="82"/>
        <item x="639"/>
        <item x="494"/>
        <item x="1316"/>
        <item x="137"/>
        <item x="134"/>
        <item x="844"/>
        <item x="1262"/>
        <item x="20"/>
        <item x="259"/>
        <item x="1661"/>
        <item x="218"/>
        <item x="717"/>
        <item x="1060"/>
        <item x="364"/>
        <item x="1368"/>
        <item x="391"/>
        <item x="909"/>
        <item x="1112"/>
        <item x="454"/>
        <item x="1178"/>
        <item x="60"/>
        <item x="208"/>
        <item x="1105"/>
        <item x="962"/>
        <item x="614"/>
        <item x="805"/>
        <item x="143"/>
        <item x="1678"/>
        <item x="460"/>
        <item x="1545"/>
        <item x="825"/>
        <item x="164"/>
        <item x="1050"/>
        <item x="1793"/>
        <item x="702"/>
        <item x="387"/>
        <item x="739"/>
        <item x="467"/>
        <item x="1169"/>
        <item x="300"/>
        <item x="1451"/>
        <item x="1749"/>
        <item x="941"/>
        <item x="826"/>
        <item x="289"/>
        <item x="1069"/>
        <item x="149"/>
        <item x="429"/>
        <item x="966"/>
        <item x="1238"/>
        <item x="738"/>
        <item x="1025"/>
        <item x="1474"/>
        <item x="875"/>
        <item x="1655"/>
        <item x="509"/>
        <item x="1718"/>
        <item x="331"/>
        <item x="1757"/>
        <item x="749"/>
        <item x="425"/>
        <item x="148"/>
        <item x="890"/>
        <item x="1165"/>
        <item x="210"/>
        <item x="1587"/>
        <item x="33"/>
        <item x="195"/>
        <item x="41"/>
        <item x="197"/>
        <item x="869"/>
        <item x="873"/>
        <item x="632"/>
        <item x="202"/>
        <item x="1426"/>
        <item x="928"/>
        <item x="559"/>
        <item x="670"/>
        <item x="570"/>
        <item x="1350"/>
        <item x="1263"/>
        <item x="1351"/>
        <item x="1247"/>
        <item x="471"/>
        <item x="604"/>
        <item x="572"/>
        <item x="628"/>
        <item x="543"/>
        <item x="1120"/>
        <item x="1234"/>
        <item x="1301"/>
        <item x="879"/>
        <item x="1479"/>
        <item x="1536"/>
        <item x="1274"/>
        <item x="605"/>
        <item x="949"/>
        <item x="1293"/>
        <item x="633"/>
        <item x="1732"/>
        <item x="1804"/>
        <item x="1582"/>
        <item x="943"/>
        <item x="1311"/>
        <item x="1071"/>
        <item x="117"/>
        <item x="829"/>
        <item x="1797"/>
        <item x="1463"/>
        <item x="383"/>
        <item x="1445"/>
        <item x="161"/>
        <item x="1487"/>
        <item x="1303"/>
        <item x="1088"/>
        <item x="277"/>
        <item x="1665"/>
        <item x="1638"/>
        <item x="622"/>
        <item x="153"/>
        <item x="792"/>
        <item x="338"/>
        <item x="61"/>
        <item x="1537"/>
        <item x="732"/>
        <item x="1047"/>
        <item x="907"/>
        <item x="1713"/>
        <item x="654"/>
        <item x="15"/>
        <item x="983"/>
        <item x="897"/>
        <item x="894"/>
        <item x="46"/>
        <item x="1075"/>
        <item x="1354"/>
        <item x="1127"/>
        <item x="1227"/>
        <item x="1549"/>
        <item x="764"/>
        <item x="1216"/>
        <item x="511"/>
        <item x="1074"/>
        <item x="302"/>
        <item x="1776"/>
        <item x="1337"/>
        <item x="1763"/>
        <item x="1534"/>
        <item x="94"/>
        <item x="1490"/>
        <item x="1448"/>
        <item x="1181"/>
        <item x="783"/>
        <item x="1317"/>
        <item x="1656"/>
        <item x="1306"/>
        <item x="1453"/>
        <item x="1499"/>
        <item x="688"/>
        <item x="469"/>
        <item x="695"/>
        <item x="486"/>
        <item x="182"/>
        <item x="630"/>
        <item x="1095"/>
        <item x="1681"/>
        <item x="908"/>
        <item x="37"/>
        <item x="1097"/>
        <item x="390"/>
        <item x="411"/>
        <item x="951"/>
        <item x="1510"/>
        <item x="1737"/>
        <item x="1770"/>
        <item x="112"/>
        <item x="1014"/>
        <item x="1495"/>
        <item x="1129"/>
        <item x="1706"/>
        <item x="1707"/>
        <item x="1816"/>
        <item x="887"/>
        <item x="166"/>
        <item x="62"/>
        <item x="53"/>
        <item x="203"/>
        <item x="678"/>
        <item x="574"/>
        <item x="911"/>
        <item x="345"/>
        <item x="1503"/>
        <item x="824"/>
        <item x="744"/>
        <item x="821"/>
        <item x="35"/>
        <item x="1405"/>
        <item x="1068"/>
        <item x="1699"/>
        <item x="1733"/>
        <item x="727"/>
        <item x="1101"/>
        <item x="405"/>
        <item x="681"/>
        <item x="272"/>
        <item x="1570"/>
        <item x="1363"/>
        <item x="464"/>
        <item x="1309"/>
        <item x="900"/>
        <item x="802"/>
        <item x="500"/>
        <item x="1759"/>
        <item x="1476"/>
        <item x="1786"/>
        <item x="808"/>
        <item x="349"/>
        <item x="593"/>
        <item x="646"/>
        <item x="1666"/>
        <item x="820"/>
        <item x="1798"/>
        <item x="1082"/>
        <item x="1339"/>
        <item x="1782"/>
        <item x="1246"/>
        <item x="285"/>
        <item x="833"/>
        <item x="1166"/>
        <item x="1167"/>
        <item x="1619"/>
        <item x="1161"/>
        <item x="997"/>
        <item x="1500"/>
        <item x="1137"/>
        <item x="719"/>
        <item x="475"/>
        <item x="1395"/>
        <item x="715"/>
        <item x="1630"/>
        <item x="1624"/>
        <item x="356"/>
        <item x="286"/>
        <item x="1036"/>
        <item x="771"/>
        <item x="978"/>
        <item x="27"/>
        <item x="1482"/>
        <item x="1430"/>
        <item x="482"/>
        <item x="1147"/>
        <item x="1149"/>
        <item x="427"/>
        <item x="456"/>
        <item x="1391"/>
        <item x="1148"/>
        <item x="1314"/>
        <item x="217"/>
        <item x="733"/>
        <item x="725"/>
        <item x="323"/>
        <item x="664"/>
        <item x="1774"/>
        <item x="567"/>
        <item x="1190"/>
        <item x="3"/>
        <item x="1023"/>
        <item x="121"/>
        <item x="946"/>
        <item x="1507"/>
        <item x="187"/>
        <item x="1443"/>
        <item x="1724"/>
        <item x="1168"/>
        <item x="1514"/>
        <item x="810"/>
        <item x="1739"/>
        <item x="1744"/>
        <item x="278"/>
        <item x="1387"/>
        <item x="1040"/>
        <item x="1053"/>
        <item x="1031"/>
        <item x="868"/>
        <item x="56"/>
        <item x="1419"/>
        <item x="1787"/>
        <item x="671"/>
        <item x="236"/>
        <item x="1217"/>
        <item x="1016"/>
        <item x="970"/>
        <item x="1044"/>
        <item x="1747"/>
        <item x="954"/>
        <item x="1312"/>
        <item x="1600"/>
        <item x="1288"/>
        <item x="524"/>
        <item x="735"/>
        <item x="599"/>
        <item x="39"/>
        <item x="87"/>
        <item x="232"/>
        <item x="812"/>
        <item x="1532"/>
        <item x="1642"/>
        <item x="924"/>
        <item x="1261"/>
        <item x="310"/>
        <item x="1228"/>
        <item x="74"/>
        <item x="872"/>
        <item x="1469"/>
        <item x="326"/>
        <item x="34"/>
        <item x="408"/>
        <item x="665"/>
        <item x="1692"/>
        <item x="199"/>
        <item x="1077"/>
        <item x="961"/>
        <item x="1598"/>
        <item x="1007"/>
        <item x="1388"/>
        <item x="1348"/>
        <item x="297"/>
        <item x="1399"/>
        <item x="662"/>
        <item x="413"/>
        <item x="1080"/>
        <item x="1432"/>
        <item x="445"/>
        <item x="1657"/>
        <item x="1392"/>
        <item x="260"/>
        <item x="1183"/>
        <item x="249"/>
        <item x="601"/>
        <item x="1258"/>
        <item x="370"/>
        <item x="1483"/>
        <item x="624"/>
        <item x="1605"/>
        <item x="1669"/>
        <item x="609"/>
        <item x="641"/>
        <item x="623"/>
        <item x="1373"/>
        <item x="809"/>
        <item x="1298"/>
        <item x="360"/>
        <item x="1367"/>
        <item x="1055"/>
        <item x="416"/>
        <item x="1646"/>
        <item x="1323"/>
        <item x="1464"/>
        <item x="913"/>
        <item x="1715"/>
        <item x="1029"/>
        <item x="1440"/>
        <item x="1779"/>
        <item x="1138"/>
        <item x="990"/>
        <item x="905"/>
        <item x="1764"/>
        <item x="40"/>
        <item x="529"/>
        <item x="1039"/>
        <item x="520"/>
        <item x="1162"/>
        <item x="661"/>
        <item x="1544"/>
        <item x="675"/>
        <item x="883"/>
        <item x="920"/>
        <item x="1720"/>
        <item x="1155"/>
        <item x="1366"/>
        <item x="996"/>
        <item x="325"/>
        <item x="517"/>
        <item x="1688"/>
        <item x="703"/>
        <item x="1062"/>
        <item x="1623"/>
        <item x="1694"/>
        <item x="1564"/>
        <item x="847"/>
        <item x="1037"/>
        <item x="498"/>
        <item x="1498"/>
        <item x="308"/>
        <item x="1422"/>
        <item x="1380"/>
        <item x="273"/>
        <item x="1755"/>
        <item x="109"/>
        <item x="926"/>
        <item x="1335"/>
        <item x="1497"/>
        <item x="334"/>
        <item x="626"/>
        <item x="1760"/>
        <item x="803"/>
        <item x="566"/>
        <item x="378"/>
        <item x="348"/>
        <item x="1377"/>
        <item x="1083"/>
        <item x="611"/>
        <item x="97"/>
        <item x="1538"/>
        <item x="1753"/>
        <item x="904"/>
        <item x="863"/>
        <item x="758"/>
        <item x="1307"/>
        <item x="1488"/>
        <item x="1230"/>
        <item x="1454"/>
        <item x="669"/>
        <item x="1284"/>
        <item x="631"/>
        <item x="1809"/>
        <item x="1748"/>
        <item x="1572"/>
        <item x="179"/>
        <item x="1819"/>
        <item x="737"/>
        <item x="1379"/>
        <item x="343"/>
        <item x="1648"/>
        <item x="124"/>
        <item x="952"/>
        <item x="947"/>
        <item x="1611"/>
        <item x="1251"/>
        <item x="1505"/>
        <item x="850"/>
        <item x="324"/>
        <item x="1756"/>
        <item x="1613"/>
        <item x="1712"/>
        <item x="865"/>
        <item x="929"/>
        <item x="912"/>
        <item x="1276"/>
        <item x="1332"/>
        <item x="968"/>
        <item x="704"/>
        <item x="491"/>
        <item x="1061"/>
        <item x="1462"/>
        <item x="1257"/>
        <item x="123"/>
        <item x="1721"/>
        <item x="1526"/>
        <item x="1460"/>
        <item x="1218"/>
        <item x="1058"/>
        <item x="245"/>
        <item x="157"/>
        <item x="1689"/>
        <item x="11"/>
        <item x="880"/>
        <item x="1142"/>
        <item x="1252"/>
        <item x="1038"/>
        <item x="1670"/>
        <item x="420"/>
        <item x="1731"/>
        <item x="1726"/>
        <item x="1743"/>
        <item x="1011"/>
        <item x="1096"/>
        <item x="1435"/>
        <item x="895"/>
        <item x="1140"/>
        <item x="644"/>
        <item x="1066"/>
        <item x="1199"/>
        <item x="1277"/>
        <item x="1179"/>
        <item x="1794"/>
        <item x="535"/>
        <item x="734"/>
        <item x="799"/>
        <item x="1771"/>
        <item x="1209"/>
        <item x="1349"/>
        <item x="697"/>
        <item x="384"/>
        <item x="1318"/>
        <item x="1578"/>
        <item x="817"/>
        <item x="1475"/>
        <item x="1347"/>
        <item x="1690"/>
        <item x="1275"/>
        <item x="731"/>
        <item x="1286"/>
        <item x="791"/>
        <item x="233"/>
        <item x="515"/>
        <item x="1429"/>
        <item x="788"/>
        <item x="536"/>
        <item x="100"/>
        <item x="77"/>
        <item x="988"/>
        <item x="1470"/>
        <item x="1769"/>
        <item x="1186"/>
        <item x="266"/>
        <item x="1555"/>
        <item x="972"/>
        <item x="1256"/>
        <item x="526"/>
        <item x="110"/>
        <item x="1820"/>
        <item x="1141"/>
        <item x="1735"/>
        <item x="1738"/>
        <item x="1457"/>
        <item x="1520"/>
        <item x="7"/>
        <item x="1114"/>
        <item x="30"/>
        <item x="1401"/>
        <item x="209"/>
        <item x="964"/>
        <item x="542"/>
        <item x="1143"/>
        <item x="98"/>
        <item x="659"/>
        <item x="547"/>
        <item x="615"/>
        <item x="1241"/>
        <item x="569"/>
        <item x="1808"/>
        <item x="1370"/>
        <item x="1232"/>
        <item x="1222"/>
        <item x="212"/>
        <item x="930"/>
        <item x="1527"/>
        <item x="1302"/>
        <item x="192"/>
        <item x="9"/>
        <item x="1403"/>
        <item x="1239"/>
        <item x="79"/>
        <item x="1768"/>
        <item x="497"/>
        <item x="270"/>
        <item x="993"/>
        <item x="1456"/>
        <item x="1341"/>
        <item x="854"/>
        <item x="916"/>
        <item x="918"/>
        <item x="105"/>
        <item x="1296"/>
        <item x="860"/>
        <item x="1815"/>
        <item x="213"/>
        <item x="1663"/>
        <item x="680"/>
        <item x="1390"/>
        <item x="589"/>
        <item x="1410"/>
        <item x="596"/>
        <item x="1042"/>
        <item x="856"/>
        <item x="1659"/>
        <item x="1195"/>
        <item x="1590"/>
        <item x="1618"/>
        <item x="1501"/>
        <item x="1758"/>
        <item x="1547"/>
        <item x="1612"/>
        <item x="283"/>
        <item x="104"/>
        <item x="371"/>
        <item t="default"/>
      </items>
    </pivotField>
    <pivotField dataField="1" compact="0" showAll="0">
      <items count="2609">
        <item x="2582"/>
        <item x="2396"/>
        <item x="1664"/>
        <item x="2317"/>
        <item x="1161"/>
        <item x="1710"/>
        <item x="2592"/>
        <item x="42"/>
        <item x="2565"/>
        <item x="477"/>
        <item x="1627"/>
        <item x="2398"/>
        <item x="2255"/>
        <item x="2337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1"/>
        <item x="790"/>
        <item x="2180"/>
        <item x="1281"/>
        <item x="2352"/>
        <item x="605"/>
        <item x="368"/>
        <item x="363"/>
        <item x="2029"/>
        <item x="1141"/>
        <item x="2015"/>
        <item x="85"/>
        <item x="1753"/>
        <item x="1457"/>
        <item x="2447"/>
        <item x="679"/>
        <item x="303"/>
        <item x="1786"/>
        <item x="557"/>
        <item x="432"/>
        <item x="2536"/>
        <item x="147"/>
        <item x="2370"/>
        <item x="1155"/>
        <item x="67"/>
        <item x="2514"/>
        <item x="2189"/>
        <item x="655"/>
        <item x="1884"/>
        <item x="2206"/>
        <item x="1896"/>
        <item x="1957"/>
        <item x="2502"/>
        <item x="1764"/>
        <item x="18"/>
        <item x="1561"/>
        <item x="2372"/>
        <item x="1660"/>
        <item x="2080"/>
        <item x="276"/>
        <item x="1330"/>
        <item x="358"/>
        <item x="873"/>
        <item x="1726"/>
        <item x="2123"/>
        <item x="682"/>
        <item x="2601"/>
        <item x="902"/>
        <item x="1872"/>
        <item x="864"/>
        <item x="2595"/>
        <item x="1053"/>
        <item x="5"/>
        <item x="2240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4"/>
        <item x="1834"/>
        <item x="1775"/>
        <item x="95"/>
        <item x="2335"/>
        <item x="2182"/>
        <item x="982"/>
        <item x="1196"/>
        <item x="1143"/>
        <item x="146"/>
        <item x="1015"/>
        <item x="83"/>
        <item x="1461"/>
        <item x="1264"/>
        <item x="2604"/>
        <item x="712"/>
        <item x="437"/>
        <item x="235"/>
        <item x="2017"/>
        <item x="1483"/>
        <item x="454"/>
        <item x="238"/>
        <item x="2555"/>
        <item x="48"/>
        <item x="174"/>
        <item x="2039"/>
        <item x="1961"/>
        <item x="2589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598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3"/>
        <item x="1723"/>
        <item x="2390"/>
        <item x="2331"/>
        <item x="2157"/>
        <item x="1320"/>
        <item x="136"/>
        <item x="758"/>
        <item x="2330"/>
        <item x="2411"/>
        <item x="433"/>
        <item x="331"/>
        <item x="1787"/>
        <item x="1108"/>
        <item x="2304"/>
        <item x="1426"/>
        <item x="640"/>
        <item x="2265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8"/>
        <item x="321"/>
        <item x="1521"/>
        <item x="340"/>
        <item x="1507"/>
        <item x="954"/>
        <item x="916"/>
        <item x="2485"/>
        <item x="747"/>
        <item x="2118"/>
        <item x="383"/>
        <item x="752"/>
        <item x="133"/>
        <item x="1693"/>
        <item x="991"/>
        <item x="2153"/>
        <item x="2008"/>
        <item x="2590"/>
        <item x="1171"/>
        <item x="2009"/>
        <item x="2579"/>
        <item x="2349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3"/>
        <item x="2469"/>
        <item x="1168"/>
        <item x="308"/>
        <item x="457"/>
        <item x="968"/>
        <item x="921"/>
        <item x="2570"/>
        <item x="1203"/>
        <item x="64"/>
        <item x="2063"/>
        <item x="1752"/>
        <item x="1350"/>
        <item x="295"/>
        <item x="1204"/>
        <item x="1759"/>
        <item x="611"/>
        <item x="2462"/>
        <item x="307"/>
        <item x="492"/>
        <item x="1247"/>
        <item x="471"/>
        <item x="575"/>
        <item x="1532"/>
        <item x="1516"/>
        <item x="1311"/>
        <item x="1262"/>
        <item x="1918"/>
        <item x="2387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8"/>
        <item x="2540"/>
        <item x="1060"/>
        <item x="2233"/>
        <item x="903"/>
        <item x="1585"/>
        <item x="2068"/>
        <item x="1641"/>
        <item x="577"/>
        <item x="2404"/>
        <item x="2267"/>
        <item x="13"/>
        <item x="2482"/>
        <item x="403"/>
        <item x="2181"/>
        <item x="339"/>
        <item x="1554"/>
        <item x="296"/>
        <item x="2299"/>
        <item x="1866"/>
        <item x="1867"/>
        <item x="1088"/>
        <item x="1845"/>
        <item x="2516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6"/>
        <item x="973"/>
        <item x="1814"/>
        <item x="911"/>
        <item x="1827"/>
        <item x="741"/>
        <item x="817"/>
        <item x="2489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2"/>
        <item x="686"/>
        <item x="1407"/>
        <item x="491"/>
        <item x="1819"/>
        <item x="1365"/>
        <item x="544"/>
        <item x="443"/>
        <item x="2542"/>
        <item x="1105"/>
        <item x="1818"/>
        <item x="1537"/>
        <item x="458"/>
        <item x="1446"/>
        <item x="2368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3"/>
        <item x="2449"/>
        <item x="2220"/>
        <item x="2357"/>
        <item x="1732"/>
        <item x="2072"/>
        <item x="1740"/>
        <item x="1103"/>
        <item x="2294"/>
        <item x="2522"/>
        <item x="2208"/>
        <item x="2217"/>
        <item x="1381"/>
        <item x="2282"/>
        <item x="1642"/>
        <item x="176"/>
        <item x="2049"/>
        <item x="1394"/>
        <item x="2172"/>
        <item x="216"/>
        <item x="1927"/>
        <item x="2219"/>
        <item x="2291"/>
        <item x="627"/>
        <item x="624"/>
        <item x="2439"/>
        <item x="2567"/>
        <item x="2471"/>
        <item x="2509"/>
        <item x="2466"/>
        <item x="2383"/>
        <item x="1517"/>
        <item x="2218"/>
        <item x="897"/>
        <item x="1587"/>
        <item x="141"/>
        <item x="2412"/>
        <item x="666"/>
        <item x="2092"/>
        <item x="574"/>
        <item x="1363"/>
        <item x="732"/>
        <item x="1018"/>
        <item x="2519"/>
        <item x="1953"/>
        <item x="1822"/>
        <item x="524"/>
        <item x="2235"/>
        <item x="1362"/>
        <item x="612"/>
        <item x="429"/>
        <item x="1417"/>
        <item x="1063"/>
        <item x="2392"/>
        <item x="623"/>
        <item x="123"/>
        <item x="550"/>
        <item x="2373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7"/>
        <item x="1921"/>
        <item x="1499"/>
        <item x="2246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7"/>
        <item x="927"/>
        <item x="1529"/>
        <item x="1201"/>
        <item x="2490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28"/>
        <item x="2472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3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7"/>
        <item x="1635"/>
        <item x="259"/>
        <item x="505"/>
        <item x="2403"/>
        <item x="950"/>
        <item x="1745"/>
        <item x="853"/>
        <item x="394"/>
        <item x="964"/>
        <item x="464"/>
        <item x="2475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1"/>
        <item x="57"/>
        <item x="2535"/>
        <item x="1437"/>
        <item x="2356"/>
        <item x="1544"/>
        <item x="1442"/>
        <item x="536"/>
        <item x="408"/>
        <item x="723"/>
        <item x="2586"/>
        <item x="193"/>
        <item x="2413"/>
        <item x="634"/>
        <item x="428"/>
        <item x="201"/>
        <item x="1374"/>
        <item x="2360"/>
        <item x="1888"/>
        <item x="1741"/>
        <item x="1746"/>
        <item x="1312"/>
        <item x="1033"/>
        <item x="2318"/>
        <item x="106"/>
        <item x="1167"/>
        <item x="236"/>
        <item x="1372"/>
        <item x="2047"/>
        <item x="782"/>
        <item x="1936"/>
        <item x="377"/>
        <item x="2326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6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3"/>
        <item x="208"/>
        <item x="753"/>
        <item x="713"/>
        <item x="754"/>
        <item x="1215"/>
        <item x="2512"/>
        <item x="2402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4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5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1"/>
        <item x="2546"/>
        <item x="906"/>
        <item x="2082"/>
        <item x="678"/>
        <item x="1408"/>
        <item x="537"/>
        <item x="527"/>
        <item x="2314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1"/>
        <item x="2200"/>
        <item x="1520"/>
        <item x="1208"/>
        <item x="2593"/>
        <item x="2367"/>
        <item x="2549"/>
        <item x="419"/>
        <item x="1506"/>
        <item x="2443"/>
        <item x="2585"/>
        <item x="740"/>
        <item x="386"/>
        <item x="2287"/>
        <item x="69"/>
        <item x="2408"/>
        <item x="661"/>
        <item x="1447"/>
        <item x="2421"/>
        <item x="951"/>
        <item x="1173"/>
        <item x="1577"/>
        <item x="1120"/>
        <item x="1319"/>
        <item x="1355"/>
        <item x="2026"/>
        <item x="1478"/>
        <item x="2560"/>
        <item x="367"/>
        <item x="2076"/>
        <item x="2446"/>
        <item x="1524"/>
        <item x="2244"/>
        <item x="446"/>
        <item x="1077"/>
        <item x="206"/>
        <item x="554"/>
        <item x="561"/>
        <item x="567"/>
        <item x="1630"/>
        <item x="1736"/>
        <item x="2397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79"/>
        <item x="2053"/>
        <item x="2154"/>
        <item x="738"/>
        <item x="979"/>
        <item x="765"/>
        <item x="43"/>
        <item x="2014"/>
        <item x="2327"/>
        <item x="2478"/>
        <item x="643"/>
        <item x="1430"/>
        <item x="822"/>
        <item x="2002"/>
        <item x="4"/>
        <item x="2163"/>
        <item x="426"/>
        <item x="2417"/>
        <item x="1041"/>
        <item x="594"/>
        <item x="2486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3"/>
        <item x="1557"/>
        <item x="115"/>
        <item x="2534"/>
        <item x="857"/>
        <item x="1699"/>
        <item x="1958"/>
        <item x="1144"/>
        <item x="422"/>
        <item x="1390"/>
        <item x="1727"/>
        <item x="2474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2"/>
        <item x="2230"/>
        <item x="613"/>
        <item x="485"/>
        <item x="1778"/>
        <item x="140"/>
        <item x="1218"/>
        <item x="1891"/>
        <item x="28"/>
        <item x="424"/>
        <item x="2495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2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7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5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58"/>
        <item x="2061"/>
        <item x="2543"/>
        <item x="880"/>
        <item x="667"/>
        <item x="71"/>
        <item x="217"/>
        <item x="79"/>
        <item x="2313"/>
        <item x="1566"/>
        <item x="855"/>
        <item x="2074"/>
        <item x="2380"/>
        <item x="596"/>
        <item x="2328"/>
        <item x="1934"/>
        <item x="2141"/>
        <item x="66"/>
        <item x="1463"/>
        <item x="152"/>
        <item x="1689"/>
        <item x="1068"/>
        <item x="2263"/>
        <item x="1391"/>
        <item x="579"/>
        <item x="2559"/>
        <item x="1366"/>
        <item x="919"/>
        <item x="2051"/>
        <item x="311"/>
        <item x="1538"/>
        <item x="2576"/>
        <item x="2476"/>
        <item x="475"/>
        <item x="589"/>
        <item x="861"/>
        <item x="2455"/>
        <item x="2228"/>
        <item x="378"/>
        <item x="1632"/>
        <item x="1474"/>
        <item x="267"/>
        <item x="1055"/>
        <item x="688"/>
        <item x="1352"/>
        <item x="494"/>
        <item x="2394"/>
        <item x="1316"/>
        <item x="1314"/>
        <item x="2194"/>
        <item x="2393"/>
        <item x="1942"/>
        <item x="239"/>
        <item x="271"/>
        <item x="2251"/>
        <item x="1855"/>
        <item x="164"/>
        <item x="1599"/>
        <item x="2132"/>
        <item x="695"/>
        <item x="2284"/>
        <item x="969"/>
        <item x="2003"/>
        <item x="1596"/>
        <item x="2042"/>
        <item x="87"/>
        <item x="345"/>
        <item x="1713"/>
        <item x="1158"/>
        <item x="700"/>
        <item x="2530"/>
        <item x="2437"/>
        <item x="2187"/>
        <item x="282"/>
        <item x="1084"/>
        <item x="294"/>
        <item x="905"/>
        <item x="784"/>
        <item x="2139"/>
        <item x="2409"/>
        <item x="128"/>
        <item x="1568"/>
        <item x="338"/>
        <item x="2523"/>
        <item x="1466"/>
        <item x="1631"/>
        <item x="1525"/>
        <item x="2201"/>
        <item x="2480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1"/>
        <item x="722"/>
        <item x="2334"/>
        <item x="1432"/>
        <item x="868"/>
        <item x="983"/>
        <item x="2306"/>
        <item x="2463"/>
        <item x="2526"/>
        <item x="50"/>
        <item x="1142"/>
        <item x="2424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0"/>
        <item x="305"/>
        <item x="2445"/>
        <item x="1849"/>
        <item x="1175"/>
        <item x="1905"/>
        <item x="720"/>
        <item x="196"/>
        <item x="670"/>
        <item x="438"/>
        <item x="2499"/>
        <item x="2426"/>
        <item x="2588"/>
        <item x="1700"/>
        <item x="1682"/>
        <item x="692"/>
        <item x="986"/>
        <item x="894"/>
        <item x="349"/>
        <item x="1902"/>
        <item x="1995"/>
        <item x="2125"/>
        <item x="1195"/>
        <item x="2297"/>
        <item x="1109"/>
        <item x="2440"/>
        <item x="2195"/>
        <item x="1820"/>
        <item x="915"/>
        <item x="2568"/>
        <item x="402"/>
        <item x="2427"/>
        <item x="1945"/>
        <item x="2237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39"/>
        <item x="2603"/>
        <item x="1747"/>
        <item x="2229"/>
        <item x="727"/>
        <item x="1833"/>
        <item x="2253"/>
        <item x="2108"/>
        <item x="1293"/>
        <item x="2358"/>
        <item x="875"/>
        <item x="420"/>
        <item x="1317"/>
        <item x="827"/>
        <item x="463"/>
        <item x="1807"/>
        <item x="878"/>
        <item x="560"/>
        <item x="2296"/>
        <item x="2520"/>
        <item x="1653"/>
        <item x="2248"/>
        <item x="607"/>
        <item x="2431"/>
        <item x="583"/>
        <item x="870"/>
        <item x="994"/>
        <item x="1328"/>
        <item x="937"/>
        <item x="249"/>
        <item x="1926"/>
        <item x="1139"/>
        <item x="2597"/>
        <item x="2388"/>
        <item x="715"/>
        <item x="1405"/>
        <item x="1266"/>
        <item x="1962"/>
        <item x="110"/>
        <item x="2425"/>
        <item x="1791"/>
        <item x="131"/>
        <item x="802"/>
        <item x="1564"/>
        <item x="2363"/>
        <item x="2362"/>
        <item x="470"/>
        <item x="683"/>
        <item x="975"/>
        <item x="650"/>
        <item x="1662"/>
        <item x="637"/>
        <item x="2207"/>
        <item x="150"/>
        <item x="552"/>
        <item x="2556"/>
        <item x="1808"/>
        <item x="621"/>
        <item x="2159"/>
        <item x="1230"/>
        <item x="191"/>
        <item x="635"/>
        <item x="1253"/>
        <item x="1282"/>
        <item x="2366"/>
        <item x="2531"/>
        <item x="598"/>
        <item x="1994"/>
        <item x="651"/>
        <item x="47"/>
        <item x="399"/>
        <item x="2033"/>
        <item x="1301"/>
        <item x="2274"/>
        <item x="2573"/>
        <item x="2379"/>
        <item x="1572"/>
        <item x="1440"/>
        <item x="2436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0"/>
        <item x="2303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1"/>
        <item x="45"/>
        <item x="2507"/>
        <item x="1429"/>
        <item x="322"/>
        <item x="1796"/>
        <item x="2043"/>
        <item x="2554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1"/>
        <item x="1748"/>
        <item x="848"/>
        <item x="622"/>
        <item x="1560"/>
        <item x="1383"/>
        <item x="1412"/>
        <item x="1126"/>
        <item x="2038"/>
        <item x="299"/>
        <item x="2461"/>
        <item x="2385"/>
        <item x="1683"/>
        <item x="51"/>
        <item x="776"/>
        <item x="801"/>
        <item x="503"/>
        <item x="1749"/>
        <item x="1571"/>
        <item x="354"/>
        <item x="2501"/>
        <item x="814"/>
        <item x="393"/>
        <item x="1709"/>
        <item x="35"/>
        <item x="119"/>
        <item x="1040"/>
        <item x="381"/>
        <item x="1398"/>
        <item x="1815"/>
        <item x="2342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7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1"/>
        <item x="2270"/>
        <item x="1638"/>
        <item x="845"/>
        <item x="1121"/>
        <item x="1245"/>
        <item x="2329"/>
        <item x="1149"/>
        <item x="591"/>
        <item x="639"/>
        <item x="2186"/>
        <item x="1233"/>
        <item x="819"/>
        <item x="717"/>
        <item x="1067"/>
        <item x="2278"/>
        <item x="126"/>
        <item x="1198"/>
        <item x="40"/>
        <item x="633"/>
        <item x="642"/>
        <item x="442"/>
        <item x="2280"/>
        <item x="451"/>
        <item x="1434"/>
        <item x="175"/>
        <item x="662"/>
        <item x="2271"/>
        <item x="2599"/>
        <item x="2268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0"/>
        <item x="1197"/>
        <item x="680"/>
        <item x="2257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5"/>
        <item x="2345"/>
        <item x="1441"/>
        <item x="1086"/>
        <item x="681"/>
        <item x="941"/>
        <item x="1659"/>
        <item x="559"/>
        <item x="572"/>
        <item x="1080"/>
        <item x="2483"/>
        <item x="1216"/>
        <item x="1637"/>
        <item x="920"/>
        <item x="703"/>
        <item x="2410"/>
        <item x="1573"/>
        <item x="2066"/>
        <item x="1903"/>
        <item x="2434"/>
        <item x="1716"/>
        <item x="2456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5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6"/>
        <item x="1259"/>
        <item x="816"/>
        <item x="188"/>
        <item x="1224"/>
        <item x="1623"/>
        <item x="2147"/>
        <item x="2322"/>
        <item x="1821"/>
        <item x="1964"/>
        <item x="534"/>
        <item x="1075"/>
        <item x="23"/>
        <item x="327"/>
        <item x="1515"/>
        <item x="1522"/>
        <item x="1133"/>
        <item x="2301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1"/>
        <item x="1421"/>
        <item x="1200"/>
        <item x="1882"/>
        <item x="2227"/>
        <item x="850"/>
        <item x="2016"/>
        <item x="2517"/>
        <item x="375"/>
        <item x="1036"/>
        <item x="2506"/>
        <item x="1539"/>
        <item x="1234"/>
        <item x="1998"/>
        <item x="332"/>
        <item x="1354"/>
        <item x="423"/>
        <item x="971"/>
        <item x="2332"/>
        <item x="210"/>
        <item x="143"/>
        <item x="800"/>
        <item x="2286"/>
        <item x="279"/>
        <item x="1187"/>
        <item x="2350"/>
        <item x="113"/>
        <item x="2261"/>
        <item x="1393"/>
        <item x="2173"/>
        <item x="1908"/>
        <item x="1160"/>
        <item x="1707"/>
        <item x="1668"/>
        <item x="407"/>
        <item x="2382"/>
        <item x="287"/>
        <item x="1268"/>
        <item x="2091"/>
        <item x="17"/>
        <item x="1578"/>
        <item x="1099"/>
        <item x="779"/>
        <item x="1966"/>
        <item x="1887"/>
        <item x="2308"/>
        <item x="2176"/>
        <item x="1636"/>
        <item x="1333"/>
        <item x="922"/>
        <item x="1504"/>
        <item x="1619"/>
        <item x="2606"/>
        <item x="763"/>
        <item x="813"/>
        <item x="1851"/>
        <item x="730"/>
        <item x="2572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4"/>
        <item x="274"/>
        <item x="804"/>
        <item x="1729"/>
        <item x="2203"/>
        <item x="1603"/>
        <item x="46"/>
        <item x="2578"/>
        <item x="2374"/>
        <item x="480"/>
        <item x="659"/>
        <item x="869"/>
        <item x="2168"/>
        <item x="2079"/>
        <item x="907"/>
        <item x="1875"/>
        <item x="2174"/>
        <item x="1061"/>
        <item x="892"/>
        <item x="2450"/>
        <item x="1940"/>
        <item x="347"/>
        <item x="96"/>
        <item x="2580"/>
        <item x="1270"/>
        <item x="1550"/>
        <item x="280"/>
        <item x="2122"/>
        <item x="1095"/>
        <item x="2532"/>
        <item x="2429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1"/>
        <item x="2333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498"/>
        <item x="2492"/>
        <item x="1528"/>
        <item x="2269"/>
        <item x="1722"/>
        <item x="1589"/>
        <item x="497"/>
        <item x="76"/>
        <item x="2020"/>
        <item x="2458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6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1"/>
        <item x="2400"/>
        <item x="2320"/>
        <item x="1628"/>
        <item x="815"/>
        <item x="2479"/>
        <item x="1601"/>
        <item x="2264"/>
        <item x="1999"/>
        <item x="1919"/>
        <item x="2310"/>
        <item x="1076"/>
        <item x="2369"/>
        <item x="556"/>
        <item x="1549"/>
        <item x="2107"/>
        <item x="2481"/>
        <item x="1351"/>
        <item x="474"/>
        <item x="2140"/>
        <item x="1275"/>
        <item x="1272"/>
        <item x="2548"/>
        <item x="1459"/>
        <item x="729"/>
        <item x="1367"/>
        <item x="1415"/>
        <item x="77"/>
        <item x="644"/>
        <item x="1598"/>
        <item x="608"/>
        <item x="2339"/>
        <item x="1562"/>
        <item x="1772"/>
        <item x="1217"/>
        <item x="1694"/>
        <item x="2364"/>
        <item x="2607"/>
        <item x="2569"/>
        <item x="2539"/>
        <item x="281"/>
        <item x="390"/>
        <item x="2533"/>
        <item x="102"/>
        <item x="145"/>
        <item x="2022"/>
        <item x="1303"/>
        <item x="1323"/>
        <item x="2010"/>
        <item x="1345"/>
        <item x="306"/>
        <item x="2423"/>
        <item x="16"/>
        <item x="2564"/>
        <item x="521"/>
        <item x="2018"/>
        <item x="2550"/>
        <item x="1911"/>
        <item x="252"/>
        <item x="604"/>
        <item x="1159"/>
        <item x="269"/>
        <item x="2198"/>
        <item x="528"/>
        <item x="2391"/>
        <item x="1042"/>
        <item x="523"/>
        <item x="1870"/>
        <item x="2324"/>
        <item x="1996"/>
        <item x="865"/>
        <item x="118"/>
        <item x="858"/>
        <item x="2129"/>
        <item x="413"/>
        <item x="1856"/>
        <item x="1489"/>
        <item x="2538"/>
        <item x="586"/>
        <item x="530"/>
        <item x="418"/>
        <item x="2262"/>
        <item x="940"/>
        <item x="1933"/>
        <item x="1181"/>
        <item x="1455"/>
        <item x="1839"/>
        <item x="2273"/>
        <item x="2128"/>
        <item x="733"/>
        <item x="173"/>
        <item x="1473"/>
        <item x="2444"/>
        <item x="421"/>
        <item x="1991"/>
        <item x="2013"/>
        <item x="2381"/>
        <item x="501"/>
        <item x="886"/>
        <item x="1199"/>
        <item x="134"/>
        <item x="963"/>
        <item x="2293"/>
        <item x="218"/>
        <item x="513"/>
        <item x="2160"/>
        <item x="1057"/>
        <item x="2094"/>
        <item x="2351"/>
        <item x="2275"/>
        <item x="1974"/>
        <item x="1382"/>
        <item x="2529"/>
        <item x="820"/>
        <item x="37"/>
        <item x="1859"/>
        <item x="1261"/>
        <item x="1336"/>
        <item x="2433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7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2"/>
        <item x="515"/>
        <item x="2377"/>
        <item x="183"/>
        <item x="2193"/>
        <item x="2428"/>
        <item x="350"/>
        <item x="264"/>
        <item x="1828"/>
        <item x="1847"/>
        <item x="993"/>
        <item x="2143"/>
        <item x="2415"/>
        <item x="510"/>
        <item x="1231"/>
        <item x="374"/>
        <item x="2405"/>
        <item x="1871"/>
        <item x="337"/>
        <item x="582"/>
        <item x="821"/>
        <item x="649"/>
        <item x="2354"/>
        <item x="1910"/>
        <item x="404"/>
        <item x="1327"/>
        <item x="195"/>
        <item x="496"/>
        <item x="122"/>
        <item x="2190"/>
        <item x="1104"/>
        <item x="2467"/>
        <item x="2460"/>
        <item x="154"/>
        <item x="519"/>
        <item x="562"/>
        <item x="1780"/>
        <item x="2250"/>
        <item x="214"/>
        <item x="1024"/>
        <item x="2097"/>
        <item x="1289"/>
        <item x="1923"/>
        <item x="1901"/>
        <item x="1373"/>
        <item x="2376"/>
        <item x="2438"/>
        <item x="336"/>
        <item x="1490"/>
        <item x="958"/>
        <item x="597"/>
        <item x="1695"/>
        <item x="2102"/>
        <item x="60"/>
        <item x="2395"/>
        <item x="301"/>
        <item x="805"/>
        <item x="230"/>
        <item x="1226"/>
        <item x="62"/>
        <item x="1486"/>
        <item x="2224"/>
        <item x="1555"/>
        <item x="1116"/>
        <item x="1610"/>
        <item x="2272"/>
        <item x="12"/>
        <item x="401"/>
        <item x="1858"/>
        <item x="359"/>
        <item x="1283"/>
        <item x="1325"/>
        <item x="1156"/>
        <item x="1580"/>
        <item x="2459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5"/>
        <item x="1735"/>
        <item x="1779"/>
        <item x="2341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6"/>
        <item x="1547"/>
        <item x="2563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0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1"/>
        <item x="1809"/>
        <item x="2348"/>
        <item x="2419"/>
        <item x="163"/>
        <item x="172"/>
        <item x="2571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6"/>
        <item x="2252"/>
        <item x="2566"/>
        <item x="2254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0"/>
        <item x="1720"/>
        <item x="283"/>
        <item x="344"/>
        <item x="1035"/>
        <item x="1294"/>
        <item x="731"/>
        <item x="2059"/>
        <item x="2361"/>
        <item x="439"/>
        <item x="687"/>
        <item x="1608"/>
        <item x="9"/>
        <item x="2336"/>
        <item x="1703"/>
        <item x="697"/>
        <item x="39"/>
        <item x="545"/>
        <item x="1894"/>
        <item x="987"/>
        <item x="1154"/>
        <item x="1666"/>
        <item x="2012"/>
        <item x="1021"/>
        <item x="2525"/>
        <item x="1978"/>
        <item x="1030"/>
        <item x="1823"/>
        <item x="2575"/>
        <item x="1456"/>
        <item x="2302"/>
        <item x="2185"/>
        <item x="223"/>
        <item x="2508"/>
        <item x="2096"/>
        <item x="698"/>
        <item x="2503"/>
        <item x="693"/>
        <item x="2488"/>
        <item x="2432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09"/>
        <item x="862"/>
        <item x="1494"/>
        <item x="1318"/>
        <item x="189"/>
        <item x="1488"/>
        <item x="844"/>
        <item x="1273"/>
        <item x="1248"/>
        <item x="129"/>
        <item x="1250"/>
        <item x="2375"/>
        <item x="441"/>
        <item x="2242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4"/>
        <item x="1685"/>
        <item x="1584"/>
        <item x="1509"/>
        <item x="535"/>
        <item x="1916"/>
        <item x="668"/>
        <item x="2136"/>
        <item x="1904"/>
        <item x="1981"/>
        <item x="1284"/>
        <item x="2465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6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18"/>
        <item x="702"/>
        <item x="2116"/>
        <item x="2234"/>
        <item x="370"/>
        <item x="2295"/>
        <item x="1379"/>
        <item x="1353"/>
        <item x="1089"/>
        <item x="1329"/>
        <item x="976"/>
        <item x="826"/>
        <item x="459"/>
        <item x="1008"/>
        <item x="2454"/>
        <item x="139"/>
        <item x="1897"/>
        <item x="1296"/>
        <item x="291"/>
        <item x="2259"/>
        <item x="789"/>
        <item x="1519"/>
        <item x="2477"/>
        <item x="2243"/>
        <item x="2422"/>
        <item x="436"/>
        <item x="2527"/>
        <item x="514"/>
        <item x="261"/>
        <item x="871"/>
        <item x="1101"/>
        <item x="1788"/>
        <item x="2311"/>
        <item x="1251"/>
        <item x="285"/>
        <item x="2513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78"/>
        <item x="1852"/>
        <item x="1500"/>
        <item x="811"/>
        <item x="2605"/>
        <item x="68"/>
        <item x="209"/>
        <item x="1758"/>
        <item x="315"/>
        <item x="704"/>
        <item x="2562"/>
        <item x="1418"/>
        <item x="1017"/>
        <item x="2323"/>
        <item x="1396"/>
        <item x="2312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48"/>
        <item x="1476"/>
        <item x="512"/>
        <item x="482"/>
        <item x="1640"/>
        <item x="260"/>
        <item x="1873"/>
        <item x="2044"/>
        <item x="2353"/>
        <item x="225"/>
        <item x="3"/>
        <item x="361"/>
        <item x="1663"/>
        <item x="1277"/>
        <item x="2325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5"/>
        <item x="1308"/>
        <item x="2138"/>
        <item x="2006"/>
        <item x="985"/>
        <item x="2497"/>
        <item x="648"/>
        <item x="2600"/>
        <item x="2266"/>
        <item x="2359"/>
        <item x="2166"/>
        <item x="1947"/>
        <item x="2000"/>
        <item x="1508"/>
        <item x="466"/>
        <item x="1690"/>
        <item x="2524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6"/>
        <item x="1868"/>
        <item x="1185"/>
        <item x="619"/>
        <item x="1841"/>
        <item x="207"/>
        <item x="901"/>
        <item x="1493"/>
        <item x="930"/>
        <item x="2468"/>
        <item x="1937"/>
        <item x="2277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0"/>
        <item x="20"/>
        <item x="417"/>
        <item x="2505"/>
        <item x="2365"/>
        <item x="2238"/>
        <item x="1931"/>
        <item x="1427"/>
        <item x="2184"/>
        <item x="371"/>
        <item x="872"/>
        <item x="1885"/>
        <item x="1388"/>
        <item x="2344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1"/>
        <item x="1113"/>
        <item x="224"/>
        <item x="1766"/>
        <item x="2276"/>
        <item x="320"/>
        <item x="1467"/>
        <item x="1739"/>
        <item x="1556"/>
        <item x="1190"/>
        <item x="2500"/>
        <item x="632"/>
        <item x="2134"/>
        <item x="1906"/>
        <item x="1022"/>
        <item x="2346"/>
        <item x="1913"/>
        <item x="1673"/>
        <item x="2178"/>
        <item x="376"/>
        <item x="2226"/>
        <item x="944"/>
        <item x="2557"/>
        <item x="1087"/>
        <item x="1751"/>
        <item x="2249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3"/>
        <item x="298"/>
        <item x="61"/>
        <item x="1078"/>
        <item x="2587"/>
        <item x="2245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19"/>
        <item x="2577"/>
        <item x="774"/>
        <item x="1306"/>
        <item x="2464"/>
        <item x="2384"/>
        <item x="2504"/>
        <item x="1970"/>
        <item x="928"/>
        <item x="970"/>
        <item x="2389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399"/>
        <item x="1591"/>
        <item x="2338"/>
        <item x="1062"/>
        <item x="606"/>
        <item x="2281"/>
        <item x="70"/>
        <item x="2152"/>
        <item x="2231"/>
        <item x="194"/>
        <item x="885"/>
        <item x="1997"/>
        <item x="1744"/>
        <item x="529"/>
        <item x="190"/>
        <item x="169"/>
        <item x="2602"/>
        <item x="2078"/>
        <item x="205"/>
        <item x="97"/>
        <item x="398"/>
        <item x="1498"/>
        <item x="893"/>
        <item x="2023"/>
        <item x="2584"/>
        <item x="1565"/>
        <item x="1436"/>
        <item x="1166"/>
        <item x="1165"/>
        <item x="2158"/>
        <item x="900"/>
        <item x="1267"/>
        <item x="2574"/>
        <item x="1989"/>
        <item x="1249"/>
        <item x="1134"/>
        <item x="1339"/>
        <item x="2407"/>
        <item x="676"/>
        <item x="450"/>
        <item x="356"/>
        <item x="1909"/>
        <item x="584"/>
        <item x="507"/>
        <item x="2414"/>
        <item x="1081"/>
        <item x="780"/>
        <item x="411"/>
        <item x="2073"/>
        <item x="2545"/>
        <item x="600"/>
        <item x="1831"/>
        <item x="1212"/>
        <item x="179"/>
        <item x="734"/>
        <item x="476"/>
        <item x="2021"/>
        <item x="1983"/>
        <item x="1826"/>
        <item x="2470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2"/>
        <item x="757"/>
        <item x="1595"/>
        <item x="2418"/>
        <item x="1235"/>
        <item x="599"/>
        <item x="1491"/>
        <item x="2105"/>
        <item x="2247"/>
        <item x="231"/>
        <item x="2258"/>
        <item x="657"/>
        <item x="669"/>
        <item x="34"/>
        <item x="2340"/>
        <item x="2170"/>
        <item x="2541"/>
        <item x="2289"/>
        <item x="1096"/>
        <item x="200"/>
        <item x="103"/>
        <item x="1002"/>
        <item x="995"/>
        <item t="default"/>
      </items>
    </pivotField>
    <pivotField compact="0" showAll="0">
      <items count="2310">
        <item x="1476"/>
        <item x="1693"/>
        <item x="1207"/>
        <item x="272"/>
        <item x="1249"/>
        <item x="350"/>
        <item x="646"/>
        <item x="747"/>
        <item x="623"/>
        <item x="630"/>
        <item x="1811"/>
        <item x="68"/>
        <item x="146"/>
        <item x="1884"/>
        <item x="43"/>
        <item x="5"/>
        <item x="183"/>
        <item x="84"/>
        <item x="684"/>
        <item x="1240"/>
        <item x="1891"/>
        <item x="1581"/>
        <item x="1988"/>
        <item x="236"/>
        <item x="1941"/>
        <item x="853"/>
        <item x="978"/>
        <item x="535"/>
        <item x="782"/>
        <item x="175"/>
        <item x="1349"/>
        <item x="113"/>
        <item x="1091"/>
        <item x="1832"/>
        <item x="780"/>
        <item x="254"/>
        <item x="972"/>
        <item x="96"/>
        <item x="961"/>
        <item x="1572"/>
        <item x="798"/>
        <item x="1281"/>
        <item x="1000"/>
        <item x="1441"/>
        <item x="622"/>
        <item x="2086"/>
        <item x="2018"/>
        <item x="200"/>
        <item x="1440"/>
        <item x="297"/>
        <item x="86"/>
        <item x="446"/>
        <item x="529"/>
        <item x="2227"/>
        <item x="283"/>
        <item x="818"/>
        <item x="1068"/>
        <item x="422"/>
        <item x="1614"/>
        <item x="247"/>
        <item x="173"/>
        <item x="1126"/>
        <item x="396"/>
        <item x="273"/>
        <item x="1417"/>
        <item x="233"/>
        <item x="1850"/>
        <item x="928"/>
        <item x="2072"/>
        <item x="428"/>
        <item x="1160"/>
        <item x="2256"/>
        <item x="1056"/>
        <item x="1562"/>
        <item x="2097"/>
        <item x="998"/>
        <item x="1517"/>
        <item x="2271"/>
        <item x="1831"/>
        <item x="577"/>
        <item x="1320"/>
        <item x="147"/>
        <item x="49"/>
        <item x="308"/>
        <item x="1171"/>
        <item x="1044"/>
        <item x="315"/>
        <item x="1267"/>
        <item x="1168"/>
        <item x="2236"/>
        <item x="1133"/>
        <item x="310"/>
        <item x="847"/>
        <item x="1408"/>
        <item x="1993"/>
        <item x="2210"/>
        <item x="1937"/>
        <item x="2057"/>
        <item x="18"/>
        <item x="2282"/>
        <item x="2107"/>
        <item x="136"/>
        <item x="609"/>
        <item x="713"/>
        <item x="1621"/>
        <item x="659"/>
        <item x="1542"/>
        <item x="937"/>
        <item x="1826"/>
        <item x="1136"/>
        <item x="861"/>
        <item x="1377"/>
        <item x="1478"/>
        <item x="708"/>
        <item x="290"/>
        <item x="65"/>
        <item x="1620"/>
        <item x="445"/>
        <item x="372"/>
        <item x="2156"/>
        <item x="14"/>
        <item x="1358"/>
        <item x="608"/>
        <item x="2186"/>
        <item x="160"/>
        <item x="1189"/>
        <item x="1600"/>
        <item x="915"/>
        <item x="2293"/>
        <item x="1175"/>
        <item x="1452"/>
        <item x="1781"/>
        <item x="923"/>
        <item x="301"/>
        <item x="1949"/>
        <item x="302"/>
        <item x="1709"/>
        <item x="1725"/>
        <item x="1099"/>
        <item x="225"/>
        <item x="1132"/>
        <item x="1324"/>
        <item x="1913"/>
        <item x="1102"/>
        <item x="902"/>
        <item x="1545"/>
        <item x="1121"/>
        <item x="665"/>
        <item x="333"/>
        <item x="1412"/>
        <item x="1907"/>
        <item x="1353"/>
        <item x="470"/>
        <item x="1544"/>
        <item x="99"/>
        <item x="872"/>
        <item x="876"/>
        <item x="304"/>
        <item x="1211"/>
        <item x="947"/>
        <item x="1851"/>
        <item x="1650"/>
        <item x="324"/>
        <item x="420"/>
        <item x="1399"/>
        <item x="1330"/>
        <item x="587"/>
        <item x="133"/>
        <item x="2298"/>
        <item x="2120"/>
        <item x="868"/>
        <item x="384"/>
        <item x="423"/>
        <item x="1232"/>
        <item x="1326"/>
        <item x="1122"/>
        <item x="1602"/>
        <item x="1856"/>
        <item x="1916"/>
        <item x="883"/>
        <item x="2197"/>
        <item x="1159"/>
        <item x="787"/>
        <item x="854"/>
        <item x="2139"/>
        <item x="288"/>
        <item x="1721"/>
        <item x="1414"/>
        <item x="402"/>
        <item x="2260"/>
        <item x="13"/>
        <item x="582"/>
        <item x="546"/>
        <item x="1586"/>
        <item x="1839"/>
        <item x="619"/>
        <item x="2092"/>
        <item x="1687"/>
        <item x="230"/>
        <item x="1554"/>
        <item x="863"/>
        <item x="1459"/>
        <item x="551"/>
        <item x="505"/>
        <item x="1874"/>
        <item x="1004"/>
        <item x="2301"/>
        <item x="1607"/>
        <item x="1274"/>
        <item x="392"/>
        <item x="1029"/>
        <item x="886"/>
        <item x="982"/>
        <item x="997"/>
        <item x="1502"/>
        <item x="1039"/>
        <item x="545"/>
        <item x="1206"/>
        <item x="1241"/>
        <item x="155"/>
        <item x="1002"/>
        <item x="2039"/>
        <item x="1077"/>
        <item x="2142"/>
        <item x="1110"/>
        <item x="1264"/>
        <item x="541"/>
        <item x="417"/>
        <item x="2065"/>
        <item x="1062"/>
        <item x="730"/>
        <item x="250"/>
        <item x="1328"/>
        <item x="1398"/>
        <item x="724"/>
        <item x="1574"/>
        <item x="1109"/>
        <item x="1779"/>
        <item x="752"/>
        <item x="231"/>
        <item x="291"/>
        <item x="476"/>
        <item x="456"/>
        <item x="2291"/>
        <item x="1717"/>
        <item x="520"/>
        <item x="434"/>
        <item x="178"/>
        <item x="1657"/>
        <item x="258"/>
        <item x="1423"/>
        <item x="1311"/>
        <item x="644"/>
        <item x="651"/>
        <item x="595"/>
        <item x="2013"/>
        <item x="482"/>
        <item x="479"/>
        <item x="1720"/>
        <item x="1139"/>
        <item x="498"/>
        <item x="1123"/>
        <item x="764"/>
        <item x="2066"/>
        <item x="1696"/>
        <item x="1258"/>
        <item x="332"/>
        <item x="349"/>
        <item x="1278"/>
        <item x="76"/>
        <item x="368"/>
        <item x="973"/>
        <item x="1037"/>
        <item x="1642"/>
        <item x="1980"/>
        <item x="1700"/>
        <item x="1940"/>
        <item x="1658"/>
        <item x="1197"/>
        <item x="1010"/>
        <item x="2124"/>
        <item x="1666"/>
        <item x="75"/>
        <item x="1760"/>
        <item x="1653"/>
        <item x="935"/>
        <item x="990"/>
        <item x="1972"/>
        <item x="702"/>
        <item x="1394"/>
        <item x="1108"/>
        <item x="866"/>
        <item x="1825"/>
        <item x="650"/>
        <item x="449"/>
        <item x="774"/>
        <item x="83"/>
        <item x="2214"/>
        <item x="444"/>
        <item x="10"/>
        <item x="327"/>
        <item x="1753"/>
        <item x="2144"/>
        <item x="424"/>
        <item x="66"/>
        <item x="1870"/>
        <item x="1929"/>
        <item x="2002"/>
        <item x="1007"/>
        <item x="1777"/>
        <item x="878"/>
        <item x="1661"/>
        <item x="1992"/>
        <item x="1838"/>
        <item x="1388"/>
        <item x="2054"/>
        <item x="828"/>
        <item x="2194"/>
        <item x="92"/>
        <item x="2233"/>
        <item x="1295"/>
        <item x="2135"/>
        <item x="2200"/>
        <item x="1315"/>
        <item x="1591"/>
        <item x="655"/>
        <item x="2203"/>
        <item x="846"/>
        <item x="266"/>
        <item x="919"/>
        <item x="2240"/>
        <item x="2"/>
        <item x="1457"/>
        <item x="2003"/>
        <item x="1897"/>
        <item x="377"/>
        <item x="880"/>
        <item x="1577"/>
        <item x="24"/>
        <item x="597"/>
        <item x="21"/>
        <item x="347"/>
        <item x="687"/>
        <item x="1755"/>
        <item x="549"/>
        <item x="1566"/>
        <item x="101"/>
        <item x="1041"/>
        <item x="869"/>
        <item x="89"/>
        <item x="2053"/>
        <item x="36"/>
        <item x="506"/>
        <item x="633"/>
        <item x="1674"/>
        <item x="271"/>
        <item x="455"/>
        <item x="1625"/>
        <item x="749"/>
        <item x="307"/>
        <item x="2269"/>
        <item x="1534"/>
        <item x="1649"/>
        <item x="1592"/>
        <item x="903"/>
        <item x="942"/>
        <item x="1233"/>
        <item x="1673"/>
        <item x="976"/>
        <item x="1200"/>
        <item x="383"/>
        <item x="1104"/>
        <item x="1187"/>
        <item x="1095"/>
        <item x="366"/>
        <item x="1236"/>
        <item x="1347"/>
        <item x="1364"/>
        <item x="1951"/>
        <item x="419"/>
        <item x="354"/>
        <item x="540"/>
        <item x="513"/>
        <item x="627"/>
        <item x="462"/>
        <item x="452"/>
        <item x="1635"/>
        <item x="2157"/>
        <item x="1942"/>
        <item x="588"/>
        <item x="58"/>
        <item x="1143"/>
        <item x="1748"/>
        <item x="550"/>
        <item x="938"/>
        <item x="1711"/>
        <item x="1858"/>
        <item x="2060"/>
        <item x="2249"/>
        <item x="1461"/>
        <item x="32"/>
        <item x="1462"/>
        <item x="1786"/>
        <item x="2103"/>
        <item x="1630"/>
        <item x="2279"/>
        <item x="1025"/>
        <item x="671"/>
        <item x="583"/>
        <item x="318"/>
        <item x="640"/>
        <item x="2177"/>
        <item x="1416"/>
        <item x="1275"/>
        <item x="123"/>
        <item x="1609"/>
        <item x="1603"/>
        <item x="2004"/>
        <item x="487"/>
        <item x="2244"/>
        <item x="255"/>
        <item x="625"/>
        <item x="190"/>
        <item x="791"/>
        <item x="1922"/>
        <item x="848"/>
        <item x="1585"/>
        <item x="141"/>
        <item x="925"/>
        <item x="2151"/>
        <item x="530"/>
        <item x="127"/>
        <item x="418"/>
        <item x="1276"/>
        <item x="850"/>
        <item x="2063"/>
        <item x="2115"/>
        <item x="1879"/>
        <item x="808"/>
        <item x="704"/>
        <item x="594"/>
        <item x="385"/>
        <item x="1597"/>
        <item x="180"/>
        <item x="93"/>
        <item x="202"/>
        <item x="695"/>
        <item x="214"/>
        <item x="2015"/>
        <item x="620"/>
        <item x="956"/>
        <item x="503"/>
        <item x="1284"/>
        <item x="1763"/>
        <item x="1750"/>
        <item x="1078"/>
        <item x="1286"/>
        <item x="1340"/>
        <item x="1719"/>
        <item x="1426"/>
        <item x="1643"/>
        <item x="950"/>
        <item x="518"/>
        <item x="1503"/>
        <item x="826"/>
        <item x="371"/>
        <item x="1351"/>
        <item x="701"/>
        <item x="1183"/>
        <item x="416"/>
        <item x="117"/>
        <item x="725"/>
        <item x="64"/>
        <item x="1986"/>
        <item x="44"/>
        <item x="1524"/>
        <item x="907"/>
        <item x="375"/>
        <item x="1812"/>
        <item x="2179"/>
        <item x="1312"/>
        <item x="166"/>
        <item x="1525"/>
        <item x="1405"/>
        <item x="1300"/>
        <item x="1334"/>
        <item x="779"/>
        <item x="2016"/>
        <item x="537"/>
        <item x="2161"/>
        <item x="509"/>
        <item x="900"/>
        <item x="1348"/>
        <item x="59"/>
        <item x="553"/>
        <item x="1411"/>
        <item x="2274"/>
        <item x="107"/>
        <item x="2118"/>
        <item x="1216"/>
        <item x="1579"/>
        <item x="715"/>
        <item x="1715"/>
        <item x="1403"/>
        <item x="1878"/>
        <item x="1433"/>
        <item x="1365"/>
        <item x="1253"/>
        <item x="1761"/>
        <item x="1254"/>
        <item x="645"/>
        <item x="862"/>
        <item x="977"/>
        <item x="1793"/>
        <item x="389"/>
        <item x="176"/>
        <item x="1496"/>
        <item x="2150"/>
        <item x="796"/>
        <item x="1906"/>
        <item x="712"/>
        <item x="206"/>
        <item x="2088"/>
        <item x="414"/>
        <item x="1894"/>
        <item x="305"/>
        <item x="263"/>
        <item x="42"/>
        <item x="91"/>
        <item x="558"/>
        <item x="604"/>
        <item x="711"/>
        <item x="2254"/>
        <item x="563"/>
        <item x="1568"/>
        <item x="1449"/>
        <item x="1493"/>
        <item x="899"/>
        <item x="1100"/>
        <item x="519"/>
        <item x="240"/>
        <item x="1396"/>
        <item x="1892"/>
        <item x="398"/>
        <item x="2215"/>
        <item x="447"/>
        <item x="836"/>
        <item x="815"/>
        <item x="2288"/>
        <item x="653"/>
        <item x="421"/>
        <item x="4"/>
        <item x="1235"/>
        <item x="152"/>
        <item x="634"/>
        <item x="1582"/>
        <item x="1991"/>
        <item x="262"/>
        <item x="1767"/>
        <item x="1146"/>
        <item x="2199"/>
        <item x="1033"/>
        <item x="1860"/>
        <item x="1847"/>
        <item x="965"/>
        <item x="1867"/>
        <item x="243"/>
        <item x="1546"/>
        <item x="2211"/>
        <item x="714"/>
        <item x="810"/>
        <item x="857"/>
        <item x="1531"/>
        <item x="1299"/>
        <item x="896"/>
        <item x="1909"/>
        <item x="464"/>
        <item x="970"/>
        <item x="515"/>
        <item x="1098"/>
        <item x="934"/>
        <item x="1688"/>
        <item x="234"/>
        <item x="1421"/>
        <item x="1601"/>
        <item x="1266"/>
        <item x="1936"/>
        <item x="303"/>
        <item x="367"/>
        <item x="1596"/>
        <item x="729"/>
        <item x="995"/>
        <item x="249"/>
        <item x="239"/>
        <item x="460"/>
        <item x="1215"/>
        <item x="489"/>
        <item x="1669"/>
        <item x="179"/>
        <item x="1359"/>
        <item x="2216"/>
        <item x="1631"/>
        <item x="1778"/>
        <item x="204"/>
        <item x="81"/>
        <item x="1074"/>
        <item x="142"/>
        <item x="1861"/>
        <item x="1404"/>
        <item x="601"/>
        <item x="790"/>
        <item x="581"/>
        <item x="323"/>
        <item x="539"/>
        <item x="1472"/>
        <item x="1932"/>
        <item x="1977"/>
        <item x="1638"/>
        <item x="703"/>
        <item x="331"/>
        <item x="1075"/>
        <item x="1564"/>
        <item x="946"/>
        <item x="458"/>
        <item x="106"/>
        <item x="1471"/>
        <item x="1260"/>
        <item x="1425"/>
        <item x="732"/>
        <item x="1875"/>
        <item x="50"/>
        <item x="1437"/>
        <item x="45"/>
        <item x="1288"/>
        <item x="326"/>
        <item x="1853"/>
        <item x="1528"/>
        <item x="2242"/>
        <item x="1327"/>
        <item x="740"/>
        <item x="199"/>
        <item x="988"/>
        <item x="2071"/>
        <item x="1580"/>
        <item x="191"/>
        <item x="840"/>
        <item x="1402"/>
        <item x="508"/>
        <item x="1938"/>
        <item x="2021"/>
        <item x="1633"/>
        <item x="70"/>
        <item x="1313"/>
        <item x="981"/>
        <item x="159"/>
        <item x="1886"/>
        <item x="1055"/>
        <item x="794"/>
        <item x="1043"/>
        <item x="1080"/>
        <item x="614"/>
        <item x="693"/>
        <item x="1830"/>
        <item x="1263"/>
        <item x="357"/>
        <item x="1239"/>
        <item x="28"/>
        <item x="1491"/>
        <item x="584"/>
        <item x="856"/>
        <item x="2201"/>
        <item x="1453"/>
        <item x="425"/>
        <item x="1722"/>
        <item x="312"/>
        <item x="567"/>
        <item x="1283"/>
        <item x="1438"/>
        <item x="1332"/>
        <item x="1535"/>
        <item x="792"/>
        <item x="686"/>
        <item x="2089"/>
        <item x="561"/>
        <item x="751"/>
        <item x="1084"/>
        <item x="29"/>
        <item x="1678"/>
        <item x="1605"/>
        <item x="859"/>
        <item x="1881"/>
        <item x="1138"/>
        <item x="409"/>
        <item x="681"/>
        <item x="789"/>
        <item x="1516"/>
        <item x="2108"/>
        <item x="1323"/>
        <item x="522"/>
        <item x="926"/>
        <item x="1142"/>
        <item x="1782"/>
        <item x="673"/>
        <item x="1287"/>
        <item x="2080"/>
        <item x="920"/>
        <item x="1509"/>
        <item x="274"/>
        <item x="54"/>
        <item x="1406"/>
        <item x="628"/>
        <item x="1020"/>
        <item x="834"/>
        <item x="1799"/>
        <item x="611"/>
        <item x="22"/>
        <item x="989"/>
        <item x="2266"/>
        <item x="1474"/>
        <item x="985"/>
        <item x="705"/>
        <item x="108"/>
        <item x="378"/>
        <item x="1413"/>
        <item x="412"/>
        <item x="1990"/>
        <item x="437"/>
        <item x="1231"/>
        <item x="1397"/>
        <item x="1013"/>
        <item x="543"/>
        <item x="2300"/>
        <item x="1079"/>
        <item x="1042"/>
        <item x="2050"/>
        <item x="1261"/>
        <item x="1553"/>
        <item x="1444"/>
        <item x="2202"/>
        <item x="238"/>
        <item x="1151"/>
        <item x="2268"/>
        <item x="289"/>
        <item x="121"/>
        <item x="1694"/>
        <item x="116"/>
        <item x="1950"/>
        <item x="1555"/>
        <item x="1221"/>
        <item x="1569"/>
        <item x="1298"/>
        <item x="1982"/>
        <item x="1822"/>
        <item x="2295"/>
        <item x="72"/>
        <item x="2262"/>
        <item x="1846"/>
        <item x="829"/>
        <item x="1088"/>
        <item x="1135"/>
        <item x="1335"/>
        <item x="1513"/>
        <item x="888"/>
        <item x="1859"/>
        <item x="497"/>
        <item x="755"/>
        <item x="1862"/>
        <item x="140"/>
        <item x="1375"/>
        <item x="2204"/>
        <item x="1571"/>
        <item x="85"/>
        <item x="102"/>
        <item x="1821"/>
        <item x="1314"/>
        <item x="660"/>
        <item x="2205"/>
        <item x="215"/>
        <item x="1843"/>
        <item x="1419"/>
        <item x="943"/>
        <item x="19"/>
        <item x="80"/>
        <item x="569"/>
        <item x="2178"/>
        <item x="1957"/>
        <item x="405"/>
        <item x="1243"/>
        <item x="596"/>
        <item x="1166"/>
        <item x="948"/>
        <item x="316"/>
        <item x="1373"/>
        <item x="2069"/>
        <item x="1499"/>
        <item x="916"/>
        <item x="1567"/>
        <item x="1774"/>
        <item x="1845"/>
        <item x="576"/>
        <item x="1439"/>
        <item x="391"/>
        <item x="1965"/>
        <item x="1926"/>
        <item x="637"/>
        <item x="801"/>
        <item x="111"/>
        <item x="429"/>
        <item x="1107"/>
        <item x="1754"/>
        <item x="1045"/>
        <item x="1101"/>
        <item x="1113"/>
        <item x="674"/>
        <item x="784"/>
        <item x="57"/>
        <item x="1277"/>
        <item x="678"/>
        <item x="338"/>
        <item x="293"/>
        <item x="1740"/>
        <item x="1008"/>
        <item x="817"/>
        <item x="353"/>
        <item x="1752"/>
        <item x="1637"/>
        <item x="771"/>
        <item x="1028"/>
        <item x="468"/>
        <item x="2192"/>
        <item x="1877"/>
        <item x="186"/>
        <item x="562"/>
        <item x="932"/>
        <item x="2176"/>
        <item x="664"/>
        <item x="720"/>
        <item x="760"/>
        <item x="2166"/>
        <item x="1904"/>
        <item x="2037"/>
        <item x="741"/>
        <item x="748"/>
        <item x="237"/>
        <item x="67"/>
        <item x="1632"/>
        <item x="754"/>
        <item x="1218"/>
        <item x="845"/>
        <item x="1733"/>
        <item x="88"/>
        <item x="164"/>
        <item x="1279"/>
        <item x="1487"/>
        <item x="1369"/>
        <item x="2273"/>
        <item x="742"/>
        <item x="2090"/>
        <item x="299"/>
        <item x="1934"/>
        <item x="897"/>
        <item x="2109"/>
        <item x="2272"/>
        <item x="157"/>
        <item x="477"/>
        <item x="875"/>
        <item x="1943"/>
        <item x="1764"/>
        <item x="2027"/>
        <item x="1994"/>
        <item x="278"/>
        <item x="1927"/>
        <item x="1446"/>
        <item x="2114"/>
        <item x="2224"/>
        <item x="1125"/>
        <item x="832"/>
        <item x="1385"/>
        <item x="1492"/>
        <item x="1116"/>
        <item x="1622"/>
        <item x="1814"/>
        <item x="1776"/>
        <item x="466"/>
        <item x="2245"/>
        <item x="1093"/>
        <item x="2001"/>
        <item x="1448"/>
        <item x="128"/>
        <item x="115"/>
        <item x="2225"/>
        <item x="613"/>
        <item x="174"/>
        <item x="734"/>
        <item x="1868"/>
        <item x="1293"/>
        <item x="1333"/>
        <item x="593"/>
        <item x="344"/>
        <item x="1164"/>
        <item x="2257"/>
        <item x="921"/>
        <item x="618"/>
        <item x="2181"/>
        <item x="1156"/>
        <item x="1654"/>
        <item x="813"/>
        <item x="1857"/>
        <item x="1208"/>
        <item x="759"/>
        <item x="120"/>
        <item x="388"/>
        <item x="55"/>
        <item x="1224"/>
        <item x="182"/>
        <item x="52"/>
        <item x="1309"/>
        <item x="2305"/>
        <item x="1023"/>
        <item x="617"/>
        <item x="1511"/>
        <item x="2251"/>
        <item x="194"/>
        <item x="589"/>
        <item x="454"/>
        <item x="131"/>
        <item x="1247"/>
        <item x="2285"/>
        <item x="1560"/>
        <item x="1959"/>
        <item x="1771"/>
        <item x="485"/>
        <item x="867"/>
        <item x="1557"/>
        <item x="346"/>
        <item x="571"/>
        <item x="382"/>
        <item x="1730"/>
        <item x="1987"/>
        <item x="823"/>
        <item x="666"/>
        <item x="2059"/>
        <item x="1181"/>
        <item x="2137"/>
        <item x="610"/>
        <item x="1302"/>
        <item x="2302"/>
        <item x="556"/>
        <item x="821"/>
        <item x="683"/>
        <item x="1961"/>
        <item x="1072"/>
        <item x="827"/>
        <item x="2043"/>
        <item x="341"/>
        <item x="246"/>
        <item x="786"/>
        <item x="1027"/>
        <item x="1876"/>
        <item x="1594"/>
        <item x="685"/>
        <item x="51"/>
        <item x="1619"/>
        <item x="2051"/>
        <item x="531"/>
        <item x="1921"/>
        <item x="313"/>
        <item x="2145"/>
        <item x="189"/>
        <item x="2095"/>
        <item x="1271"/>
        <item x="1689"/>
        <item x="126"/>
        <item x="579"/>
        <item x="1659"/>
        <item x="532"/>
        <item x="252"/>
        <item x="1372"/>
        <item x="1552"/>
        <item x="957"/>
        <item x="1054"/>
        <item x="461"/>
        <item x="369"/>
        <item x="940"/>
        <item x="1728"/>
        <item x="1192"/>
        <item x="1789"/>
        <item x="1953"/>
        <item x="394"/>
        <item x="48"/>
        <item x="1955"/>
        <item x="410"/>
        <item x="2070"/>
        <item x="184"/>
        <item x="1646"/>
        <item x="984"/>
        <item x="830"/>
        <item x="1805"/>
        <item x="2280"/>
        <item x="1338"/>
        <item x="1888"/>
        <item x="865"/>
        <item x="929"/>
        <item x="413"/>
        <item x="2034"/>
        <item x="2123"/>
        <item x="1538"/>
        <item x="135"/>
        <item x="1844"/>
        <item x="1468"/>
        <item x="267"/>
        <item x="756"/>
        <item x="2055"/>
        <item x="380"/>
        <item x="1012"/>
        <item x="1269"/>
        <item x="478"/>
        <item x="657"/>
        <item x="887"/>
        <item x="1896"/>
        <item x="1866"/>
        <item x="909"/>
        <item x="2035"/>
        <item x="2127"/>
        <item x="656"/>
        <item x="2041"/>
        <item x="1117"/>
        <item x="1162"/>
        <item x="2183"/>
        <item x="1655"/>
        <item x="1966"/>
        <item x="2184"/>
        <item x="1663"/>
        <item x="340"/>
        <item x="1495"/>
        <item x="1583"/>
        <item x="426"/>
        <item x="980"/>
        <item x="270"/>
        <item x="2175"/>
        <item x="910"/>
        <item x="150"/>
        <item x="842"/>
        <item x="1087"/>
        <item x="1442"/>
        <item x="1157"/>
        <item x="1872"/>
        <item x="2042"/>
        <item x="232"/>
        <item x="165"/>
        <item x="448"/>
        <item x="149"/>
        <item x="987"/>
        <item x="1342"/>
        <item x="1702"/>
        <item x="2234"/>
        <item x="33"/>
        <item x="1378"/>
        <item x="41"/>
        <item x="959"/>
        <item x="680"/>
        <item x="592"/>
        <item x="727"/>
        <item x="603"/>
        <item x="1469"/>
        <item x="1451"/>
        <item x="2132"/>
        <item x="647"/>
        <item x="605"/>
        <item x="675"/>
        <item x="1282"/>
        <item x="1520"/>
        <item x="971"/>
        <item x="1130"/>
        <item x="1852"/>
        <item x="1481"/>
        <item x="648"/>
        <item x="1059"/>
        <item x="2237"/>
        <item x="1217"/>
        <item x="913"/>
        <item x="2267"/>
        <item x="400"/>
        <item x="1731"/>
        <item x="1672"/>
        <item x="23"/>
        <item x="1237"/>
        <item x="285"/>
        <item x="1073"/>
        <item x="667"/>
        <item x="1956"/>
        <item x="874"/>
        <item x="1854"/>
        <item x="802"/>
        <item x="1009"/>
        <item x="1325"/>
        <item x="15"/>
        <item x="2102"/>
        <item x="991"/>
        <item x="46"/>
        <item x="1598"/>
        <item x="1427"/>
        <item x="1873"/>
        <item x="1058"/>
        <item x="311"/>
        <item x="1565"/>
        <item x="2207"/>
        <item x="1849"/>
        <item x="1734"/>
        <item x="1540"/>
        <item x="2024"/>
        <item x="1842"/>
        <item x="1783"/>
        <item x="758"/>
        <item x="1498"/>
        <item x="689"/>
        <item x="1011"/>
        <item x="433"/>
        <item x="1061"/>
        <item x="2099"/>
        <item x="112"/>
        <item x="1144"/>
        <item x="2116"/>
        <item x="2297"/>
        <item x="1556"/>
        <item x="831"/>
        <item x="53"/>
        <item x="211"/>
        <item x="607"/>
        <item x="1063"/>
        <item x="1806"/>
        <item x="287"/>
        <item x="547"/>
        <item x="564"/>
        <item x="1082"/>
        <item x="35"/>
        <item x="1670"/>
        <item x="2155"/>
        <item x="795"/>
        <item x="739"/>
        <item x="606"/>
        <item x="744"/>
        <item x="884"/>
        <item x="2045"/>
        <item x="1910"/>
        <item x="2191"/>
        <item x="1775"/>
        <item x="691"/>
        <item x="891"/>
        <item x="362"/>
        <item x="629"/>
        <item x="1636"/>
        <item x="904"/>
        <item x="2270"/>
        <item x="1570"/>
        <item x="2241"/>
        <item x="1450"/>
        <item x="1343"/>
        <item x="1344"/>
        <item x="1128"/>
        <item x="1304"/>
        <item x="2011"/>
        <item x="1997"/>
        <item x="370"/>
        <item x="1214"/>
        <item x="1105"/>
        <item x="1784"/>
        <item x="2078"/>
        <item x="1316"/>
        <item x="676"/>
        <item x="2049"/>
        <item x="1645"/>
        <item x="1318"/>
        <item x="1651"/>
        <item x="1182"/>
        <item x="803"/>
        <item x="334"/>
        <item x="721"/>
        <item x="224"/>
        <item x="1813"/>
        <item x="1683"/>
        <item x="1345"/>
        <item x="893"/>
        <item x="2165"/>
        <item x="2170"/>
        <item x="1640"/>
        <item x="1191"/>
        <item x="770"/>
        <item x="835"/>
        <item x="1432"/>
        <item x="1920"/>
        <item x="626"/>
        <item x="1970"/>
        <item x="621"/>
        <item x="1539"/>
        <item x="1223"/>
        <item x="1066"/>
        <item x="993"/>
        <item x="1407"/>
        <item x="1186"/>
        <item x="871"/>
        <item x="1350"/>
        <item x="1153"/>
        <item x="1695"/>
        <item x="773"/>
        <item x="245"/>
        <item x="924"/>
        <item x="1092"/>
        <item x="1165"/>
        <item x="2173"/>
        <item x="2134"/>
        <item x="805"/>
        <item x="1290"/>
        <item x="639"/>
        <item x="996"/>
        <item x="87"/>
        <item x="241"/>
        <item x="914"/>
        <item x="1841"/>
        <item x="319"/>
        <item x="0"/>
        <item x="1765"/>
        <item x="2031"/>
        <item x="2083"/>
        <item x="1081"/>
        <item x="1945"/>
        <item x="1714"/>
        <item x="516"/>
        <item x="2277"/>
        <item x="1660"/>
        <item x="719"/>
        <item x="1477"/>
        <item x="945"/>
        <item x="1152"/>
        <item x="1648"/>
        <item x="268"/>
        <item x="1070"/>
        <item x="2221"/>
        <item x="1996"/>
        <item x="386"/>
        <item x="1785"/>
        <item x="442"/>
        <item x="1664"/>
        <item x="1919"/>
        <item x="321"/>
        <item x="669"/>
        <item x="1618"/>
        <item x="1787"/>
        <item x="892"/>
        <item x="325"/>
        <item x="439"/>
        <item x="528"/>
        <item x="1758"/>
        <item x="1018"/>
        <item x="1161"/>
        <item x="1395"/>
        <item x="1341"/>
        <item x="951"/>
        <item x="2284"/>
        <item x="822"/>
        <item x="2209"/>
        <item x="1173"/>
        <item x="750"/>
        <item x="548"/>
        <item x="1337"/>
        <item x="143"/>
        <item x="1026"/>
        <item x="2140"/>
        <item x="2264"/>
        <item x="1127"/>
        <item x="336"/>
        <item x="2091"/>
        <item x="767"/>
        <item x="858"/>
        <item x="1202"/>
        <item x="1883"/>
        <item x="534"/>
        <item x="1917"/>
        <item x="1170"/>
        <item x="1807"/>
        <item x="397"/>
        <item x="1628"/>
        <item x="776"/>
        <item x="526"/>
        <item x="723"/>
        <item x="364"/>
        <item x="109"/>
        <item x="467"/>
        <item x="649"/>
        <item x="2231"/>
        <item x="1251"/>
        <item x="641"/>
        <item x="638"/>
        <item x="819"/>
        <item x="2105"/>
        <item x="1791"/>
        <item x="1737"/>
        <item x="2265"/>
        <item x="692"/>
        <item x="1475"/>
        <item x="1976"/>
        <item x="2290"/>
        <item x="2238"/>
        <item x="1712"/>
        <item x="1679"/>
        <item x="284"/>
        <item x="1038"/>
        <item x="757"/>
        <item x="31"/>
        <item x="1422"/>
        <item x="843"/>
        <item x="282"/>
        <item x="2056"/>
        <item x="1684"/>
        <item x="1563"/>
        <item x="855"/>
        <item x="1319"/>
        <item x="504"/>
        <item x="481"/>
        <item x="474"/>
        <item x="1296"/>
        <item x="1265"/>
        <item x="2218"/>
        <item x="1820"/>
        <item x="1470"/>
        <item x="580"/>
        <item x="1357"/>
        <item x="1989"/>
        <item x="145"/>
        <item x="276"/>
        <item x="2079"/>
        <item x="1047"/>
        <item x="598"/>
        <item x="2111"/>
        <item x="339"/>
        <item x="2307"/>
        <item x="2292"/>
        <item x="1430"/>
        <item x="2252"/>
        <item x="373"/>
        <item x="1280"/>
        <item x="1969"/>
        <item x="17"/>
        <item x="1019"/>
        <item x="772"/>
        <item x="1827"/>
        <item x="568"/>
        <item x="1114"/>
        <item x="737"/>
        <item x="472"/>
        <item x="1150"/>
        <item x="168"/>
        <item x="1818"/>
        <item x="2082"/>
        <item x="1739"/>
        <item x="765"/>
        <item x="379"/>
        <item x="1523"/>
        <item x="345"/>
        <item x="1272"/>
        <item x="885"/>
        <item x="395"/>
        <item x="2208"/>
        <item x="361"/>
        <item x="235"/>
        <item x="1228"/>
        <item x="97"/>
        <item x="1005"/>
        <item x="952"/>
        <item x="47"/>
        <item x="1252"/>
        <item x="1527"/>
        <item x="1790"/>
        <item x="208"/>
        <item x="1578"/>
        <item x="1431"/>
        <item x="1065"/>
        <item x="1903"/>
        <item x="185"/>
        <item x="399"/>
        <item x="209"/>
        <item x="356"/>
        <item x="125"/>
        <item x="1962"/>
        <item x="1456"/>
        <item x="355"/>
        <item x="2188"/>
        <item x="322"/>
        <item x="1967"/>
        <item x="2126"/>
        <item x="1817"/>
        <item x="955"/>
        <item x="1035"/>
        <item x="2073"/>
        <item x="1483"/>
        <item x="1561"/>
        <item x="1090"/>
        <item x="1756"/>
        <item x="1464"/>
        <item x="124"/>
        <item x="1835"/>
        <item x="114"/>
        <item x="1194"/>
        <item x="1415"/>
        <item x="1196"/>
        <item x="2093"/>
        <item x="1172"/>
        <item x="2068"/>
        <item x="2148"/>
        <item x="1889"/>
        <item x="1718"/>
        <item x="1301"/>
        <item x="1306"/>
        <item x="1484"/>
        <item x="804"/>
        <item x="2223"/>
        <item x="761"/>
        <item x="1912"/>
        <item x="901"/>
        <item x="1587"/>
        <item x="2094"/>
        <item x="1482"/>
        <item x="1497"/>
        <item x="873"/>
        <item x="1707"/>
        <item x="870"/>
        <item x="566"/>
        <item x="77"/>
        <item x="1766"/>
        <item x="1374"/>
        <item x="275"/>
        <item x="1463"/>
        <item x="1925"/>
        <item x="1051"/>
        <item x="1255"/>
        <item x="195"/>
        <item x="1680"/>
        <item x="1667"/>
        <item x="1905"/>
        <item x="277"/>
        <item x="502"/>
        <item x="2308"/>
        <item x="248"/>
        <item x="2085"/>
        <item x="2250"/>
        <item x="1550"/>
        <item x="2212"/>
        <item x="1106"/>
        <item x="2130"/>
        <item x="1604"/>
        <item x="300"/>
        <item x="1924"/>
        <item x="559"/>
        <item x="2125"/>
        <item x="1729"/>
        <item x="1746"/>
        <item x="2143"/>
        <item x="939"/>
        <item x="78"/>
        <item x="986"/>
        <item x="806"/>
        <item x="890"/>
        <item x="259"/>
        <item x="1268"/>
        <item x="512"/>
        <item x="1810"/>
        <item x="1935"/>
        <item x="403"/>
        <item x="134"/>
        <item x="1226"/>
        <item x="1675"/>
        <item x="2168"/>
        <item x="1089"/>
        <item x="585"/>
        <item x="1145"/>
        <item x="38"/>
        <item x="570"/>
        <item x="1429"/>
        <item x="2253"/>
        <item x="2258"/>
        <item x="1796"/>
        <item x="706"/>
        <item x="2243"/>
        <item x="1230"/>
        <item x="1703"/>
        <item x="1898"/>
        <item x="533"/>
        <item x="130"/>
        <item x="510"/>
        <item x="1834"/>
        <item x="103"/>
        <item x="777"/>
        <item x="1518"/>
        <item x="244"/>
        <item x="2075"/>
        <item x="463"/>
        <item x="882"/>
        <item x="1129"/>
        <item x="2121"/>
        <item x="501"/>
        <item x="2149"/>
        <item x="251"/>
        <item x="1686"/>
        <item x="494"/>
        <item x="1692"/>
        <item x="2281"/>
        <item x="1001"/>
        <item x="1049"/>
        <item x="838"/>
        <item x="1201"/>
        <item x="1690"/>
        <item x="1699"/>
        <item x="2172"/>
        <item x="1885"/>
        <item x="95"/>
        <item x="119"/>
        <item x="612"/>
        <item x="849"/>
        <item x="1617"/>
        <item x="1978"/>
        <item x="330"/>
        <item x="1473"/>
        <item x="1939"/>
        <item x="1094"/>
        <item x="1185"/>
        <item x="1485"/>
        <item x="440"/>
        <item x="2138"/>
        <item x="1050"/>
        <item x="1984"/>
        <item x="2129"/>
        <item x="1262"/>
        <item x="1380"/>
        <item x="1749"/>
        <item x="911"/>
        <item x="696"/>
        <item x="1256"/>
        <item x="435"/>
        <item x="2112"/>
        <item x="1424"/>
        <item x="1954"/>
        <item x="778"/>
        <item x="975"/>
        <item x="1167"/>
        <item x="2036"/>
        <item x="260"/>
        <item x="1887"/>
        <item x="25"/>
        <item x="1382"/>
        <item x="212"/>
        <item x="1154"/>
        <item x="912"/>
        <item x="1205"/>
        <item x="575"/>
        <item x="1681"/>
        <item x="1383"/>
        <item x="63"/>
        <item x="1435"/>
        <item x="500"/>
        <item x="172"/>
        <item x="329"/>
        <item x="393"/>
        <item x="962"/>
        <item x="496"/>
        <item x="1833"/>
        <item x="2133"/>
        <item x="1111"/>
        <item x="1871"/>
        <item x="16"/>
        <item x="1086"/>
        <item x="555"/>
        <item x="1829"/>
        <item x="363"/>
        <item x="762"/>
        <item x="411"/>
        <item x="2195"/>
        <item x="1815"/>
        <item x="181"/>
        <item x="1393"/>
        <item x="1759"/>
        <item x="2180"/>
        <item x="390"/>
        <item x="2038"/>
        <item x="1354"/>
        <item x="1480"/>
        <item x="1551"/>
        <item x="1158"/>
        <item x="1723"/>
        <item x="1022"/>
        <item x="2255"/>
        <item x="1242"/>
        <item x="269"/>
        <item x="1285"/>
        <item x="228"/>
        <item x="265"/>
        <item x="26"/>
        <item x="153"/>
        <item x="969"/>
        <item x="82"/>
        <item x="521"/>
        <item x="1466"/>
        <item x="1514"/>
        <item x="1209"/>
        <item x="709"/>
        <item x="1505"/>
        <item x="1864"/>
        <item x="227"/>
        <item x="1368"/>
        <item x="1768"/>
        <item x="1198"/>
        <item x="408"/>
        <item x="216"/>
        <item x="1259"/>
        <item x="144"/>
        <item x="2206"/>
        <item x="483"/>
        <item x="1188"/>
        <item x="2259"/>
        <item x="812"/>
        <item x="1975"/>
        <item x="2019"/>
        <item x="1134"/>
        <item x="1076"/>
        <item x="2283"/>
        <item x="1890"/>
        <item x="1454"/>
        <item x="1071"/>
        <item x="560"/>
        <item x="148"/>
        <item x="814"/>
        <item x="171"/>
        <item x="491"/>
        <item x="889"/>
        <item x="12"/>
        <item x="906"/>
        <item x="1981"/>
        <item x="1213"/>
        <item x="453"/>
        <item x="811"/>
        <item x="1911"/>
        <item x="745"/>
        <item x="1770"/>
        <item x="2159"/>
        <item x="1003"/>
        <item x="342"/>
        <item x="2189"/>
        <item x="1624"/>
        <item x="1901"/>
        <item x="1500"/>
        <item x="1704"/>
        <item x="1367"/>
        <item x="1593"/>
        <item x="2046"/>
        <item x="2008"/>
        <item x="1915"/>
        <item x="2276"/>
        <item x="1052"/>
        <item x="118"/>
        <item x="163"/>
        <item x="2061"/>
        <item x="154"/>
        <item x="351"/>
        <item x="61"/>
        <item x="1963"/>
        <item x="710"/>
        <item x="994"/>
        <item x="1220"/>
        <item x="538"/>
        <item x="788"/>
        <item x="1366"/>
        <item x="2044"/>
        <item x="677"/>
        <item x="1244"/>
        <item x="2213"/>
        <item x="2110"/>
        <item x="1246"/>
        <item x="839"/>
        <item x="2163"/>
        <item x="1798"/>
        <item x="1797"/>
        <item x="358"/>
        <item x="2026"/>
        <item x="905"/>
        <item x="1682"/>
        <item x="662"/>
        <item x="1559"/>
        <item x="1608"/>
        <item x="1530"/>
        <item x="527"/>
        <item x="2062"/>
        <item x="2167"/>
        <item x="294"/>
        <item x="1998"/>
        <item x="295"/>
        <item x="1169"/>
        <item x="27"/>
        <item x="480"/>
        <item x="1536"/>
        <item x="226"/>
        <item x="807"/>
        <item x="793"/>
        <item x="162"/>
        <item x="600"/>
        <item x="1379"/>
        <item x="1155"/>
        <item x="122"/>
        <item x="2152"/>
        <item x="193"/>
        <item x="2146"/>
        <item x="1823"/>
        <item x="1317"/>
        <item x="958"/>
        <item x="56"/>
        <item x="699"/>
        <item x="359"/>
        <item x="1040"/>
        <item x="1576"/>
        <item x="1119"/>
        <item x="1656"/>
        <item x="728"/>
        <item x="1634"/>
        <item x="1180"/>
        <item x="895"/>
        <item x="1176"/>
        <item x="1428"/>
        <item x="898"/>
        <item x="74"/>
        <item x="337"/>
        <item x="430"/>
        <item x="722"/>
        <item x="2096"/>
        <item x="1352"/>
        <item x="1641"/>
        <item x="1149"/>
        <item x="1713"/>
        <item x="1455"/>
        <item x="1418"/>
        <item x="2067"/>
        <item x="652"/>
        <item x="694"/>
        <item x="1612"/>
        <item x="129"/>
        <item x="2000"/>
        <item x="2030"/>
        <item x="2278"/>
        <item x="261"/>
        <item x="1303"/>
        <item x="1016"/>
        <item x="1724"/>
        <item x="1305"/>
        <item x="40"/>
        <item x="2232"/>
        <item x="1376"/>
        <item x="376"/>
        <item x="1865"/>
        <item x="979"/>
        <item x="966"/>
        <item x="219"/>
        <item x="1046"/>
        <item x="1983"/>
        <item x="2101"/>
        <item x="1893"/>
        <item x="933"/>
        <item x="475"/>
        <item x="317"/>
        <item x="201"/>
        <item x="1"/>
        <item x="816"/>
        <item x="2029"/>
        <item x="2228"/>
        <item x="2028"/>
        <item x="1387"/>
        <item x="1902"/>
        <item x="514"/>
        <item x="2217"/>
        <item x="484"/>
        <item x="6"/>
        <item x="663"/>
        <item x="1148"/>
        <item x="2074"/>
        <item x="1489"/>
        <item x="170"/>
        <item x="139"/>
        <item x="1995"/>
        <item x="90"/>
        <item x="2164"/>
        <item x="1747"/>
        <item x="1828"/>
        <item x="1273"/>
        <item x="1647"/>
        <item x="1662"/>
        <item x="217"/>
        <item x="1085"/>
        <item x="658"/>
        <item x="1697"/>
        <item x="1434"/>
        <item x="1420"/>
        <item x="1521"/>
        <item x="9"/>
        <item x="918"/>
        <item x="1732"/>
        <item x="1131"/>
        <item x="775"/>
        <item x="525"/>
        <item x="1671"/>
        <item x="279"/>
        <item x="1914"/>
        <item x="1745"/>
        <item x="1958"/>
        <item x="320"/>
        <item x="1512"/>
        <item x="1381"/>
        <item x="1238"/>
        <item x="1234"/>
        <item x="221"/>
        <item x="1409"/>
        <item x="1677"/>
        <item x="586"/>
        <item x="8"/>
        <item x="536"/>
        <item x="2190"/>
        <item x="968"/>
        <item x="1736"/>
        <item x="799"/>
        <item x="1356"/>
        <item x="2171"/>
        <item x="1355"/>
        <item x="1800"/>
        <item x="672"/>
        <item x="631"/>
        <item x="668"/>
        <item x="280"/>
        <item x="599"/>
        <item x="1479"/>
        <item x="1504"/>
        <item x="213"/>
        <item x="73"/>
        <item x="654"/>
        <item x="743"/>
        <item x="615"/>
        <item x="1494"/>
        <item x="2287"/>
        <item x="2119"/>
        <item x="635"/>
        <item x="809"/>
        <item x="1627"/>
        <item x="1900"/>
        <item x="1289"/>
        <item x="1057"/>
        <item x="936"/>
        <item x="335"/>
        <item x="1178"/>
        <item x="735"/>
        <item x="1292"/>
        <item x="517"/>
        <item x="1199"/>
        <item x="187"/>
        <item x="690"/>
        <item x="296"/>
        <item x="253"/>
        <item x="11"/>
        <item x="974"/>
        <item x="1458"/>
        <item x="930"/>
        <item x="2153"/>
        <item x="1245"/>
        <item x="992"/>
        <item x="1210"/>
        <item x="565"/>
        <item x="1488"/>
        <item x="1401"/>
        <item x="1589"/>
        <item x="1541"/>
        <item x="1190"/>
        <item x="60"/>
        <item x="800"/>
        <item x="542"/>
        <item x="591"/>
        <item x="1118"/>
        <item x="167"/>
        <item x="2220"/>
        <item x="766"/>
        <item x="404"/>
        <item x="432"/>
        <item x="554"/>
        <item x="1370"/>
        <item x="256"/>
        <item x="1307"/>
        <item x="381"/>
        <item x="2014"/>
        <item x="1204"/>
        <item x="2006"/>
        <item x="415"/>
        <item x="1744"/>
        <item x="1391"/>
        <item x="1060"/>
        <item x="824"/>
        <item x="927"/>
        <item x="1795"/>
        <item x="486"/>
        <item x="953"/>
        <item x="1610"/>
        <item x="309"/>
        <item x="1270"/>
        <item x="661"/>
        <item x="1322"/>
        <item x="523"/>
        <item x="1575"/>
        <item x="1931"/>
        <item x="264"/>
        <item x="1248"/>
        <item x="964"/>
        <item x="210"/>
        <item x="1179"/>
        <item x="2076"/>
        <item x="495"/>
        <item x="1808"/>
        <item x="574"/>
        <item x="1508"/>
        <item x="922"/>
        <item x="1522"/>
        <item x="1769"/>
        <item x="2128"/>
        <item x="717"/>
        <item x="1112"/>
        <item x="2009"/>
        <item x="1291"/>
        <item x="769"/>
        <item x="1410"/>
        <item x="1219"/>
        <item x="2005"/>
        <item x="864"/>
        <item x="1802"/>
        <item x="746"/>
        <item x="1053"/>
        <item x="1979"/>
        <item x="69"/>
        <item x="983"/>
        <item x="450"/>
        <item x="820"/>
        <item x="1392"/>
        <item x="1212"/>
        <item x="2248"/>
        <item x="1250"/>
        <item x="427"/>
        <item x="1360"/>
        <item x="281"/>
        <item x="1629"/>
        <item x="2064"/>
        <item x="197"/>
        <item x="954"/>
        <item x="1710"/>
        <item x="1321"/>
        <item x="2020"/>
        <item x="841"/>
        <item x="1726"/>
        <item x="286"/>
        <item x="1863"/>
        <item x="2239"/>
        <item x="1691"/>
        <item x="2247"/>
        <item x="2275"/>
        <item x="2187"/>
        <item x="1389"/>
        <item x="1848"/>
        <item x="431"/>
        <item x="524"/>
        <item x="1506"/>
        <item x="616"/>
        <item x="1606"/>
        <item x="1229"/>
        <item x="1708"/>
        <item x="1203"/>
        <item x="1947"/>
        <item x="1501"/>
        <item x="1840"/>
        <item x="39"/>
        <item x="1030"/>
        <item x="1017"/>
        <item x="963"/>
        <item x="207"/>
        <item x="473"/>
        <item x="2306"/>
        <item x="1588"/>
        <item x="306"/>
        <item x="1225"/>
        <item x="469"/>
        <item x="1371"/>
        <item x="257"/>
        <item x="642"/>
        <item x="1705"/>
        <item x="670"/>
        <item x="1486"/>
        <item x="223"/>
        <item x="1400"/>
        <item x="2131"/>
        <item x="731"/>
        <item x="2235"/>
        <item x="457"/>
        <item x="2084"/>
        <item x="2033"/>
        <item x="1615"/>
        <item x="763"/>
        <item x="1447"/>
        <item x="707"/>
        <item x="1824"/>
        <item x="1103"/>
        <item x="1685"/>
        <item x="471"/>
        <item x="1547"/>
        <item x="1584"/>
        <item x="352"/>
        <item x="2113"/>
        <item x="1639"/>
        <item x="343"/>
        <item x="1543"/>
        <item x="2040"/>
        <item x="931"/>
        <item x="783"/>
        <item x="590"/>
        <item x="1083"/>
        <item x="2077"/>
        <item x="1676"/>
        <item x="2087"/>
        <item x="360"/>
        <item x="365"/>
        <item x="1195"/>
        <item x="490"/>
        <item x="1529"/>
        <item x="2104"/>
        <item x="1537"/>
        <item x="1895"/>
        <item x="1701"/>
        <item x="1297"/>
        <item x="2196"/>
        <item x="2299"/>
        <item x="1855"/>
        <item x="2182"/>
        <item x="161"/>
        <item x="1743"/>
        <item x="726"/>
        <item x="314"/>
        <item x="679"/>
        <item x="2174"/>
        <item x="1048"/>
        <item x="2303"/>
        <item x="1548"/>
        <item x="1064"/>
        <item x="1623"/>
        <item x="1794"/>
        <item x="967"/>
        <item x="825"/>
        <item x="1362"/>
        <item x="205"/>
        <item x="1331"/>
        <item x="768"/>
        <item x="1741"/>
        <item x="1034"/>
        <item x="1507"/>
        <item x="1460"/>
        <item x="1519"/>
        <item x="1436"/>
        <item x="196"/>
        <item x="1819"/>
        <item x="222"/>
        <item x="1751"/>
        <item x="158"/>
        <item x="1946"/>
        <item x="1757"/>
        <item x="1308"/>
        <item x="2017"/>
        <item x="2169"/>
        <item x="698"/>
        <item x="881"/>
        <item x="2230"/>
        <item x="137"/>
        <item x="493"/>
        <item x="1762"/>
        <item x="407"/>
        <item x="1933"/>
        <item x="632"/>
        <item x="1773"/>
        <item x="2222"/>
        <item x="1294"/>
        <item x="2117"/>
        <item x="242"/>
        <item x="736"/>
        <item x="1014"/>
        <item x="100"/>
        <item x="2106"/>
        <item x="2246"/>
        <item x="2160"/>
        <item x="1974"/>
        <item x="1803"/>
        <item x="785"/>
        <item x="1652"/>
        <item x="1985"/>
        <item x="852"/>
        <item x="1716"/>
        <item x="3"/>
        <item x="1960"/>
        <item x="1174"/>
        <item x="2048"/>
        <item x="1727"/>
        <item x="2007"/>
        <item x="833"/>
        <item x="2122"/>
        <item x="1944"/>
        <item x="877"/>
        <item x="1115"/>
        <item x="1968"/>
        <item x="1031"/>
        <item x="894"/>
        <item x="2025"/>
        <item x="1222"/>
        <item x="138"/>
        <item x="20"/>
        <item x="2047"/>
        <item x="860"/>
        <item x="1613"/>
        <item x="1515"/>
        <item x="374"/>
        <item x="1361"/>
        <item x="1120"/>
        <item x="1329"/>
        <item x="1971"/>
        <item x="1490"/>
        <item x="1801"/>
        <item x="1698"/>
        <item x="1706"/>
        <item x="2010"/>
        <item x="328"/>
        <item x="1735"/>
        <item x="1772"/>
        <item x="879"/>
        <item x="7"/>
        <item x="1310"/>
        <item x="716"/>
        <item x="1445"/>
        <item x="298"/>
        <item x="602"/>
        <item x="1599"/>
        <item x="2136"/>
        <item x="218"/>
        <item x="1590"/>
        <item x="220"/>
        <item x="682"/>
        <item x="1918"/>
        <item x="1788"/>
        <item x="2219"/>
        <item x="1124"/>
        <item x="1184"/>
        <item x="1573"/>
        <item x="1021"/>
        <item x="105"/>
        <item x="94"/>
        <item x="1792"/>
        <item x="1558"/>
        <item x="1526"/>
        <item x="1742"/>
        <item x="2296"/>
        <item x="1644"/>
        <item x="2081"/>
        <item x="2289"/>
        <item x="1386"/>
        <item x="62"/>
        <item x="1930"/>
        <item x="908"/>
        <item x="406"/>
        <item x="1973"/>
        <item x="292"/>
        <item x="1899"/>
        <item x="2022"/>
        <item x="999"/>
        <item x="1336"/>
        <item x="499"/>
        <item x="781"/>
        <item x="156"/>
        <item x="507"/>
        <item x="1923"/>
        <item x="2226"/>
        <item x="1626"/>
        <item x="492"/>
        <item x="1069"/>
        <item x="960"/>
        <item x="1928"/>
        <item x="1015"/>
        <item x="2141"/>
        <item x="443"/>
        <item x="1141"/>
        <item x="1363"/>
        <item x="1533"/>
        <item x="552"/>
        <item x="110"/>
        <item x="1137"/>
        <item x="436"/>
        <item x="1999"/>
        <item x="1465"/>
        <item x="1006"/>
        <item x="733"/>
        <item x="1611"/>
        <item x="544"/>
        <item x="1032"/>
        <item x="797"/>
        <item x="1948"/>
        <item x="1346"/>
        <item x="2229"/>
        <item x="203"/>
        <item x="844"/>
        <item x="2147"/>
        <item x="511"/>
        <item x="188"/>
        <item x="37"/>
        <item x="1816"/>
        <item x="169"/>
        <item x="753"/>
        <item x="192"/>
        <item x="700"/>
        <item x="2193"/>
        <item x="1227"/>
        <item x="917"/>
        <item x="1837"/>
        <item x="451"/>
        <item x="1595"/>
        <item x="837"/>
        <item x="71"/>
        <item x="1882"/>
        <item x="1390"/>
        <item x="2098"/>
        <item x="1952"/>
        <item x="1193"/>
        <item x="851"/>
        <item x="1339"/>
        <item x="2012"/>
        <item x="2294"/>
        <item x="98"/>
        <item x="578"/>
        <item x="2286"/>
        <item x="1443"/>
        <item x="1177"/>
        <item x="2052"/>
        <item x="387"/>
        <item x="441"/>
        <item x="348"/>
        <item x="1738"/>
        <item x="1809"/>
        <item x="2154"/>
        <item x="1257"/>
        <item x="2158"/>
        <item x="401"/>
        <item x="1097"/>
        <item x="1880"/>
        <item x="1096"/>
        <item x="488"/>
        <item x="2304"/>
        <item x="2263"/>
        <item x="465"/>
        <item x="1140"/>
        <item x="643"/>
        <item x="697"/>
        <item x="1067"/>
        <item x="557"/>
        <item x="151"/>
        <item x="459"/>
        <item x="1510"/>
        <item x="177"/>
        <item x="573"/>
        <item x="1616"/>
        <item x="1780"/>
        <item x="1836"/>
        <item x="1532"/>
        <item x="1668"/>
        <item x="79"/>
        <item x="1024"/>
        <item x="738"/>
        <item x="944"/>
        <item x="2198"/>
        <item x="1804"/>
        <item x="1869"/>
        <item x="688"/>
        <item x="1665"/>
        <item x="438"/>
        <item x="132"/>
        <item x="1147"/>
        <item x="1467"/>
        <item x="1549"/>
        <item x="718"/>
        <item x="229"/>
        <item x="572"/>
        <item x="2185"/>
        <item x="30"/>
        <item x="2162"/>
        <item x="2023"/>
        <item x="1163"/>
        <item x="1384"/>
        <item x="1908"/>
        <item x="2032"/>
        <item x="624"/>
        <item x="636"/>
        <item x="34"/>
        <item x="2261"/>
        <item x="2100"/>
        <item x="1964"/>
        <item x="1036"/>
        <item x="198"/>
        <item x="949"/>
        <item x="2058"/>
        <item x="104"/>
        <item x="941"/>
        <item t="default"/>
      </items>
    </pivotField>
    <pivotField compact="0" showAll="0">
      <items count="2624">
        <item x="2410"/>
        <item x="2598"/>
        <item x="1653"/>
        <item x="2324"/>
        <item x="1161"/>
        <item x="2605"/>
        <item x="1701"/>
        <item x="1890"/>
        <item x="2607"/>
        <item x="2595"/>
        <item x="2263"/>
        <item x="2346"/>
        <item x="1952"/>
        <item x="2403"/>
        <item x="2412"/>
        <item x="2581"/>
        <item x="43"/>
        <item x="1696"/>
        <item x="1617"/>
        <item x="479"/>
        <item x="2610"/>
        <item x="1030"/>
        <item x="1036"/>
        <item x="827"/>
        <item x="1111"/>
        <item x="699"/>
        <item x="1135"/>
        <item x="257"/>
        <item x="1059"/>
        <item x="2187"/>
        <item x="2344"/>
        <item x="2184"/>
        <item x="606"/>
        <item x="1852"/>
        <item x="202"/>
        <item x="785"/>
        <item x="2338"/>
        <item x="551"/>
        <item x="2011"/>
        <item x="2613"/>
        <item x="1448"/>
        <item x="1745"/>
        <item x="2619"/>
        <item x="2527"/>
        <item x="1381"/>
        <item x="148"/>
        <item x="2092"/>
        <item x="721"/>
        <item x="1140"/>
        <item x="2328"/>
        <item x="2211"/>
        <item x="1595"/>
        <item x="86"/>
        <item x="1878"/>
        <item x="2552"/>
        <item x="18"/>
        <item x="617"/>
        <item x="682"/>
        <item x="1527"/>
        <item x="2026"/>
        <item x="791"/>
        <item x="432"/>
        <item x="367"/>
        <item x="301"/>
        <item x="456"/>
        <item x="1280"/>
        <item x="1781"/>
        <item x="2363"/>
        <item x="1758"/>
        <item x="362"/>
        <item x="2113"/>
        <item x="2032"/>
        <item x="1155"/>
        <item x="2084"/>
        <item x="161"/>
        <item x="559"/>
        <item x="433"/>
        <item x="1193"/>
        <item x="1719"/>
        <item x="2461"/>
        <item x="2515"/>
        <item x="656"/>
        <item x="2314"/>
        <item x="680"/>
        <item x="1803"/>
        <item x="1668"/>
        <item x="2382"/>
        <item x="1720"/>
        <item x="758"/>
        <item x="1965"/>
        <item x="1318"/>
        <item x="2599"/>
        <item x="2427"/>
        <item x="1552"/>
        <item x="330"/>
        <item x="2194"/>
        <item x="2174"/>
        <item x="1865"/>
        <item x="1597"/>
        <item x="68"/>
        <item x="2121"/>
        <item x="1271"/>
        <item x="1419"/>
        <item x="2460"/>
        <item x="1769"/>
        <item x="1056"/>
        <item x="2037"/>
        <item x="1782"/>
        <item x="863"/>
        <item x="2384"/>
        <item x="2616"/>
        <item x="1444"/>
        <item x="2078"/>
        <item x="394"/>
        <item x="900"/>
        <item x="455"/>
        <item x="1677"/>
        <item x="872"/>
        <item x="1326"/>
        <item x="275"/>
        <item x="250"/>
        <item x="357"/>
        <item x="287"/>
        <item x="1474"/>
        <item x="2116"/>
        <item x="2310"/>
        <item x="1020"/>
        <item x="308"/>
        <item x="2248"/>
        <item x="2374"/>
        <item x="1440"/>
        <item x="2103"/>
        <item x="1352"/>
        <item x="1643"/>
        <item x="1075"/>
        <item x="430"/>
        <item x="1742"/>
        <item x="642"/>
        <item x="507"/>
        <item x="1001"/>
        <item x="1709"/>
        <item x="982"/>
        <item x="5"/>
        <item x="1243"/>
        <item x="359"/>
        <item x="2388"/>
        <item x="500"/>
        <item x="2241"/>
        <item x="1196"/>
        <item x="915"/>
        <item x="49"/>
        <item x="951"/>
        <item x="113"/>
        <item x="2218"/>
        <item x="1566"/>
        <item x="438"/>
        <item x="1499"/>
        <item x="2339"/>
        <item x="96"/>
        <item x="1870"/>
        <item x="1356"/>
        <item x="1504"/>
        <item x="1956"/>
        <item x="1264"/>
        <item x="186"/>
        <item x="1678"/>
        <item x="933"/>
        <item x="2274"/>
        <item x="1989"/>
        <item x="2482"/>
        <item x="1513"/>
        <item x="1016"/>
        <item x="227"/>
        <item x="712"/>
        <item x="134"/>
        <item x="2036"/>
        <item x="338"/>
        <item x="1101"/>
        <item x="339"/>
        <item x="1753"/>
        <item x="1859"/>
        <item x="406"/>
        <item x="175"/>
        <item x="1122"/>
        <item x="1522"/>
        <item x="1452"/>
        <item x="2495"/>
        <item x="147"/>
        <item x="1683"/>
        <item x="276"/>
        <item x="2013"/>
        <item x="2305"/>
        <item x="1179"/>
        <item x="84"/>
        <item x="137"/>
        <item x="576"/>
        <item x="1761"/>
        <item x="1142"/>
        <item x="641"/>
        <item x="2186"/>
        <item x="2332"/>
        <item x="1334"/>
        <item x="237"/>
        <item x="1554"/>
        <item x="2193"/>
        <item x="1987"/>
        <item x="825"/>
        <item x="178"/>
        <item x="2144"/>
        <item x="295"/>
        <item x="1860"/>
        <item x="1172"/>
        <item x="2075"/>
        <item x="1913"/>
        <item x="2154"/>
        <item x="2484"/>
        <item x="2500"/>
        <item x="819"/>
        <item x="924"/>
        <item x="1439"/>
        <item x="1108"/>
        <item x="664"/>
        <item x="1716"/>
        <item x="486"/>
        <item x="657"/>
        <item x="741"/>
        <item x="1675"/>
        <item x="2159"/>
        <item x="99"/>
        <item x="1206"/>
        <item x="1809"/>
        <item x="2360"/>
        <item x="1821"/>
        <item x="2111"/>
        <item x="1191"/>
        <item x="312"/>
        <item x="1316"/>
        <item x="1152"/>
        <item x="920"/>
        <item x="1770"/>
        <item x="292"/>
        <item x="2400"/>
        <item x="1169"/>
        <item x="796"/>
        <item x="1180"/>
        <item x="306"/>
        <item x="1955"/>
        <item x="467"/>
        <item x="1528"/>
        <item x="1240"/>
        <item x="1307"/>
        <item x="1145"/>
        <item x="454"/>
        <item x="2002"/>
        <item x="1524"/>
        <item x="975"/>
        <item x="653"/>
        <item x="356"/>
        <item x="981"/>
        <item x="2295"/>
        <item x="894"/>
        <item x="382"/>
        <item x="2476"/>
        <item x="501"/>
        <item x="156"/>
        <item x="747"/>
        <item x="1192"/>
        <item x="2497"/>
        <item x="1069"/>
        <item x="319"/>
        <item x="2143"/>
        <item x="305"/>
        <item x="1000"/>
        <item x="2356"/>
        <item x="752"/>
        <item x="2141"/>
        <item x="991"/>
        <item x="473"/>
        <item x="952"/>
        <item x="1885"/>
        <item x="2404"/>
        <item x="2099"/>
        <item x="1247"/>
        <item x="14"/>
        <item x="764"/>
        <item x="2005"/>
        <item x="1532"/>
        <item x="1451"/>
        <item x="2467"/>
        <item x="1063"/>
        <item x="2004"/>
        <item x="693"/>
        <item x="2197"/>
        <item x="965"/>
        <item x="314"/>
        <item x="2352"/>
        <item x="1630"/>
        <item x="2556"/>
        <item x="1105"/>
        <item x="2074"/>
        <item x="808"/>
        <item x="76"/>
        <item x="931"/>
        <item x="1744"/>
        <item x="2558"/>
        <item x="2066"/>
        <item x="1884"/>
        <item x="1576"/>
        <item x="1855"/>
        <item x="1231"/>
        <item x="1813"/>
        <item x="1302"/>
        <item x="65"/>
        <item x="181"/>
        <item x="1361"/>
        <item x="2240"/>
        <item x="686"/>
        <item x="578"/>
        <item x="2586"/>
        <item x="901"/>
        <item x="294"/>
        <item x="1401"/>
        <item x="2060"/>
        <item x="494"/>
        <item x="459"/>
        <item x="546"/>
        <item x="1129"/>
        <item x="1794"/>
        <item x="1262"/>
        <item x="402"/>
        <item x="2426"/>
        <item x="493"/>
        <item x="908"/>
        <item x="1346"/>
        <item x="1409"/>
        <item x="460"/>
        <item x="1203"/>
        <item x="612"/>
        <item x="1711"/>
        <item x="444"/>
        <item x="13"/>
        <item x="10"/>
        <item x="2419"/>
        <item x="1089"/>
        <item x="1812"/>
        <item x="1545"/>
        <item x="2567"/>
        <item x="1317"/>
        <item x="83"/>
        <item x="2185"/>
        <item x="1837"/>
        <item x="2023"/>
        <item x="2227"/>
        <item x="1529"/>
        <item x="2380"/>
        <item x="1040"/>
        <item x="2530"/>
        <item x="989"/>
        <item x="525"/>
        <item x="1725"/>
        <item x="232"/>
        <item x="2070"/>
        <item x="1874"/>
        <item x="2368"/>
        <item x="1846"/>
        <item x="2563"/>
        <item x="1930"/>
        <item x="347"/>
        <item x="1055"/>
        <item x="835"/>
        <item x="2611"/>
        <item x="913"/>
        <item x="540"/>
        <item x="1342"/>
        <item x="2502"/>
        <item x="261"/>
        <item x="412"/>
        <item x="2021"/>
        <item x="971"/>
        <item x="497"/>
        <item x="1778"/>
        <item x="910"/>
        <item x="1357"/>
        <item x="1498"/>
        <item x="1747"/>
        <item x="1494"/>
        <item x="1748"/>
        <item x="678"/>
        <item x="2301"/>
        <item x="480"/>
        <item x="1726"/>
        <item x="1048"/>
        <item x="571"/>
        <item x="1061"/>
        <item x="1210"/>
        <item x="611"/>
        <item x="685"/>
        <item x="1686"/>
        <item x="934"/>
        <item x="1336"/>
        <item x="572"/>
        <item x="1031"/>
        <item x="2537"/>
        <item x="427"/>
        <item x="1950"/>
        <item x="1505"/>
        <item x="378"/>
        <item x="1228"/>
        <item x="632"/>
        <item x="832"/>
        <item x="2313"/>
        <item x="1535"/>
        <item x="253"/>
        <item x="75"/>
        <item x="518"/>
        <item x="1945"/>
        <item x="724"/>
        <item x="1798"/>
        <item x="626"/>
        <item x="1570"/>
        <item x="1170"/>
        <item x="1518"/>
        <item x="2043"/>
        <item x="770"/>
        <item x="1415"/>
        <item x="307"/>
        <item x="233"/>
        <item x="1880"/>
        <item x="535"/>
        <item x="909"/>
        <item x="1515"/>
        <item x="2210"/>
        <item x="1388"/>
        <item x="1417"/>
        <item x="1737"/>
        <item x="216"/>
        <item x="841"/>
        <item x="471"/>
        <item x="625"/>
        <item x="1022"/>
        <item x="1631"/>
        <item x="1053"/>
        <item x="2046"/>
        <item x="2471"/>
        <item x="45"/>
        <item x="1416"/>
        <item x="91"/>
        <item x="2453"/>
        <item x="2298"/>
        <item x="723"/>
        <item x="265"/>
        <item x="2463"/>
        <item x="2325"/>
        <item x="1006"/>
        <item x="895"/>
        <item x="106"/>
        <item x="1699"/>
        <item x="2235"/>
        <item x="1104"/>
        <item x="142"/>
        <item x="1046"/>
        <item x="1340"/>
        <item x="948"/>
        <item x="2583"/>
        <item x="143"/>
        <item x="732"/>
        <item x="1072"/>
        <item x="1732"/>
        <item x="1359"/>
        <item x="1964"/>
        <item x="193"/>
        <item x="2243"/>
        <item x="1578"/>
        <item x="1624"/>
        <item x="2602"/>
        <item x="1047"/>
        <item x="404"/>
        <item x="2213"/>
        <item x="201"/>
        <item x="2428"/>
        <item x="2051"/>
        <item x="2044"/>
        <item x="624"/>
        <item x="1823"/>
        <item x="1917"/>
        <item x="2289"/>
        <item x="1434"/>
        <item x="1705"/>
        <item x="1358"/>
        <item x="1883"/>
        <item x="1376"/>
        <item x="613"/>
        <item x="2224"/>
        <item x="2609"/>
        <item x="1791"/>
        <item x="177"/>
        <item x="782"/>
        <item x="552"/>
        <item x="124"/>
        <item x="1289"/>
        <item x="1098"/>
        <item x="1562"/>
        <item x="1071"/>
        <item x="171"/>
        <item x="2176"/>
        <item x="705"/>
        <item x="628"/>
        <item x="2226"/>
        <item x="81"/>
        <item x="1168"/>
        <item x="235"/>
        <item x="1423"/>
        <item x="408"/>
        <item x="2550"/>
        <item x="183"/>
        <item x="2158"/>
        <item x="429"/>
        <item x="323"/>
        <item x="2311"/>
        <item x="1330"/>
        <item x="2417"/>
        <item x="897"/>
        <item x="667"/>
        <item x="647"/>
        <item x="1922"/>
        <item x="2225"/>
        <item x="1826"/>
        <item x="1549"/>
        <item x="2601"/>
        <item x="1749"/>
        <item x="2522"/>
        <item x="635"/>
        <item x="128"/>
        <item x="2047"/>
        <item x="2480"/>
        <item x="1662"/>
        <item x="2396"/>
        <item x="1201"/>
        <item x="1985"/>
        <item x="1916"/>
        <item x="988"/>
        <item x="836"/>
        <item x="674"/>
        <item x="575"/>
        <item x="2091"/>
        <item x="2236"/>
        <item x="2577"/>
        <item x="526"/>
        <item x="1521"/>
        <item x="542"/>
        <item x="1019"/>
        <item x="2124"/>
        <item x="1509"/>
        <item x="245"/>
        <item x="834"/>
        <item x="753"/>
        <item x="610"/>
        <item x="1872"/>
        <item x="2533"/>
        <item x="509"/>
        <item x="93"/>
        <item x="395"/>
        <item x="1035"/>
        <item x="2080"/>
        <item x="1393"/>
        <item x="1959"/>
        <item x="1746"/>
        <item x="945"/>
        <item x="2424"/>
        <item x="992"/>
        <item x="2371"/>
        <item x="457"/>
        <item x="577"/>
        <item x="1793"/>
        <item x="1094"/>
        <item x="565"/>
        <item x="2543"/>
        <item x="2334"/>
        <item x="1948"/>
        <item x="1370"/>
        <item x="978"/>
        <item x="1816"/>
        <item x="1751"/>
        <item x="1605"/>
        <item x="1784"/>
        <item x="2052"/>
        <item x="496"/>
        <item x="1348"/>
        <item x="1146"/>
        <item x="639"/>
        <item x="1640"/>
        <item x="1936"/>
        <item x="1312"/>
        <item x="2085"/>
        <item x="107"/>
        <item x="769"/>
        <item x="1776"/>
        <item x="852"/>
        <item x="1931"/>
        <item x="750"/>
        <item x="2418"/>
        <item x="751"/>
        <item x="1703"/>
        <item x="1411"/>
        <item x="1207"/>
        <item x="1755"/>
        <item x="258"/>
        <item x="1066"/>
        <item x="2087"/>
        <item x="506"/>
        <item x="1345"/>
        <item x="1799"/>
        <item x="1153"/>
        <item x="32"/>
        <item x="2385"/>
        <item x="591"/>
        <item x="2562"/>
        <item x="713"/>
        <item x="1497"/>
        <item x="1503"/>
        <item x="1579"/>
        <item x="2406"/>
        <item x="2102"/>
        <item x="208"/>
        <item x="654"/>
        <item x="586"/>
        <item x="970"/>
        <item x="2157"/>
        <item x="2366"/>
        <item x="725"/>
        <item x="2358"/>
        <item x="2491"/>
        <item x="2455"/>
        <item x="904"/>
        <item x="2165"/>
        <item x="2209"/>
        <item x="2565"/>
        <item x="36"/>
        <item x="241"/>
        <item x="2493"/>
        <item x="2439"/>
        <item x="419"/>
        <item x="1847"/>
        <item x="1354"/>
        <item x="2608"/>
        <item x="1853"/>
        <item x="1999"/>
        <item x="1934"/>
        <item x="21"/>
        <item x="2379"/>
        <item x="1919"/>
        <item x="879"/>
        <item x="1490"/>
        <item x="1175"/>
        <item x="2146"/>
        <item x="1086"/>
        <item x="1100"/>
        <item x="321"/>
        <item x="2294"/>
        <item x="1882"/>
        <item x="333"/>
        <item x="1534"/>
        <item x="19"/>
        <item x="2"/>
        <item x="662"/>
        <item x="179"/>
        <item x="865"/>
        <item x="754"/>
        <item x="2208"/>
        <item x="2155"/>
        <item x="928"/>
        <item x="1460"/>
        <item x="2574"/>
        <item x="2069"/>
        <item x="1717"/>
        <item x="270"/>
        <item x="538"/>
        <item x="1536"/>
        <item x="2244"/>
        <item x="1124"/>
        <item x="2254"/>
        <item x="793"/>
        <item x="354"/>
        <item x="1429"/>
        <item x="539"/>
        <item x="659"/>
        <item x="689"/>
        <item x="1877"/>
        <item x="2401"/>
        <item x="89"/>
        <item x="1841"/>
        <item x="1351"/>
        <item x="101"/>
        <item x="926"/>
        <item x="2152"/>
        <item x="2022"/>
        <item x="1176"/>
        <item x="566"/>
        <item x="2020"/>
        <item x="2416"/>
        <item x="70"/>
        <item x="24"/>
        <item x="447"/>
        <item x="1516"/>
        <item x="737"/>
        <item x="393"/>
        <item x="1292"/>
        <item x="1369"/>
        <item x="1543"/>
        <item x="2485"/>
        <item x="568"/>
        <item x="1706"/>
        <item x="1568"/>
        <item x="1924"/>
        <item x="2133"/>
        <item x="2367"/>
        <item x="2423"/>
        <item x="2568"/>
        <item x="2336"/>
        <item x="1461"/>
        <item x="1079"/>
        <item x="581"/>
        <item x="1633"/>
        <item x="875"/>
        <item x="1437"/>
        <item x="679"/>
        <item x="399"/>
        <item x="1120"/>
        <item x="1607"/>
        <item x="1315"/>
        <item x="466"/>
        <item x="2407"/>
        <item x="1331"/>
        <item x="269"/>
        <item x="92"/>
        <item x="428"/>
        <item x="1738"/>
        <item x="962"/>
        <item x="434"/>
        <item x="1574"/>
        <item x="775"/>
        <item x="1486"/>
        <item x="1848"/>
        <item x="387"/>
        <item x="1367"/>
        <item x="2290"/>
        <item x="1632"/>
        <item x="2286"/>
        <item x="957"/>
        <item x="2604"/>
        <item x="1487"/>
        <item x="533"/>
        <item x="1688"/>
        <item x="1687"/>
        <item x="366"/>
        <item x="116"/>
        <item x="570"/>
        <item x="167"/>
        <item x="1593"/>
        <item x="916"/>
        <item x="1648"/>
        <item x="1830"/>
        <item x="1260"/>
        <item x="738"/>
        <item x="381"/>
        <item x="2183"/>
        <item x="2411"/>
        <item x="2291"/>
        <item x="2488"/>
        <item x="67"/>
        <item x="1620"/>
        <item x="529"/>
        <item x="1469"/>
        <item x="2252"/>
        <item x="2575"/>
        <item x="1695"/>
        <item x="1714"/>
        <item x="1366"/>
        <item x="1039"/>
        <item x="58"/>
        <item x="1402"/>
        <item x="1404"/>
        <item x="1787"/>
        <item x="644"/>
        <item x="1383"/>
        <item x="979"/>
        <item x="1587"/>
        <item x="1824"/>
        <item x="1362"/>
        <item x="141"/>
        <item x="1106"/>
        <item x="1453"/>
        <item x="239"/>
        <item x="2487"/>
        <item x="2200"/>
        <item x="2271"/>
        <item x="59"/>
        <item x="1043"/>
        <item x="2050"/>
        <item x="1147"/>
        <item x="2321"/>
        <item x="50"/>
        <item x="22"/>
        <item x="206"/>
        <item x="1386"/>
        <item x="556"/>
        <item x="2007"/>
        <item x="277"/>
        <item x="2429"/>
        <item x="2062"/>
        <item x="66"/>
        <item x="2335"/>
        <item x="108"/>
        <item x="2145"/>
        <item x="1933"/>
        <item x="873"/>
        <item x="1645"/>
        <item x="469"/>
        <item x="743"/>
        <item x="2010"/>
        <item x="249"/>
        <item x="2131"/>
        <item x="1004"/>
        <item x="2569"/>
        <item x="2261"/>
        <item x="1213"/>
        <item x="54"/>
        <item x="1739"/>
        <item x="595"/>
        <item x="85"/>
        <item x="523"/>
        <item x="1130"/>
        <item x="1669"/>
        <item x="2237"/>
        <item x="1512"/>
        <item x="1659"/>
        <item x="1011"/>
        <item x="53"/>
        <item x="856"/>
        <item x="1465"/>
        <item x="1976"/>
        <item x="1308"/>
        <item x="1733"/>
        <item x="422"/>
        <item x="204"/>
        <item x="1421"/>
        <item x="2107"/>
        <item x="1835"/>
        <item x="1827"/>
        <item x="590"/>
        <item x="2247"/>
        <item x="557"/>
        <item x="2164"/>
        <item x="192"/>
        <item x="1606"/>
        <item x="160"/>
        <item x="316"/>
        <item x="415"/>
        <item x="1953"/>
        <item x="376"/>
        <item x="1525"/>
        <item x="1442"/>
        <item x="1801"/>
        <item x="2445"/>
        <item x="2205"/>
        <item x="1339"/>
        <item x="727"/>
        <item x="396"/>
        <item x="2486"/>
        <item x="2549"/>
        <item x="997"/>
        <item x="2369"/>
        <item x="517"/>
        <item x="390"/>
        <item x="881"/>
        <item x="876"/>
        <item x="2534"/>
        <item x="363"/>
        <item x="883"/>
        <item x="2106"/>
        <item x="2456"/>
        <item x="1214"/>
        <item x="700"/>
        <item x="1085"/>
        <item x="627"/>
        <item x="1438"/>
        <item x="1205"/>
        <item x="2057"/>
        <item x="1598"/>
        <item x="949"/>
        <item x="2436"/>
        <item x="136"/>
        <item x="618"/>
        <item x="2259"/>
        <item x="385"/>
        <item x="2156"/>
        <item x="1548"/>
        <item x="474"/>
        <item x="458"/>
        <item x="311"/>
        <item x="2545"/>
        <item x="1789"/>
        <item x="936"/>
        <item x="1667"/>
        <item x="799"/>
        <item x="1290"/>
        <item x="1238"/>
        <item x="2038"/>
        <item x="1384"/>
        <item x="661"/>
        <item x="1295"/>
        <item x="1320"/>
        <item x="2570"/>
        <item x="2526"/>
        <item x="1143"/>
        <item x="740"/>
        <item x="2546"/>
        <item x="1313"/>
        <item x="463"/>
        <item x="102"/>
        <item x="2256"/>
        <item x="4"/>
        <item x="1311"/>
        <item x="1174"/>
        <item x="2576"/>
        <item x="1274"/>
        <item x="1472"/>
        <item x="2053"/>
        <item x="1034"/>
        <item x="2357"/>
        <item x="165"/>
        <item x="238"/>
        <item x="953"/>
        <item x="80"/>
        <item x="2130"/>
        <item x="886"/>
        <item x="773"/>
        <item x="2459"/>
        <item x="217"/>
        <item x="996"/>
        <item x="1517"/>
        <item x="1957"/>
        <item x="1222"/>
        <item x="1728"/>
        <item x="1886"/>
        <item x="1165"/>
        <item x="563"/>
        <item x="614"/>
        <item x="329"/>
        <item x="959"/>
        <item x="2303"/>
        <item x="597"/>
        <item x="707"/>
        <item x="888"/>
        <item x="28"/>
        <item x="742"/>
        <item x="1806"/>
        <item x="983"/>
        <item x="2206"/>
        <item x="2559"/>
        <item x="2212"/>
        <item x="2320"/>
        <item x="274"/>
        <item x="2312"/>
        <item x="709"/>
        <item x="72"/>
        <item x="317"/>
        <item x="977"/>
        <item x="2612"/>
        <item x="691"/>
        <item x="1658"/>
        <item x="121"/>
        <item x="64"/>
        <item x="2572"/>
        <item x="1721"/>
        <item x="786"/>
        <item x="1502"/>
        <item x="718"/>
        <item x="1991"/>
        <item x="1974"/>
        <item x="2343"/>
        <item x="2507"/>
        <item x="1507"/>
        <item x="1028"/>
        <item x="722"/>
        <item x="912"/>
        <item x="2042"/>
        <item x="1012"/>
        <item x="1982"/>
        <item x="1603"/>
        <item x="638"/>
        <item x="117"/>
        <item x="1651"/>
        <item x="2181"/>
        <item x="1343"/>
        <item x="867"/>
        <item x="435"/>
        <item x="824"/>
        <item x="1557"/>
        <item x="972"/>
        <item x="51"/>
        <item x="2033"/>
        <item x="2169"/>
        <item x="1773"/>
        <item x="129"/>
        <item x="1506"/>
        <item x="1894"/>
        <item x="772"/>
        <item x="1702"/>
        <item x="44"/>
        <item x="281"/>
        <item x="252"/>
        <item x="765"/>
        <item x="388"/>
        <item x="2281"/>
        <item x="2108"/>
        <item x="1217"/>
        <item x="88"/>
        <item x="744"/>
        <item x="731"/>
        <item x="1432"/>
        <item x="1519"/>
        <item x="1990"/>
        <item x="487"/>
        <item x="2048"/>
        <item x="553"/>
        <item x="2375"/>
        <item x="1209"/>
        <item x="2538"/>
        <item x="2489"/>
        <item x="372"/>
        <item x="1255"/>
        <item x="1555"/>
        <item x="795"/>
        <item x="426"/>
        <item x="906"/>
        <item x="2373"/>
        <item x="589"/>
        <item x="622"/>
        <item x="698"/>
        <item x="720"/>
        <item x="2297"/>
        <item x="636"/>
        <item x="332"/>
        <item x="2191"/>
        <item x="1371"/>
        <item x="1559"/>
        <item x="151"/>
        <item x="2238"/>
        <item x="1457"/>
        <item x="1413"/>
        <item x="2138"/>
        <item x="182"/>
        <item x="1946"/>
        <item x="1229"/>
        <item x="2541"/>
        <item x="2584"/>
        <item x="29"/>
        <item x="837"/>
        <item x="839"/>
        <item x="1256"/>
        <item x="941"/>
        <item x="2451"/>
        <item x="1148"/>
        <item x="2123"/>
        <item x="196"/>
        <item x="348"/>
        <item x="2307"/>
        <item x="424"/>
        <item x="1483"/>
        <item x="528"/>
        <item x="1814"/>
        <item x="431"/>
        <item x="2392"/>
        <item x="2337"/>
        <item x="2458"/>
        <item x="1186"/>
        <item x="1896"/>
        <item x="328"/>
        <item x="1771"/>
        <item x="1027"/>
        <item x="2535"/>
        <item x="923"/>
        <item x="784"/>
        <item x="821"/>
        <item x="946"/>
        <item x="1245"/>
        <item x="240"/>
        <item x="1563"/>
        <item x="1601"/>
        <item x="767"/>
        <item x="2454"/>
        <item x="1718"/>
        <item x="2214"/>
        <item x="1287"/>
        <item x="1949"/>
        <item x="1338"/>
        <item x="1029"/>
        <item x="2136"/>
        <item x="1672"/>
        <item x="2450"/>
        <item x="495"/>
        <item x="2408"/>
        <item x="2067"/>
        <item x="1265"/>
        <item x="914"/>
        <item x="1591"/>
        <item x="1119"/>
        <item x="1690"/>
        <item x="2170"/>
        <item x="1785"/>
        <item x="1288"/>
        <item x="1128"/>
        <item x="1941"/>
        <item x="1954"/>
        <item x="213"/>
        <item x="1232"/>
        <item x="2304"/>
        <item x="2199"/>
        <item x="1496"/>
        <item x="1790"/>
        <item x="344"/>
        <item x="2571"/>
        <item x="420"/>
        <item x="804"/>
        <item x="1722"/>
        <item x="792"/>
        <item x="2441"/>
        <item x="340"/>
        <item x="1149"/>
        <item x="1900"/>
        <item x="877"/>
        <item x="858"/>
        <item x="2512"/>
        <item x="2058"/>
        <item x="798"/>
        <item x="966"/>
        <item x="2524"/>
        <item x="847"/>
        <item x="371"/>
        <item x="46"/>
        <item x="158"/>
        <item x="874"/>
        <item x="2511"/>
        <item x="854"/>
        <item x="1405"/>
        <item x="2618"/>
        <item x="1426"/>
        <item x="562"/>
        <item x="1454"/>
        <item x="954"/>
        <item x="1227"/>
        <item x="2140"/>
        <item x="668"/>
        <item x="303"/>
        <item x="150"/>
        <item x="1704"/>
        <item x="1983"/>
        <item x="2040"/>
        <item x="1445"/>
        <item x="1992"/>
        <item x="2393"/>
        <item x="1431"/>
        <item x="994"/>
        <item x="2072"/>
        <item x="608"/>
        <item x="42"/>
        <item x="2477"/>
        <item x="1084"/>
        <item x="2100"/>
        <item x="1829"/>
        <item x="694"/>
        <item x="1195"/>
        <item x="2249"/>
        <item x="1832"/>
        <item x="1929"/>
        <item x="2068"/>
        <item x="2475"/>
        <item x="452"/>
        <item x="2354"/>
        <item x="1679"/>
        <item x="760"/>
        <item x="1435"/>
        <item x="380"/>
        <item x="1899"/>
        <item x="465"/>
        <item x="1385"/>
        <item x="584"/>
        <item x="1392"/>
        <item x="944"/>
        <item x="483"/>
        <item x="1197"/>
        <item x="1642"/>
        <item x="153"/>
        <item x="1740"/>
        <item x="248"/>
        <item x="869"/>
        <item x="1763"/>
        <item x="2035"/>
        <item x="761"/>
        <item x="1588"/>
        <item x="1966"/>
        <item x="35"/>
        <item x="802"/>
        <item x="1530"/>
        <item x="1139"/>
        <item x="1266"/>
        <item x="893"/>
        <item x="2501"/>
        <item x="2119"/>
        <item x="580"/>
        <item x="1324"/>
        <item x="1796"/>
        <item x="1741"/>
        <item x="1150"/>
        <item x="1126"/>
        <item x="840"/>
        <item x="1700"/>
        <item x="708"/>
        <item x="2378"/>
        <item x="2000"/>
        <item x="477"/>
        <item x="1893"/>
        <item x="986"/>
        <item x="918"/>
        <item x="2492"/>
        <item x="1802"/>
        <item x="377"/>
        <item x="472"/>
        <item x="2351"/>
        <item x="1158"/>
        <item x="935"/>
        <item x="1708"/>
        <item x="2514"/>
        <item x="1125"/>
        <item x="2161"/>
        <item x="2474"/>
        <item x="1121"/>
        <item x="940"/>
        <item x="554"/>
        <item x="2470"/>
        <item x="1937"/>
        <item x="2592"/>
        <item x="31"/>
        <item x="2175"/>
        <item x="1399"/>
        <item x="2341"/>
        <item x="2496"/>
        <item x="2440"/>
        <item x="2245"/>
        <item x="548"/>
        <item x="964"/>
        <item x="315"/>
        <item x="291"/>
        <item x="1441"/>
        <item x="112"/>
        <item x="2469"/>
        <item x="1538"/>
        <item x="132"/>
        <item x="48"/>
        <item x="710"/>
        <item x="1067"/>
        <item x="309"/>
        <item x="271"/>
        <item x="968"/>
        <item x="1049"/>
        <item x="922"/>
        <item x="860"/>
        <item x="289"/>
        <item x="1673"/>
        <item x="960"/>
        <item x="2265"/>
        <item x="703"/>
        <item x="1862"/>
        <item x="1995"/>
        <item x="803"/>
        <item x="2285"/>
        <item x="592"/>
        <item x="1621"/>
        <item x="651"/>
        <item x="278"/>
        <item x="2129"/>
        <item x="293"/>
        <item x="1058"/>
        <item x="1364"/>
        <item x="599"/>
        <item x="1403"/>
        <item x="2268"/>
        <item x="166"/>
        <item x="1253"/>
        <item x="973"/>
        <item x="2597"/>
        <item x="1310"/>
        <item x="1198"/>
        <item x="1281"/>
        <item x="266"/>
        <item x="882"/>
        <item x="439"/>
        <item x="671"/>
        <item x="1070"/>
        <item x="2277"/>
        <item x="2589"/>
        <item x="398"/>
        <item x="2082"/>
        <item x="1298"/>
        <item x="1470"/>
        <item x="255"/>
        <item x="1093"/>
        <item x="449"/>
        <item x="1590"/>
        <item x="2031"/>
        <item x="652"/>
        <item x="1780"/>
        <item x="919"/>
        <item x="210"/>
        <item x="1109"/>
        <item x="2448"/>
        <item x="663"/>
        <item x="2028"/>
        <item x="1424"/>
        <item x="443"/>
        <item x="717"/>
        <item x="243"/>
        <item x="2340"/>
        <item x="1767"/>
        <item x="1360"/>
        <item x="57"/>
        <item x="2039"/>
        <item x="1387"/>
        <item x="1407"/>
        <item x="114"/>
        <item x="401"/>
        <item x="226"/>
        <item x="1602"/>
        <item x="2217"/>
        <item x="242"/>
        <item x="41"/>
        <item x="634"/>
        <item x="1272"/>
        <item x="1604"/>
        <item x="1242"/>
        <item x="109"/>
        <item x="1162"/>
        <item x="2272"/>
        <item x="2045"/>
        <item x="2216"/>
        <item x="2443"/>
        <item x="788"/>
        <item x="903"/>
        <item x="2508"/>
        <item x="1786"/>
        <item x="1365"/>
        <item x="1967"/>
        <item x="1078"/>
        <item x="1068"/>
        <item x="878"/>
        <item x="2322"/>
        <item x="759"/>
        <item x="574"/>
        <item x="2192"/>
        <item x="1478"/>
        <item x="781"/>
        <item x="1223"/>
        <item x="845"/>
        <item x="187"/>
        <item x="326"/>
        <item x="15"/>
        <item x="1160"/>
        <item x="1961"/>
        <item x="1433"/>
        <item x="1565"/>
        <item x="2049"/>
        <item x="1815"/>
        <item x="324"/>
        <item x="1768"/>
        <item x="410"/>
        <item x="2148"/>
        <item x="1389"/>
        <item x="536"/>
        <item x="2059"/>
        <item x="1625"/>
        <item x="1276"/>
        <item x="2073"/>
        <item x="939"/>
        <item x="829"/>
        <item x="2329"/>
        <item x="1958"/>
        <item x="234"/>
        <item x="1947"/>
        <item x="921"/>
        <item x="2425"/>
        <item x="1268"/>
        <item x="1235"/>
        <item x="1921"/>
        <item x="1960"/>
        <item x="711"/>
        <item x="1564"/>
        <item x="33"/>
        <item x="573"/>
        <item x="337"/>
        <item x="1254"/>
        <item x="2065"/>
        <item x="342"/>
        <item x="701"/>
        <item x="1042"/>
        <item x="1707"/>
        <item x="1881"/>
        <item x="818"/>
        <item x="1215"/>
        <item x="646"/>
        <item x="2523"/>
        <item x="1422"/>
        <item x="1045"/>
        <item x="1626"/>
        <item x="2520"/>
        <item x="811"/>
        <item x="1259"/>
        <item x="1927"/>
        <item x="2531"/>
        <item x="1805"/>
        <item x="1657"/>
        <item x="715"/>
        <item x="1115"/>
        <item x="2088"/>
        <item x="2398"/>
        <item x="1567"/>
        <item x="1514"/>
        <item x="681"/>
        <item x="2315"/>
        <item x="1373"/>
        <item x="2361"/>
        <item x="353"/>
        <item x="2025"/>
        <item x="2555"/>
        <item x="0"/>
        <item x="392"/>
        <item x="1508"/>
        <item x="976"/>
        <item x="1649"/>
        <item x="1237"/>
        <item x="52"/>
        <item x="1897"/>
        <item x="561"/>
        <item x="623"/>
        <item x="1133"/>
        <item x="1531"/>
        <item x="2163"/>
        <item x="1378"/>
        <item x="1471"/>
        <item x="1285"/>
        <item x="1727"/>
        <item x="1537"/>
        <item x="1107"/>
        <item x="683"/>
        <item x="111"/>
        <item x="2234"/>
        <item x="999"/>
        <item x="1807"/>
        <item x="1014"/>
        <item x="120"/>
        <item x="247"/>
        <item x="2064"/>
        <item x="655"/>
        <item x="1609"/>
        <item x="374"/>
        <item x="87"/>
        <item x="1550"/>
        <item x="1329"/>
        <item x="1854"/>
        <item x="1654"/>
        <item x="2275"/>
        <item x="776"/>
        <item x="1141"/>
        <item x="2300"/>
        <item x="805"/>
        <item x="2221"/>
        <item x="2012"/>
        <item x="2519"/>
        <item x="351"/>
        <item x="846"/>
        <item x="779"/>
        <item x="1157"/>
        <item x="17"/>
        <item x="1876"/>
        <item x="673"/>
        <item x="728"/>
        <item x="640"/>
        <item x="1561"/>
        <item x="2149"/>
        <item x="2027"/>
        <item x="2553"/>
        <item x="1054"/>
        <item x="115"/>
        <item x="2528"/>
        <item x="1224"/>
        <item x="801"/>
        <item x="2293"/>
        <item x="1698"/>
        <item x="1637"/>
        <item x="188"/>
        <item x="2180"/>
        <item x="1868"/>
        <item x="127"/>
        <item x="1583"/>
        <item x="1297"/>
        <item x="2030"/>
        <item x="1542"/>
        <item x="1935"/>
        <item x="1923"/>
        <item x="481"/>
        <item x="1163"/>
        <item x="890"/>
        <item x="849"/>
        <item x="862"/>
        <item x="783"/>
        <item x="604"/>
        <item x="2560"/>
        <item x="361"/>
        <item x="1792"/>
        <item x="1171"/>
        <item x="1304"/>
        <item x="1592"/>
        <item x="331"/>
        <item x="2287"/>
        <item x="23"/>
        <item x="643"/>
        <item x="2171"/>
        <item x="2621"/>
        <item x="47"/>
        <item x="144"/>
        <item x="1319"/>
        <item x="2278"/>
        <item x="1468"/>
        <item x="2415"/>
        <item x="2178"/>
        <item x="1697"/>
        <item x="2614"/>
        <item x="1002"/>
        <item x="2309"/>
        <item x="2219"/>
        <item x="1270"/>
        <item x="2282"/>
        <item x="637"/>
        <item x="286"/>
        <item x="1064"/>
        <item x="1903"/>
        <item x="1907"/>
        <item x="2536"/>
        <item x="2029"/>
        <item x="176"/>
        <item x="97"/>
        <item x="1693"/>
        <item x="816"/>
        <item x="185"/>
        <item x="848"/>
        <item x="831"/>
        <item x="619"/>
        <item x="118"/>
        <item x="1099"/>
        <item x="1183"/>
        <item x="1178"/>
        <item x="1608"/>
        <item x="320"/>
        <item x="1475"/>
        <item x="2207"/>
        <item x="297"/>
        <item x="55"/>
        <item x="1414"/>
        <item x="1615"/>
        <item x="1096"/>
        <item x="407"/>
        <item x="950"/>
        <item x="857"/>
        <item x="1200"/>
        <item x="1551"/>
        <item x="2317"/>
        <item x="2112"/>
        <item x="1581"/>
        <item x="594"/>
        <item x="2120"/>
        <item x="1082"/>
        <item x="2098"/>
        <item x="1843"/>
        <item x="364"/>
        <item x="16"/>
        <item x="1275"/>
        <item x="2414"/>
        <item x="1644"/>
        <item x="917"/>
        <item x="268"/>
        <item x="902"/>
        <item x="2167"/>
        <item x="2014"/>
        <item x="2596"/>
        <item x="476"/>
        <item x="1580"/>
        <item x="2540"/>
        <item x="352"/>
        <item x="1396"/>
        <item x="2510"/>
        <item x="1569"/>
        <item x="2342"/>
        <item x="730"/>
        <item x="2383"/>
        <item x="379"/>
        <item x="645"/>
        <item x="464"/>
        <item x="77"/>
        <item x="2465"/>
        <item x="1007"/>
        <item x="418"/>
        <item x="1914"/>
        <item x="605"/>
        <item x="1010"/>
        <item x="1661"/>
        <item x="327"/>
        <item x="1520"/>
        <item x="763"/>
        <item x="1573"/>
        <item x="279"/>
        <item x="2395"/>
        <item x="1766"/>
        <item x="2547"/>
        <item x="1944"/>
        <item x="932"/>
        <item x="1495"/>
        <item x="1353"/>
        <item x="126"/>
        <item x="1627"/>
        <item x="236"/>
        <item x="1341"/>
        <item x="648"/>
        <item x="2588"/>
        <item x="1594"/>
        <item x="690"/>
        <item x="1347"/>
        <item x="1038"/>
        <item x="405"/>
        <item x="2139"/>
        <item x="684"/>
        <item x="2594"/>
        <item x="1005"/>
        <item x="2016"/>
        <item x="2280"/>
        <item x="1244"/>
        <item x="125"/>
        <item x="1925"/>
        <item x="550"/>
        <item x="1993"/>
        <item x="891"/>
        <item x="2442"/>
        <item x="2381"/>
        <item x="1715"/>
        <item x="1685"/>
        <item x="2472"/>
        <item x="482"/>
        <item x="1694"/>
        <item x="2585"/>
        <item x="1464"/>
        <item x="1427"/>
        <item x="800"/>
        <item x="345"/>
        <item x="365"/>
        <item x="503"/>
        <item x="1596"/>
        <item x="1344"/>
        <item x="2299"/>
        <item x="2376"/>
        <item x="1087"/>
        <item x="2077"/>
        <item x="905"/>
        <item x="2420"/>
        <item x="868"/>
        <item x="1928"/>
        <item x="1446"/>
        <item x="414"/>
        <item x="1233"/>
        <item x="78"/>
        <item x="1112"/>
        <item x="218"/>
        <item x="502"/>
        <item x="1181"/>
        <item x="1216"/>
        <item x="1380"/>
        <item x="1261"/>
        <item x="103"/>
        <item x="2203"/>
        <item x="195"/>
        <item x="1480"/>
        <item x="211"/>
        <item x="1613"/>
        <item x="169"/>
        <item x="2457"/>
        <item x="2548"/>
        <item x="498"/>
        <item x="2504"/>
        <item x="2529"/>
        <item x="421"/>
        <item x="349"/>
        <item x="2018"/>
        <item x="2270"/>
        <item x="672"/>
        <item x="629"/>
        <item x="1132"/>
        <item x="189"/>
        <item x="2198"/>
        <item x="2323"/>
        <item x="660"/>
        <item x="174"/>
        <item x="815"/>
        <item x="596"/>
        <item x="2009"/>
        <item x="1300"/>
        <item x="1187"/>
        <item x="423"/>
        <item x="2177"/>
        <item x="409"/>
        <item x="485"/>
        <item x="2394"/>
        <item x="1221"/>
        <item x="1323"/>
        <item x="1998"/>
        <item x="499"/>
        <item x="1875"/>
        <item x="650"/>
        <item x="2431"/>
        <item x="1350"/>
        <item x="1184"/>
        <item x="489"/>
        <item x="1301"/>
        <item x="2269"/>
        <item x="809"/>
        <item x="511"/>
        <item x="733"/>
        <item x="1864"/>
        <item x="1355"/>
        <item x="2365"/>
        <item x="2350"/>
        <item x="1684"/>
        <item x="2438"/>
        <item x="154"/>
        <item x="2276"/>
        <item x="119"/>
        <item x="2327"/>
        <item x="1618"/>
        <item x="1873"/>
        <item x="383"/>
        <item x="145"/>
        <item x="541"/>
        <item x="2622"/>
        <item x="1849"/>
        <item x="817"/>
        <item x="530"/>
        <item x="304"/>
        <item x="2090"/>
        <item x="1797"/>
        <item x="2258"/>
        <item x="1623"/>
        <item x="1996"/>
        <item x="564"/>
        <item x="280"/>
        <item x="748"/>
        <item x="2055"/>
        <item x="1159"/>
        <item x="961"/>
        <item x="545"/>
        <item x="229"/>
        <item x="2409"/>
        <item x="1836"/>
        <item x="155"/>
        <item x="1337"/>
        <item x="273"/>
        <item x="288"/>
        <item x="2162"/>
        <item x="1863"/>
        <item x="1887"/>
        <item x="1635"/>
        <item x="491"/>
        <item x="1723"/>
        <item x="2362"/>
        <item x="1051"/>
        <item x="299"/>
        <item x="2494"/>
        <item x="2220"/>
        <item x="1430"/>
        <item x="26"/>
        <item x="675"/>
        <item x="1044"/>
        <item x="1963"/>
        <item x="2554"/>
        <item x="2405"/>
        <item x="1493"/>
        <item x="1850"/>
        <item x="1611"/>
        <item x="25"/>
        <item x="1333"/>
        <item x="82"/>
        <item x="413"/>
        <item x="2096"/>
        <item x="1541"/>
        <item x="346"/>
        <item x="532"/>
        <item x="219"/>
        <item x="1394"/>
        <item x="522"/>
        <item x="1220"/>
        <item x="1110"/>
        <item x="1395"/>
        <item x="56"/>
        <item x="1286"/>
        <item x="1137"/>
        <item x="2386"/>
        <item x="2464"/>
        <item x="251"/>
        <item x="61"/>
        <item x="1614"/>
        <item x="885"/>
        <item x="1759"/>
        <item x="1735"/>
        <item x="1610"/>
        <item x="938"/>
        <item x="587"/>
        <item x="794"/>
        <item x="1328"/>
        <item x="2117"/>
        <item x="1804"/>
        <item x="2279"/>
        <item x="1831"/>
        <item x="1363"/>
        <item x="1199"/>
        <item x="956"/>
        <item x="1060"/>
        <item x="514"/>
        <item x="2223"/>
        <item x="963"/>
        <item x="2122"/>
        <item x="1819"/>
        <item x="1321"/>
        <item x="1533"/>
        <item x="814"/>
        <item x="1450"/>
        <item x="1013"/>
        <item x="2231"/>
        <item x="2331"/>
        <item x="1818"/>
        <item x="603"/>
        <item x="1033"/>
        <item x="1788"/>
        <item x="2551"/>
        <item x="1851"/>
        <item x="2447"/>
        <item x="1539"/>
        <item x="1842"/>
        <item x="1239"/>
        <item x="358"/>
        <item x="389"/>
        <item x="851"/>
        <item x="1858"/>
        <item x="1834"/>
        <item x="1988"/>
        <item x="2126"/>
        <item x="609"/>
        <item x="1589"/>
        <item x="516"/>
        <item x="184"/>
        <item x="2093"/>
        <item x="368"/>
        <item x="1973"/>
        <item x="822"/>
        <item x="254"/>
        <item x="1258"/>
        <item x="1754"/>
        <item x="1164"/>
        <item x="12"/>
        <item x="135"/>
        <item x="1971"/>
        <item x="1408"/>
        <item x="1572"/>
        <item x="1845"/>
        <item x="1377"/>
        <item x="2503"/>
        <item x="558"/>
        <item x="246"/>
        <item x="38"/>
        <item x="1443"/>
        <item x="2006"/>
        <item x="2473"/>
        <item x="1230"/>
        <item x="2001"/>
        <item x="146"/>
        <item x="1840"/>
        <item x="762"/>
        <item x="1544"/>
        <item x="2127"/>
        <item x="1839"/>
        <item x="1052"/>
        <item x="615"/>
        <item x="1584"/>
        <item x="1103"/>
        <item x="2564"/>
        <item x="1540"/>
        <item x="714"/>
        <item x="373"/>
        <item x="95"/>
        <item x="263"/>
        <item x="131"/>
        <item x="534"/>
        <item x="2372"/>
        <item x="521"/>
        <item x="896"/>
        <item x="1906"/>
        <item x="1306"/>
        <item x="1905"/>
        <item x="583"/>
        <item x="1571"/>
        <item x="2306"/>
        <item x="1650"/>
        <item x="1114"/>
        <item x="745"/>
        <item x="555"/>
        <item x="123"/>
        <item x="2086"/>
        <item x="1553"/>
        <item x="2079"/>
        <item x="930"/>
        <item x="149"/>
        <item x="403"/>
        <item x="1599"/>
        <item x="2015"/>
        <item x="1032"/>
        <item x="887"/>
        <item x="1526"/>
        <item x="2544"/>
        <item x="850"/>
        <item x="1117"/>
        <item x="1774"/>
        <item x="838"/>
        <item x="1026"/>
        <item x="1241"/>
        <item x="1810"/>
        <item x="2387"/>
        <item x="1406"/>
        <item x="823"/>
        <item x="436"/>
        <item x="588"/>
        <item x="282"/>
        <item x="1670"/>
        <item x="631"/>
        <item x="1368"/>
        <item x="2105"/>
        <item x="1463"/>
        <item x="2229"/>
        <item x="2142"/>
        <item x="285"/>
        <item x="855"/>
        <item x="520"/>
        <item x="2591"/>
        <item x="1775"/>
        <item x="1888"/>
        <item x="859"/>
        <item x="1462"/>
        <item x="262"/>
        <item x="1664"/>
        <item x="1332"/>
        <item x="2095"/>
        <item x="322"/>
        <item x="2498"/>
        <item x="197"/>
        <item x="810"/>
        <item x="2579"/>
        <item x="2566"/>
        <item x="1975"/>
        <item x="230"/>
        <item x="2260"/>
        <item x="336"/>
        <item x="729"/>
        <item x="524"/>
        <item x="1447"/>
        <item x="1188"/>
        <item x="1734"/>
        <item x="2115"/>
        <item x="214"/>
        <item x="9"/>
        <item x="2262"/>
        <item x="335"/>
        <item x="90"/>
        <item x="806"/>
        <item x="1282"/>
        <item x="1481"/>
        <item x="2580"/>
        <item x="2435"/>
        <item x="1600"/>
        <item x="2348"/>
        <item x="1918"/>
        <item x="1838"/>
        <item x="60"/>
        <item x="2264"/>
        <item x="1372"/>
        <item x="1730"/>
        <item x="1750"/>
        <item x="1938"/>
        <item x="1322"/>
        <item x="400"/>
        <item x="1062"/>
        <item x="1"/>
        <item x="63"/>
        <item x="1523"/>
        <item x="2479"/>
        <item x="1204"/>
        <item x="2195"/>
        <item x="1646"/>
        <item x="74"/>
        <item x="1177"/>
        <item x="864"/>
        <item x="272"/>
        <item x="223"/>
        <item x="1476"/>
        <item x="1546"/>
        <item x="2389"/>
        <item x="2582"/>
        <item x="1655"/>
        <item x="993"/>
        <item x="1225"/>
        <item x="549"/>
        <item x="2390"/>
        <item x="1585"/>
        <item x="2446"/>
        <item x="1189"/>
        <item x="630"/>
        <item x="2201"/>
        <item x="1156"/>
        <item x="1226"/>
        <item x="298"/>
        <item x="2452"/>
        <item x="1236"/>
        <item x="1154"/>
        <item x="228"/>
        <item x="1017"/>
        <item x="1628"/>
        <item x="1477"/>
        <item x="1972"/>
        <item x="828"/>
        <item x="1979"/>
        <item x="2008"/>
        <item x="1817"/>
        <item x="1822"/>
        <item x="2109"/>
        <item x="2063"/>
        <item x="2292"/>
        <item x="621"/>
        <item x="2081"/>
        <item x="2110"/>
        <item x="1940"/>
        <item x="2434"/>
        <item x="27"/>
        <item x="1912"/>
        <item x="2359"/>
        <item x="692"/>
        <item x="1279"/>
        <item x="937"/>
        <item x="2135"/>
        <item x="1037"/>
        <item x="122"/>
        <item x="1252"/>
        <item x="598"/>
        <item x="1895"/>
        <item x="1689"/>
        <item x="2056"/>
        <item x="164"/>
        <item x="844"/>
        <item x="955"/>
        <item x="768"/>
        <item x="1081"/>
        <item x="1144"/>
        <item x="391"/>
        <item x="450"/>
        <item x="787"/>
        <item x="547"/>
        <item x="442"/>
        <item x="697"/>
        <item x="1915"/>
        <item x="987"/>
        <item x="947"/>
        <item x="1656"/>
        <item x="943"/>
        <item x="749"/>
        <item x="1828"/>
        <item x="190"/>
        <item x="687"/>
        <item x="40"/>
        <item x="343"/>
        <item x="1041"/>
        <item x="1889"/>
        <item x="173"/>
        <item x="1397"/>
        <item x="1294"/>
        <item x="1811"/>
        <item x="212"/>
        <item x="1273"/>
        <item x="1856"/>
        <item x="889"/>
        <item x="1023"/>
        <item x="2516"/>
        <item x="440"/>
        <item x="789"/>
        <item x="2345"/>
        <item x="1250"/>
        <item x="1510"/>
        <item x="1090"/>
        <item x="1138"/>
        <item x="567"/>
        <item x="2101"/>
        <item x="1713"/>
        <item x="2587"/>
        <item x="2054"/>
        <item x="543"/>
        <item x="2521"/>
        <item x="2308"/>
        <item x="1911"/>
        <item x="2399"/>
        <item x="300"/>
        <item x="172"/>
        <item x="445"/>
        <item x="168"/>
        <item x="256"/>
        <item x="2202"/>
        <item x="2267"/>
        <item x="1314"/>
        <item x="2506"/>
        <item x="1479"/>
        <item x="1116"/>
        <item x="475"/>
        <item x="1674"/>
        <item x="2172"/>
        <item x="1484"/>
        <item x="2128"/>
        <item x="1008"/>
        <item x="2215"/>
        <item x="1021"/>
        <item x="1291"/>
        <item x="2532"/>
        <item x="853"/>
        <item x="984"/>
        <item x="1501"/>
        <item x="1939"/>
        <item x="695"/>
        <item x="1575"/>
        <item x="6"/>
        <item x="1692"/>
        <item x="1634"/>
        <item x="260"/>
        <item x="696"/>
        <item x="2196"/>
        <item x="1902"/>
        <item x="283"/>
        <item x="1219"/>
        <item x="2302"/>
        <item x="2316"/>
        <item x="537"/>
        <item x="505"/>
        <item x="325"/>
        <item x="1283"/>
        <item x="2525"/>
        <item x="1263"/>
        <item x="843"/>
        <item x="1151"/>
        <item x="2232"/>
        <item x="1466"/>
        <item x="2437"/>
        <item x="778"/>
        <item x="616"/>
        <item x="669"/>
        <item x="221"/>
        <item x="1102"/>
        <item x="341"/>
        <item x="1374"/>
        <item x="1485"/>
        <item x="1076"/>
        <item x="11"/>
        <item x="1712"/>
        <item x="492"/>
        <item x="861"/>
        <item x="2468"/>
        <item x="1978"/>
        <item x="2150"/>
        <item x="582"/>
        <item x="1391"/>
        <item x="1779"/>
        <item x="2499"/>
        <item x="990"/>
        <item x="2319"/>
        <item x="1009"/>
        <item x="1891"/>
        <item x="1681"/>
        <item x="2421"/>
        <item x="1622"/>
        <item x="1349"/>
        <item x="290"/>
        <item x="2147"/>
        <item x="513"/>
        <item x="736"/>
        <item x="706"/>
        <item x="1898"/>
        <item x="833"/>
        <item x="461"/>
        <item x="1050"/>
        <item x="688"/>
        <item x="504"/>
        <item x="130"/>
        <item x="2251"/>
        <item x="163"/>
        <item x="593"/>
        <item x="974"/>
        <item x="1844"/>
        <item x="1616"/>
        <item x="1418"/>
        <item x="203"/>
        <item x="1325"/>
        <item x="1977"/>
        <item x="3"/>
        <item x="1473"/>
        <item x="820"/>
        <item x="1123"/>
        <item x="1202"/>
        <item x="1248"/>
        <item x="1309"/>
        <item x="790"/>
        <item x="1293"/>
        <item x="437"/>
        <item x="2542"/>
        <item x="1511"/>
        <item x="2190"/>
        <item x="2391"/>
        <item x="2462"/>
        <item x="676"/>
        <item x="2242"/>
        <item x="1783"/>
        <item x="384"/>
        <item x="1375"/>
        <item x="386"/>
        <item x="2490"/>
        <item x="284"/>
        <item x="1025"/>
        <item x="544"/>
        <item x="215"/>
        <item x="515"/>
        <item x="665"/>
        <item x="1449"/>
        <item x="2330"/>
        <item x="2620"/>
        <item x="1327"/>
        <item x="704"/>
        <item x="2168"/>
        <item x="209"/>
        <item x="1636"/>
        <item x="2188"/>
        <item x="746"/>
        <item x="2041"/>
        <item x="1795"/>
        <item x="2318"/>
        <item x="2137"/>
        <item x="1652"/>
        <item x="2132"/>
        <item x="777"/>
        <item x="2509"/>
        <item x="73"/>
        <item x="1251"/>
        <item x="2370"/>
        <item x="560"/>
        <item x="2179"/>
        <item x="267"/>
        <item x="1638"/>
        <item x="1018"/>
        <item x="880"/>
        <item x="2097"/>
        <item x="1752"/>
        <item x="969"/>
        <item x="1182"/>
        <item x="1710"/>
        <item x="602"/>
        <item x="1772"/>
        <item x="1284"/>
        <item x="702"/>
        <item x="2513"/>
        <item x="870"/>
        <item x="1943"/>
        <item x="1091"/>
        <item x="716"/>
        <item x="1410"/>
        <item x="2166"/>
        <item x="2449"/>
        <item x="1676"/>
        <item x="1984"/>
        <item x="2615"/>
        <item x="1871"/>
        <item x="2539"/>
        <item x="2114"/>
        <item x="1869"/>
        <item x="1185"/>
        <item x="2578"/>
        <item x="2083"/>
        <item x="350"/>
        <item x="1997"/>
        <item x="2250"/>
        <item x="755"/>
        <item x="69"/>
        <item x="2333"/>
        <item x="813"/>
        <item x="907"/>
        <item x="1456"/>
        <item x="425"/>
        <item x="490"/>
        <item x="1073"/>
        <item x="39"/>
        <item x="1173"/>
        <item x="1731"/>
        <item x="1127"/>
        <item x="1278"/>
        <item x="1390"/>
        <item x="310"/>
        <item x="866"/>
        <item x="1095"/>
        <item x="244"/>
        <item x="1299"/>
        <item x="911"/>
        <item x="925"/>
        <item x="1729"/>
        <item x="633"/>
        <item x="1088"/>
        <item x="138"/>
        <item x="313"/>
        <item x="1412"/>
        <item x="1455"/>
        <item x="20"/>
        <item x="1131"/>
        <item x="1612"/>
        <item x="441"/>
        <item x="100"/>
        <item x="1639"/>
        <item x="2432"/>
        <item x="2364"/>
        <item x="899"/>
        <item x="1491"/>
        <item x="1467"/>
        <item x="2284"/>
        <item x="140"/>
        <item x="360"/>
        <item x="484"/>
        <item x="1765"/>
        <item x="1246"/>
        <item x="8"/>
        <item x="985"/>
        <item x="1647"/>
        <item x="1303"/>
        <item x="2151"/>
        <item x="1857"/>
        <item x="2573"/>
        <item x="1866"/>
        <item x="1492"/>
        <item x="2478"/>
        <item x="1671"/>
        <item x="2273"/>
        <item x="1629"/>
        <item x="830"/>
        <item x="1910"/>
        <item x="2228"/>
        <item x="1932"/>
        <item x="1756"/>
        <item x="756"/>
        <item x="488"/>
        <item x="369"/>
        <item x="225"/>
        <item x="929"/>
        <item x="2377"/>
        <item x="1980"/>
        <item x="207"/>
        <item x="2204"/>
        <item x="1901"/>
        <item x="1970"/>
        <item x="1762"/>
        <item x="139"/>
        <item x="2003"/>
        <item x="958"/>
        <item x="807"/>
        <item x="1560"/>
        <item x="510"/>
        <item x="1208"/>
        <item x="199"/>
        <item x="1743"/>
        <item x="2118"/>
        <item x="1118"/>
        <item x="1861"/>
        <item x="666"/>
        <item x="527"/>
        <item x="2288"/>
        <item x="980"/>
        <item x="1920"/>
        <item x="1379"/>
        <item x="1077"/>
        <item x="1558"/>
        <item x="1190"/>
        <item x="1277"/>
        <item x="2024"/>
        <item x="1398"/>
        <item x="1760"/>
        <item x="2481"/>
        <item x="1194"/>
        <item x="2189"/>
        <item x="1666"/>
        <item x="1680"/>
        <item x="812"/>
        <item x="967"/>
        <item x="1400"/>
        <item x="2283"/>
        <item x="2233"/>
        <item x="1724"/>
        <item x="2444"/>
        <item x="417"/>
        <item x="1833"/>
        <item x="2182"/>
        <item x="1879"/>
        <item x="264"/>
        <item x="1969"/>
        <item x="1305"/>
        <item x="2517"/>
        <item x="2518"/>
        <item x="1500"/>
        <item x="468"/>
        <item x="105"/>
        <item x="2134"/>
        <item x="2246"/>
        <item x="1926"/>
        <item x="649"/>
        <item x="607"/>
        <item x="1420"/>
        <item x="1488"/>
        <item x="1962"/>
        <item x="774"/>
        <item x="771"/>
        <item x="871"/>
        <item x="620"/>
        <item x="1808"/>
        <item x="296"/>
        <item x="2617"/>
        <item x="222"/>
        <item x="735"/>
        <item x="1136"/>
        <item x="62"/>
        <item x="159"/>
        <item x="2253"/>
        <item x="942"/>
        <item x="2505"/>
        <item x="797"/>
        <item x="766"/>
        <item x="1382"/>
        <item x="2603"/>
        <item x="1080"/>
        <item x="370"/>
        <item x="1577"/>
        <item x="2034"/>
        <item x="1800"/>
        <item x="259"/>
        <item x="2353"/>
        <item x="157"/>
        <item x="198"/>
        <item x="826"/>
        <item x="2094"/>
        <item x="224"/>
        <item x="162"/>
        <item x="1909"/>
        <item x="1057"/>
        <item x="2355"/>
        <item x="2257"/>
        <item x="1257"/>
        <item x="1113"/>
        <item x="1547"/>
        <item x="1269"/>
        <item x="1458"/>
        <item x="2125"/>
        <item x="2606"/>
        <item x="2089"/>
        <item x="1619"/>
        <item x="220"/>
        <item x="318"/>
        <item x="719"/>
        <item x="2347"/>
        <item x="1024"/>
        <item x="1436"/>
        <item x="1908"/>
        <item x="7"/>
        <item x="1867"/>
        <item x="739"/>
        <item x="1296"/>
        <item x="2326"/>
        <item x="2593"/>
        <item x="462"/>
        <item x="2239"/>
        <item x="1663"/>
        <item x="37"/>
        <item x="842"/>
        <item x="375"/>
        <item x="2222"/>
        <item x="2402"/>
        <item x="110"/>
        <item x="1968"/>
        <item x="569"/>
        <item x="334"/>
        <item x="397"/>
        <item x="1459"/>
        <item x="2397"/>
        <item x="1167"/>
        <item x="1757"/>
        <item x="453"/>
        <item x="1074"/>
        <item x="2413"/>
        <item x="1166"/>
        <item x="1092"/>
        <item x="579"/>
        <item x="519"/>
        <item x="1134"/>
        <item x="1212"/>
        <item x="2230"/>
        <item x="1892"/>
        <item x="98"/>
        <item x="71"/>
        <item x="1691"/>
        <item x="94"/>
        <item x="884"/>
        <item x="927"/>
        <item x="1425"/>
        <item x="446"/>
        <item x="1660"/>
        <item x="1942"/>
        <item x="1777"/>
        <item x="677"/>
        <item x="1556"/>
        <item x="1582"/>
        <item x="302"/>
        <item x="416"/>
        <item x="1736"/>
        <item x="1083"/>
        <item x="1065"/>
        <item x="194"/>
        <item x="780"/>
        <item x="1994"/>
        <item x="1015"/>
        <item x="512"/>
        <item x="2153"/>
        <item x="1986"/>
        <item x="2076"/>
        <item x="1489"/>
        <item x="1335"/>
        <item x="531"/>
        <item x="2590"/>
        <item x="2600"/>
        <item x="2422"/>
        <item x="585"/>
        <item x="1249"/>
        <item x="170"/>
        <item x="1428"/>
        <item x="191"/>
        <item x="1825"/>
        <item x="601"/>
        <item x="2019"/>
        <item x="898"/>
        <item x="205"/>
        <item x="2160"/>
        <item x="1267"/>
        <item x="892"/>
        <item x="451"/>
        <item x="1820"/>
        <item x="355"/>
        <item x="1981"/>
        <item x="180"/>
        <item x="1904"/>
        <item x="2017"/>
        <item x="2483"/>
        <item x="2061"/>
        <item x="30"/>
        <item x="726"/>
        <item x="508"/>
        <item x="998"/>
        <item x="2430"/>
        <item x="2466"/>
        <item x="79"/>
        <item x="1665"/>
        <item x="1764"/>
        <item x="2561"/>
        <item x="2071"/>
        <item x="411"/>
        <item x="1211"/>
        <item x="1234"/>
        <item x="2433"/>
        <item x="734"/>
        <item x="1641"/>
        <item x="1682"/>
        <item x="133"/>
        <item x="1218"/>
        <item x="478"/>
        <item x="2104"/>
        <item x="1482"/>
        <item x="470"/>
        <item x="600"/>
        <item x="757"/>
        <item x="152"/>
        <item x="1951"/>
        <item x="2255"/>
        <item x="448"/>
        <item x="1586"/>
        <item x="658"/>
        <item x="2266"/>
        <item x="670"/>
        <item x="231"/>
        <item x="2296"/>
        <item x="2349"/>
        <item x="2173"/>
        <item x="1097"/>
        <item x="2557"/>
        <item x="200"/>
        <item x="104"/>
        <item x="34"/>
        <item x="1003"/>
        <item x="995"/>
        <item t="default"/>
      </items>
    </pivotField>
    <pivotField compact="0" numFmtId="186" showAll="0">
      <items count="2706">
        <item x="2550"/>
        <item x="2620"/>
        <item x="734"/>
        <item x="1517"/>
        <item x="2368"/>
        <item x="2360"/>
        <item x="2699"/>
        <item x="1113"/>
        <item x="1683"/>
        <item x="1904"/>
        <item x="417"/>
        <item x="652"/>
        <item x="2569"/>
        <item x="611"/>
        <item x="2474"/>
        <item x="2497"/>
        <item x="407"/>
        <item x="201"/>
        <item x="2372"/>
        <item x="2200"/>
        <item x="1098"/>
        <item x="2513"/>
        <item x="1085"/>
        <item x="1328"/>
        <item x="2257"/>
        <item x="787"/>
        <item x="2554"/>
        <item x="104"/>
        <item x="835"/>
        <item x="1294"/>
        <item x="2592"/>
        <item x="2570"/>
        <item x="1152"/>
        <item x="2036"/>
        <item x="2242"/>
        <item x="2422"/>
        <item x="1449"/>
        <item x="30"/>
        <item x="1755"/>
        <item x="1895"/>
        <item x="1195"/>
        <item x="1186"/>
        <item x="2343"/>
        <item x="2307"/>
        <item x="1008"/>
        <item x="2635"/>
        <item x="1652"/>
        <item x="1185"/>
        <item x="980"/>
        <item x="2460"/>
        <item x="2216"/>
        <item x="2354"/>
        <item x="785"/>
        <item x="1382"/>
        <item x="548"/>
        <item x="2561"/>
        <item x="2380"/>
        <item x="118"/>
        <item x="2648"/>
        <item x="387"/>
        <item x="499"/>
        <item x="1338"/>
        <item x="1375"/>
        <item x="400"/>
        <item x="1013"/>
        <item x="2685"/>
        <item x="1732"/>
        <item x="2555"/>
        <item x="399"/>
        <item x="2542"/>
        <item x="681"/>
        <item x="2647"/>
        <item x="1634"/>
        <item x="662"/>
        <item x="2596"/>
        <item x="762"/>
        <item x="1104"/>
        <item x="2219"/>
        <item x="1256"/>
        <item x="1877"/>
        <item x="1778"/>
        <item x="2420"/>
        <item x="517"/>
        <item x="2269"/>
        <item x="1229"/>
        <item x="3"/>
        <item x="2637"/>
        <item x="2423"/>
        <item x="2332"/>
        <item x="2517"/>
        <item x="220"/>
        <item x="2310"/>
        <item x="467"/>
        <item x="1930"/>
        <item x="1786"/>
        <item x="605"/>
        <item x="1872"/>
        <item x="1723"/>
        <item x="1133"/>
        <item x="804"/>
        <item x="1888"/>
        <item x="2308"/>
        <item x="2493"/>
        <item x="2300"/>
        <item x="637"/>
        <item x="1148"/>
        <item x="2248"/>
        <item x="272"/>
        <item x="2507"/>
        <item x="2520"/>
        <item x="53"/>
        <item x="674"/>
        <item x="589"/>
        <item x="1854"/>
        <item x="2445"/>
        <item x="1851"/>
        <item x="374"/>
        <item x="2338"/>
        <item x="2038"/>
        <item x="1345"/>
        <item x="2171"/>
        <item x="1879"/>
        <item x="196"/>
        <item x="1045"/>
        <item x="2626"/>
        <item x="1106"/>
        <item x="2518"/>
        <item x="1707"/>
        <item x="1170"/>
        <item x="1515"/>
        <item x="2371"/>
        <item x="2237"/>
        <item x="2318"/>
        <item x="2040"/>
        <item x="1107"/>
        <item x="867"/>
        <item x="98"/>
        <item x="2614"/>
        <item x="1016"/>
        <item x="1846"/>
        <item x="501"/>
        <item x="781"/>
        <item x="2260"/>
        <item x="890"/>
        <item x="733"/>
        <item x="2233"/>
        <item x="2442"/>
        <item x="817"/>
        <item x="2414"/>
        <item x="1635"/>
        <item x="2123"/>
        <item x="732"/>
        <item x="2024"/>
        <item x="970"/>
        <item x="1208"/>
        <item x="1128"/>
        <item x="2560"/>
        <item x="2174"/>
        <item x="1825"/>
        <item x="1489"/>
        <item x="2654"/>
        <item x="2538"/>
        <item x="1579"/>
        <item x="2078"/>
        <item x="280"/>
        <item x="2581"/>
        <item x="1423"/>
        <item x="530"/>
        <item x="981"/>
        <item x="1205"/>
        <item x="918"/>
        <item x="2203"/>
        <item x="2205"/>
        <item x="899"/>
        <item x="2643"/>
        <item x="2588"/>
        <item x="2672"/>
        <item x="1011"/>
        <item x="2392"/>
        <item x="2443"/>
        <item x="2015"/>
        <item x="60"/>
        <item x="2161"/>
        <item x="2363"/>
        <item x="1349"/>
        <item x="1054"/>
        <item x="2327"/>
        <item x="270"/>
        <item x="2116"/>
        <item x="2410"/>
        <item x="1241"/>
        <item x="1777"/>
        <item x="1806"/>
        <item x="2186"/>
        <item x="2605"/>
        <item x="262"/>
        <item x="1315"/>
        <item x="421"/>
        <item x="2250"/>
        <item x="2386"/>
        <item x="828"/>
        <item x="352"/>
        <item x="2480"/>
        <item x="1361"/>
        <item x="1249"/>
        <item x="2439"/>
        <item x="1696"/>
        <item x="654"/>
        <item x="461"/>
        <item x="2282"/>
        <item x="1339"/>
        <item x="1692"/>
        <item x="746"/>
        <item x="2055"/>
        <item x="604"/>
        <item x="1569"/>
        <item x="1348"/>
        <item x="1902"/>
        <item x="1790"/>
        <item x="1591"/>
        <item x="1538"/>
        <item x="1560"/>
        <item x="2582"/>
        <item x="636"/>
        <item x="2267"/>
        <item x="1628"/>
        <item x="465"/>
        <item x="2103"/>
        <item x="180"/>
        <item x="16"/>
        <item x="2034"/>
        <item x="284"/>
        <item x="2293"/>
        <item x="2046"/>
        <item x="1623"/>
        <item x="1267"/>
        <item x="2000"/>
        <item x="2431"/>
        <item x="2051"/>
        <item x="1480"/>
        <item x="1677"/>
        <item x="1214"/>
        <item x="889"/>
        <item x="2482"/>
        <item x="20"/>
        <item x="1400"/>
        <item x="2653"/>
        <item x="213"/>
        <item x="2504"/>
        <item x="1724"/>
        <item x="2438"/>
        <item x="1990"/>
        <item x="2619"/>
        <item x="2075"/>
        <item x="1468"/>
        <item x="2215"/>
        <item x="2337"/>
        <item x="1919"/>
        <item x="2202"/>
        <item x="2329"/>
        <item x="2326"/>
        <item x="1593"/>
        <item x="2352"/>
        <item x="2375"/>
        <item x="537"/>
        <item x="1819"/>
        <item x="506"/>
        <item x="936"/>
        <item x="1912"/>
        <item x="1957"/>
        <item x="1254"/>
        <item x="515"/>
        <item x="1119"/>
        <item x="105"/>
        <item x="2495"/>
        <item x="609"/>
        <item x="302"/>
        <item x="2612"/>
        <item x="2511"/>
        <item x="37"/>
        <item x="642"/>
        <item x="567"/>
        <item x="1497"/>
        <item x="2413"/>
        <item x="1429"/>
        <item x="1154"/>
        <item x="2488"/>
        <item x="2655"/>
        <item x="2290"/>
        <item x="2694"/>
        <item x="1573"/>
        <item x="1416"/>
        <item x="1691"/>
        <item x="625"/>
        <item x="1686"/>
        <item x="1608"/>
        <item x="722"/>
        <item x="546"/>
        <item x="1836"/>
        <item x="9"/>
        <item x="211"/>
        <item x="1464"/>
        <item x="2353"/>
        <item x="114"/>
        <item x="56"/>
        <item x="634"/>
        <item x="155"/>
        <item x="79"/>
        <item x="1366"/>
        <item x="2521"/>
        <item x="2043"/>
        <item x="299"/>
        <item x="310"/>
        <item x="1277"/>
        <item x="219"/>
        <item x="1706"/>
        <item x="1898"/>
        <item x="2524"/>
        <item x="764"/>
        <item x="2697"/>
        <item x="1283"/>
        <item x="2398"/>
        <item x="2427"/>
        <item x="1458"/>
        <item x="2053"/>
        <item x="71"/>
        <item x="394"/>
        <item x="375"/>
        <item x="1664"/>
        <item x="1239"/>
        <item x="1476"/>
        <item x="1086"/>
        <item x="538"/>
        <item x="224"/>
        <item x="2177"/>
        <item x="2057"/>
        <item x="2020"/>
        <item x="2152"/>
        <item x="1784"/>
        <item x="1168"/>
        <item x="932"/>
        <item x="1087"/>
        <item x="1100"/>
        <item x="1714"/>
        <item x="393"/>
        <item x="2119"/>
        <item x="953"/>
        <item x="2324"/>
        <item x="62"/>
        <item x="1767"/>
        <item x="1811"/>
        <item x="729"/>
        <item x="474"/>
        <item x="1549"/>
        <item x="853"/>
        <item x="769"/>
        <item x="1479"/>
        <item x="2196"/>
        <item x="1179"/>
        <item x="2374"/>
        <item x="1996"/>
        <item x="2003"/>
        <item x="1695"/>
        <item x="445"/>
        <item x="1984"/>
        <item x="1034"/>
        <item x="2409"/>
        <item x="31"/>
        <item x="133"/>
        <item x="2379"/>
        <item x="1217"/>
        <item x="1026"/>
        <item x="2265"/>
        <item x="894"/>
        <item x="2616"/>
        <item x="246"/>
        <item x="2671"/>
        <item x="1189"/>
        <item x="1367"/>
        <item x="2509"/>
        <item x="1297"/>
        <item x="1290"/>
        <item x="1936"/>
        <item x="1021"/>
        <item x="2448"/>
        <item x="139"/>
        <item x="2684"/>
        <item x="136"/>
        <item x="223"/>
        <item x="1060"/>
        <item x="455"/>
        <item x="157"/>
        <item x="2162"/>
        <item x="1317"/>
        <item x="850"/>
        <item x="90"/>
        <item x="1967"/>
        <item x="1426"/>
        <item x="701"/>
        <item x="1447"/>
        <item x="2304"/>
        <item x="61"/>
        <item x="2584"/>
        <item x="45"/>
        <item x="1066"/>
        <item x="2356"/>
        <item x="2390"/>
        <item x="1271"/>
        <item x="1095"/>
        <item x="861"/>
        <item x="1287"/>
        <item x="2464"/>
        <item x="626"/>
        <item x="2351"/>
        <item x="1504"/>
        <item x="287"/>
        <item x="640"/>
        <item x="1590"/>
        <item x="2505"/>
        <item x="2544"/>
        <item x="138"/>
        <item x="1850"/>
        <item x="2486"/>
        <item x="1201"/>
        <item x="649"/>
        <item x="910"/>
        <item x="1210"/>
        <item x="2446"/>
        <item x="1111"/>
        <item x="1844"/>
        <item x="833"/>
        <item x="1312"/>
        <item x="2331"/>
        <item x="1311"/>
        <item x="1347"/>
        <item x="100"/>
        <item x="2546"/>
        <item x="2533"/>
        <item x="1773"/>
        <item x="1059"/>
        <item x="2303"/>
        <item x="1813"/>
        <item x="971"/>
        <item x="106"/>
        <item x="1173"/>
        <item x="1744"/>
        <item x="2187"/>
        <item x="2251"/>
        <item x="680"/>
        <item x="1268"/>
        <item x="325"/>
        <item x="151"/>
        <item x="946"/>
        <item x="1807"/>
        <item x="2682"/>
        <item x="551"/>
        <item x="190"/>
        <item x="2160"/>
        <item x="1250"/>
        <item x="2388"/>
        <item x="479"/>
        <item x="1035"/>
        <item x="424"/>
        <item x="1101"/>
        <item x="2450"/>
        <item x="2691"/>
        <item x="2333"/>
        <item x="573"/>
        <item x="1070"/>
        <item x="794"/>
        <item x="2465"/>
        <item x="2193"/>
        <item x="571"/>
        <item x="812"/>
        <item x="706"/>
        <item x="1402"/>
        <item x="1968"/>
        <item x="1801"/>
        <item x="2403"/>
        <item x="2573"/>
        <item x="145"/>
        <item x="2061"/>
        <item x="1947"/>
        <item x="1905"/>
        <item x="753"/>
        <item x="343"/>
        <item x="2306"/>
        <item x="292"/>
        <item x="1295"/>
        <item x="509"/>
        <item x="371"/>
        <item x="194"/>
        <item x="2656"/>
        <item x="952"/>
        <item x="1120"/>
        <item x="2406"/>
        <item x="2302"/>
        <item x="361"/>
        <item x="214"/>
        <item x="1838"/>
        <item x="1146"/>
        <item x="2355"/>
        <item x="2651"/>
        <item x="1697"/>
        <item x="2032"/>
        <item x="1513"/>
        <item x="1149"/>
        <item x="968"/>
        <item x="143"/>
        <item x="1638"/>
        <item x="1022"/>
        <item x="2070"/>
        <item x="697"/>
        <item x="1965"/>
        <item x="2012"/>
        <item x="168"/>
        <item x="2022"/>
        <item x="2603"/>
        <item x="67"/>
        <item x="774"/>
        <item x="920"/>
        <item x="2106"/>
        <item x="1646"/>
        <item x="1869"/>
        <item x="857"/>
        <item x="1620"/>
        <item x="2292"/>
        <item x="154"/>
        <item x="1042"/>
        <item x="1923"/>
        <item x="174"/>
        <item x="2467"/>
        <item x="202"/>
        <item x="710"/>
        <item x="2069"/>
        <item x="1389"/>
        <item x="1992"/>
        <item x="1272"/>
        <item x="1804"/>
        <item x="1599"/>
        <item x="2681"/>
        <item x="2683"/>
        <item x="1894"/>
        <item x="1435"/>
        <item x="996"/>
        <item x="698"/>
        <item x="1757"/>
        <item x="2625"/>
        <item x="2585"/>
        <item x="1279"/>
        <item x="1"/>
        <item x="1363"/>
        <item x="273"/>
        <item x="849"/>
        <item x="837"/>
        <item x="709"/>
        <item x="2341"/>
        <item x="267"/>
        <item x="544"/>
        <item x="2702"/>
        <item x="2322"/>
        <item x="2273"/>
        <item x="966"/>
        <item x="1355"/>
        <item x="2272"/>
        <item x="2525"/>
        <item x="2039"/>
        <item x="1108"/>
        <item x="1956"/>
        <item x="303"/>
        <item x="230"/>
        <item x="2666"/>
        <item x="210"/>
        <item x="2117"/>
        <item x="1718"/>
        <item x="1551"/>
        <item x="258"/>
        <item x="755"/>
        <item x="2385"/>
        <item x="464"/>
        <item x="2335"/>
        <item x="1716"/>
        <item x="2342"/>
        <item x="1774"/>
        <item x="1467"/>
        <item x="720"/>
        <item x="1827"/>
        <item x="110"/>
        <item x="12"/>
        <item x="2434"/>
        <item x="1988"/>
        <item x="1680"/>
        <item x="2336"/>
        <item x="725"/>
        <item x="46"/>
        <item x="1970"/>
        <item x="1881"/>
        <item x="1065"/>
        <item x="1674"/>
        <item x="1522"/>
        <item x="2270"/>
        <item x="2549"/>
        <item x="1622"/>
        <item x="2449"/>
        <item x="454"/>
        <item x="939"/>
        <item x="1474"/>
        <item x="923"/>
        <item x="221"/>
        <item x="2551"/>
        <item x="383"/>
        <item x="1557"/>
        <item x="2663"/>
        <item x="2234"/>
        <item x="188"/>
        <item x="2425"/>
        <item x="2568"/>
        <item x="2041"/>
        <item x="452"/>
        <item x="358"/>
        <item x="1713"/>
        <item x="2140"/>
        <item x="768"/>
        <item x="1436"/>
        <item x="1810"/>
        <item x="1421"/>
        <item x="320"/>
        <item x="846"/>
        <item x="1783"/>
        <item x="789"/>
        <item x="1374"/>
        <item x="786"/>
        <item x="2207"/>
        <item x="1019"/>
        <item x="1938"/>
        <item x="2275"/>
        <item x="1845"/>
        <item x="1376"/>
        <item x="1534"/>
        <item x="2102"/>
        <item x="1498"/>
        <item x="1544"/>
        <item x="1942"/>
        <item x="512"/>
        <item x="1263"/>
        <item x="91"/>
        <item x="353"/>
        <item x="2399"/>
        <item x="1025"/>
        <item x="440"/>
        <item x="740"/>
        <item x="2416"/>
        <item x="2674"/>
        <item x="1743"/>
        <item x="547"/>
        <item x="26"/>
        <item x="2475"/>
        <item x="1711"/>
        <item x="997"/>
        <item x="635"/>
        <item x="2622"/>
        <item x="17"/>
        <item x="2059"/>
        <item x="897"/>
        <item x="208"/>
        <item x="960"/>
        <item x="987"/>
        <item x="2025"/>
        <item x="1031"/>
        <item x="1960"/>
        <item x="797"/>
        <item x="150"/>
        <item x="35"/>
        <item x="1882"/>
        <item x="74"/>
        <item x="1466"/>
        <item x="728"/>
        <item x="109"/>
        <item x="19"/>
        <item x="1886"/>
        <item x="1911"/>
        <item x="1971"/>
        <item x="324"/>
        <item x="1611"/>
        <item x="1966"/>
        <item x="1318"/>
        <item x="2640"/>
        <item x="1264"/>
        <item x="1950"/>
        <item x="1492"/>
        <item x="2240"/>
        <item x="1675"/>
        <item x="1463"/>
        <item x="82"/>
        <item x="2676"/>
        <item x="1478"/>
        <item x="451"/>
        <item x="670"/>
        <item x="2113"/>
        <item x="2009"/>
        <item x="1814"/>
        <item x="2258"/>
        <item x="1169"/>
        <item x="1139"/>
        <item x="809"/>
        <item x="2096"/>
        <item x="1830"/>
        <item x="1407"/>
        <item x="1545"/>
        <item x="848"/>
        <item x="1329"/>
        <item x="2247"/>
        <item x="2384"/>
        <item x="1351"/>
        <item x="1499"/>
        <item x="2330"/>
        <item x="863"/>
        <item x="2249"/>
        <item x="7"/>
        <item x="583"/>
        <item x="51"/>
        <item x="2454"/>
        <item x="1712"/>
        <item x="2133"/>
        <item x="1949"/>
        <item x="1292"/>
        <item x="877"/>
        <item x="1787"/>
        <item x="2547"/>
        <item x="1526"/>
        <item x="2320"/>
        <item x="47"/>
        <item x="2298"/>
        <item x="1285"/>
        <item x="2136"/>
        <item x="1799"/>
        <item x="1135"/>
        <item x="2042"/>
        <item x="1934"/>
        <item x="1771"/>
        <item x="195"/>
        <item x="1645"/>
        <item x="232"/>
        <item x="103"/>
        <item x="858"/>
        <item x="1788"/>
        <item x="286"/>
        <item x="1306"/>
        <item x="956"/>
        <item x="2176"/>
        <item x="1745"/>
        <item x="1648"/>
        <item x="703"/>
        <item x="1584"/>
        <item x="1641"/>
        <item x="578"/>
        <item x="594"/>
        <item x="456"/>
        <item x="1237"/>
        <item x="1624"/>
        <item x="1704"/>
        <item x="1340"/>
        <item x="954"/>
        <item x="1976"/>
        <item x="78"/>
        <item x="2523"/>
        <item x="1092"/>
        <item x="973"/>
        <item x="1460"/>
        <item x="2611"/>
        <item x="1943"/>
        <item x="245"/>
        <item x="556"/>
        <item x="1209"/>
        <item x="651"/>
        <item x="1821"/>
        <item x="1512"/>
        <item x="2503"/>
        <item x="2231"/>
        <item x="1424"/>
        <item x="962"/>
        <item x="1298"/>
        <item x="1427"/>
        <item x="420"/>
        <item x="2286"/>
        <item x="1607"/>
        <item x="1908"/>
        <item x="930"/>
        <item x="545"/>
        <item x="540"/>
        <item x="1144"/>
        <item x="598"/>
        <item x="2665"/>
        <item x="2441"/>
        <item x="1192"/>
        <item x="149"/>
        <item x="81"/>
        <item x="2424"/>
        <item x="2435"/>
        <item x="1353"/>
        <item x="1143"/>
        <item x="892"/>
        <item x="2587"/>
        <item x="1088"/>
        <item x="473"/>
        <item x="2180"/>
        <item x="293"/>
        <item x="1565"/>
        <item x="2357"/>
        <item x="1050"/>
        <item x="1495"/>
        <item x="2609"/>
        <item x="1232"/>
        <item x="2628"/>
        <item x="112"/>
        <item x="329"/>
        <item x="1077"/>
        <item x="928"/>
        <item x="1673"/>
        <item x="2054"/>
        <item x="2519"/>
        <item x="2224"/>
        <item x="2597"/>
        <item x="766"/>
        <item x="2198"/>
        <item x="2227"/>
        <item x="1496"/>
        <item x="2490"/>
        <item x="345"/>
        <item x="2373"/>
        <item x="1663"/>
        <item x="2019"/>
        <item x="2593"/>
        <item x="1244"/>
        <item x="2026"/>
        <item x="819"/>
        <item x="586"/>
        <item x="1924"/>
        <item x="2703"/>
        <item x="2079"/>
        <item x="285"/>
        <item x="318"/>
        <item x="1616"/>
        <item x="1916"/>
        <item x="2641"/>
        <item x="726"/>
        <item x="2118"/>
        <item x="1233"/>
        <item x="1572"/>
        <item x="550"/>
        <item x="97"/>
        <item x="34"/>
        <item x="237"/>
        <item x="1715"/>
        <item x="1657"/>
        <item x="596"/>
        <item x="514"/>
        <item x="818"/>
        <item x="1750"/>
        <item x="25"/>
        <item x="119"/>
        <item x="1112"/>
        <item x="1702"/>
        <item x="1062"/>
        <item x="2567"/>
        <item x="1187"/>
        <item x="865"/>
        <item x="2369"/>
        <item x="2487"/>
        <item x="2016"/>
        <item x="1867"/>
        <item x="592"/>
        <item x="11"/>
        <item x="519"/>
        <item x="976"/>
        <item x="1958"/>
        <item x="2018"/>
        <item x="2129"/>
        <item x="1000"/>
        <item x="1181"/>
        <item x="1617"/>
        <item x="1398"/>
        <item x="2660"/>
        <item x="933"/>
        <item x="2191"/>
        <item x="977"/>
        <item x="2631"/>
        <item x="1866"/>
        <item x="539"/>
        <item x="1509"/>
        <item x="1561"/>
        <item x="673"/>
        <item x="1218"/>
        <item x="77"/>
        <item x="1359"/>
        <item x="291"/>
        <item x="2217"/>
        <item x="344"/>
        <item x="2317"/>
        <item x="1679"/>
        <item x="2558"/>
        <item x="2437"/>
        <item x="351"/>
        <item x="1519"/>
        <item x="716"/>
        <item x="165"/>
        <item x="2028"/>
        <item x="2595"/>
        <item x="2589"/>
        <item x="1325"/>
        <item x="1859"/>
        <item x="367"/>
        <item x="1576"/>
        <item x="2402"/>
        <item x="1983"/>
        <item x="1982"/>
        <item x="852"/>
        <item x="1425"/>
        <item x="1878"/>
        <item x="327"/>
        <item x="449"/>
        <item x="2147"/>
        <item x="129"/>
        <item x="2183"/>
        <item x="1247"/>
        <item x="2134"/>
        <item x="493"/>
        <item x="909"/>
        <item x="172"/>
        <item x="741"/>
        <item x="1781"/>
        <item x="1903"/>
        <item x="2164"/>
        <item x="1258"/>
        <item x="1530"/>
        <item x="1647"/>
        <item x="2365"/>
        <item x="998"/>
        <item x="1798"/>
        <item x="313"/>
        <item x="1228"/>
        <item x="40"/>
        <item x="738"/>
        <item x="240"/>
        <item x="1922"/>
        <item x="808"/>
        <item x="552"/>
        <item x="2391"/>
        <item x="1751"/>
        <item x="2144"/>
        <item x="2188"/>
        <item x="869"/>
        <item x="1308"/>
        <item x="197"/>
        <item x="522"/>
        <item x="377"/>
        <item x="2617"/>
        <item x="1839"/>
        <item x="1917"/>
        <item x="301"/>
        <item x="1440"/>
        <item x="1137"/>
        <item x="534"/>
        <item x="1084"/>
        <item x="1952"/>
        <item x="414"/>
        <item x="1855"/>
        <item x="363"/>
        <item x="972"/>
        <item x="1973"/>
        <item x="1598"/>
        <item x="39"/>
        <item x="1944"/>
        <item x="1114"/>
        <item x="1649"/>
        <item x="478"/>
        <item x="1875"/>
        <item x="229"/>
        <item x="692"/>
        <item x="2328"/>
        <item x="620"/>
        <item x="152"/>
        <item x="2598"/>
        <item x="1324"/>
        <item x="1036"/>
        <item x="1289"/>
        <item x="184"/>
        <item x="1451"/>
        <item x="2494"/>
        <item x="2415"/>
        <item x="328"/>
        <item x="1392"/>
        <item x="1273"/>
        <item x="1274"/>
        <item x="667"/>
        <item x="2456"/>
        <item x="2470"/>
        <item x="1202"/>
        <item x="975"/>
        <item x="1554"/>
        <item x="2229"/>
        <item x="2222"/>
        <item x="2621"/>
        <item x="1776"/>
        <item x="607"/>
        <item x="2154"/>
        <item x="2093"/>
        <item x="2037"/>
        <item x="2305"/>
        <item x="2659"/>
        <item x="842"/>
        <item x="2130"/>
        <item x="1618"/>
        <item x="423"/>
        <item x="793"/>
        <item x="1826"/>
        <item x="1003"/>
        <item x="2529"/>
        <item x="2678"/>
        <item x="775"/>
        <item x="1926"/>
        <item x="614"/>
        <item x="269"/>
        <item x="825"/>
        <item x="1437"/>
        <item x="166"/>
        <item x="1650"/>
        <item x="1063"/>
        <item x="1023"/>
        <item x="1001"/>
        <item x="2618"/>
        <item x="227"/>
        <item x="2345"/>
        <item x="1078"/>
        <item x="2285"/>
        <item x="533"/>
        <item x="2239"/>
        <item x="330"/>
        <item x="1172"/>
        <item x="959"/>
        <item x="2512"/>
        <item x="887"/>
        <item x="2313"/>
        <item x="1075"/>
        <item x="2534"/>
        <item x="1251"/>
        <item x="1567"/>
        <item x="597"/>
        <item x="606"/>
        <item x="742"/>
        <item x="355"/>
        <item x="1417"/>
        <item x="2073"/>
        <item x="446"/>
        <item x="411"/>
        <item x="1609"/>
        <item x="955"/>
        <item x="1046"/>
        <item x="925"/>
        <item x="346"/>
        <item x="881"/>
        <item x="2287"/>
        <item x="513"/>
        <item x="283"/>
        <item x="1661"/>
        <item x="2277"/>
        <item x="2086"/>
        <item x="1020"/>
        <item x="0"/>
        <item x="2349"/>
        <item x="1012"/>
        <item x="1401"/>
        <item x="1887"/>
        <item x="1842"/>
        <item x="1731"/>
        <item x="1261"/>
        <item x="2031"/>
        <item x="481"/>
        <item x="2600"/>
        <item x="1548"/>
        <item x="1701"/>
        <item x="1281"/>
        <item x="1991"/>
        <item x="1998"/>
        <item x="1742"/>
        <item x="217"/>
        <item x="2630"/>
        <item x="126"/>
        <item x="568"/>
        <item x="2278"/>
        <item x="2366"/>
        <item x="2645"/>
        <item x="1918"/>
        <item x="1213"/>
        <item x="1266"/>
        <item x="422"/>
        <item x="666"/>
        <item x="159"/>
        <item x="2395"/>
        <item x="2381"/>
        <item x="2077"/>
        <item x="1500"/>
        <item x="141"/>
        <item x="1639"/>
        <item x="443"/>
        <item x="1178"/>
        <item x="1259"/>
        <item x="2530"/>
        <item x="1705"/>
        <item x="2418"/>
        <item x="116"/>
        <item x="27"/>
        <item x="989"/>
        <item x="125"/>
        <item x="244"/>
        <item x="1293"/>
        <item x="795"/>
        <item x="1981"/>
        <item x="1736"/>
        <item x="1511"/>
        <item x="2114"/>
        <item x="123"/>
        <item x="1321"/>
        <item x="337"/>
        <item x="943"/>
        <item x="760"/>
        <item x="247"/>
        <item x="565"/>
        <item x="712"/>
        <item x="1793"/>
        <item x="2677"/>
        <item x="1541"/>
        <item x="376"/>
        <item x="1380"/>
        <item x="723"/>
        <item x="1659"/>
        <item x="238"/>
        <item x="491"/>
        <item x="1667"/>
        <item x="1314"/>
        <item x="694"/>
        <item x="2690"/>
        <item x="2294"/>
        <item x="87"/>
        <item x="1393"/>
        <item x="1465"/>
        <item x="2044"/>
        <item x="788"/>
        <item x="1490"/>
        <item x="942"/>
        <item x="1007"/>
        <item x="487"/>
        <item x="888"/>
        <item x="2376"/>
        <item x="1594"/>
        <item x="1151"/>
        <item x="88"/>
        <item x="1931"/>
        <item x="288"/>
        <item x="122"/>
        <item x="1863"/>
        <item x="1961"/>
        <item x="94"/>
        <item x="249"/>
        <item x="884"/>
        <item x="1412"/>
        <item x="2548"/>
        <item x="1739"/>
        <item x="6"/>
        <item x="957"/>
        <item x="2452"/>
        <item x="170"/>
        <item x="1141"/>
        <item x="2508"/>
        <item x="895"/>
        <item x="629"/>
        <item x="2389"/>
        <item x="1893"/>
        <item x="1571"/>
        <item x="408"/>
        <item x="612"/>
        <item x="951"/>
        <item x="1240"/>
        <item x="717"/>
        <item x="2634"/>
        <item x="2432"/>
        <item x="1909"/>
        <item x="587"/>
        <item x="2686"/>
        <item x="1726"/>
        <item x="773"/>
        <item x="776"/>
        <item x="2498"/>
        <item x="639"/>
        <item x="69"/>
        <item x="1760"/>
        <item x="1039"/>
        <item x="1516"/>
        <item x="1921"/>
        <item x="2218"/>
        <item x="191"/>
        <item x="2516"/>
        <item x="1613"/>
        <item x="1378"/>
        <item x="2063"/>
        <item x="1082"/>
        <item x="638"/>
        <item x="677"/>
        <item x="450"/>
        <item x="1600"/>
        <item x="572"/>
        <item x="1457"/>
        <item x="2206"/>
        <item x="1684"/>
        <item x="1818"/>
        <item x="307"/>
        <item x="2083"/>
        <item x="41"/>
        <item x="1550"/>
        <item x="1206"/>
        <item x="856"/>
        <item x="368"/>
        <item x="2627"/>
        <item x="868"/>
        <item x="1824"/>
        <item x="659"/>
        <item x="1067"/>
        <item x="85"/>
        <item x="1116"/>
        <item x="2428"/>
        <item x="1809"/>
        <item x="855"/>
        <item x="15"/>
        <item x="1752"/>
        <item x="2700"/>
        <item x="1733"/>
        <item x="144"/>
        <item x="1110"/>
        <item x="1225"/>
        <item x="2451"/>
        <item x="1595"/>
        <item x="814"/>
        <item x="281"/>
        <item x="1411"/>
        <item x="1057"/>
        <item x="577"/>
        <item x="226"/>
        <item x="1729"/>
        <item x="2172"/>
        <item x="1419"/>
        <item x="820"/>
        <item x="1959"/>
        <item x="241"/>
        <item x="1073"/>
        <item x="2564"/>
        <item x="334"/>
        <item x="967"/>
        <item x="1332"/>
        <item x="1945"/>
        <item x="199"/>
        <item x="1372"/>
        <item x="1356"/>
        <item x="265"/>
        <item x="1288"/>
        <item x="2531"/>
        <item x="418"/>
        <item x="1280"/>
        <item x="444"/>
        <item x="2478"/>
        <item x="416"/>
        <item x="1954"/>
        <item x="880"/>
        <item x="1183"/>
        <item x="1219"/>
        <item x="1094"/>
        <item x="518"/>
        <item x="2220"/>
        <item x="1245"/>
        <item x="413"/>
        <item x="1396"/>
        <item x="1236"/>
        <item x="1248"/>
        <item x="876"/>
        <item x="406"/>
        <item x="2522"/>
        <item x="2080"/>
        <item x="1601"/>
        <item x="1993"/>
        <item x="2178"/>
        <item x="1997"/>
        <item x="2642"/>
        <item x="588"/>
        <item x="1559"/>
        <item x="1403"/>
        <item x="225"/>
        <item x="2023"/>
        <item x="1700"/>
        <item x="1852"/>
        <item x="1913"/>
        <item x="934"/>
        <item x="2704"/>
        <item x="2591"/>
        <item x="250"/>
        <item x="2127"/>
        <item x="1897"/>
        <item x="535"/>
        <item x="1758"/>
        <item x="2557"/>
        <item x="704"/>
        <item x="1665"/>
        <item x="2358"/>
        <item x="1906"/>
        <item x="460"/>
        <item x="2476"/>
        <item x="859"/>
        <item x="958"/>
        <item x="1722"/>
        <item x="2284"/>
        <item x="1010"/>
        <item x="1668"/>
        <item x="475"/>
        <item x="1157"/>
        <item x="913"/>
        <item x="468"/>
        <item x="707"/>
        <item x="879"/>
        <item x="164"/>
        <item x="1770"/>
        <item x="2230"/>
        <item x="949"/>
        <item x="505"/>
        <item x="1322"/>
        <item x="631"/>
        <item x="922"/>
        <item x="235"/>
        <item x="1488"/>
        <item x="2199"/>
        <item x="1858"/>
        <item x="1681"/>
        <item x="2649"/>
        <item x="212"/>
        <item x="498"/>
        <item x="1335"/>
        <item x="1518"/>
        <item x="2099"/>
        <item x="827"/>
        <item x="1582"/>
        <item x="231"/>
        <item x="33"/>
        <item x="745"/>
        <item x="282"/>
        <item x="1901"/>
        <item x="685"/>
        <item x="1604"/>
        <item x="1122"/>
        <item x="915"/>
        <item x="2526"/>
        <item x="950"/>
        <item x="1885"/>
        <item x="348"/>
        <item x="373"/>
        <item x="2426"/>
        <item x="1629"/>
        <item x="1028"/>
        <item x="557"/>
        <item x="1222"/>
        <item x="2602"/>
        <item x="1727"/>
        <item x="162"/>
        <item x="1812"/>
        <item x="520"/>
        <item x="756"/>
        <item x="1198"/>
        <item x="1577"/>
        <item x="1058"/>
        <item x="2291"/>
        <item x="410"/>
        <item x="739"/>
        <item x="256"/>
        <item x="70"/>
        <item x="48"/>
        <item x="419"/>
        <item x="1350"/>
        <item x="216"/>
        <item x="2151"/>
        <item x="1491"/>
        <item x="1305"/>
        <item x="1995"/>
        <item x="1131"/>
        <item x="1260"/>
        <item x="2138"/>
        <item x="2483"/>
        <item x="902"/>
        <item x="906"/>
        <item x="791"/>
        <item x="686"/>
        <item x="669"/>
        <item x="516"/>
        <item x="1899"/>
        <item x="1346"/>
        <item x="523"/>
        <item x="2407"/>
        <item x="830"/>
        <item x="2279"/>
        <item x="1048"/>
        <item x="1341"/>
        <item x="2496"/>
        <item x="886"/>
        <item x="1670"/>
        <item x="1319"/>
        <item x="222"/>
        <item x="1150"/>
        <item x="142"/>
        <item x="2658"/>
        <item x="2339"/>
        <item x="1482"/>
        <item x="1914"/>
        <item x="784"/>
        <item x="1822"/>
        <item x="192"/>
        <item x="1138"/>
        <item x="871"/>
        <item x="624"/>
        <item x="2314"/>
        <item x="591"/>
        <item x="1124"/>
        <item x="1953"/>
        <item x="757"/>
        <item x="1226"/>
        <item x="1038"/>
        <item x="2159"/>
        <item x="1687"/>
        <item x="829"/>
        <item x="2252"/>
        <item x="495"/>
        <item x="2528"/>
        <item x="736"/>
        <item x="2312"/>
        <item x="2579"/>
        <item x="2590"/>
        <item x="169"/>
        <item x="2346"/>
        <item x="321"/>
        <item x="1130"/>
        <item x="1037"/>
        <item x="341"/>
        <item x="841"/>
        <item x="206"/>
        <item x="2262"/>
        <item x="412"/>
        <item x="95"/>
        <item x="826"/>
        <item x="1166"/>
        <item x="648"/>
        <item x="2108"/>
        <item x="1964"/>
        <item x="1685"/>
        <item x="2688"/>
        <item x="907"/>
        <item x="1637"/>
        <item x="806"/>
        <item x="948"/>
        <item x="102"/>
        <item x="2048"/>
        <item x="595"/>
        <item x="248"/>
        <item x="2052"/>
        <item x="1442"/>
        <item x="2514"/>
        <item x="1688"/>
        <item x="564"/>
        <item x="813"/>
        <item x="1090"/>
        <item x="1678"/>
        <item x="316"/>
        <item x="1386"/>
        <item x="1056"/>
        <item x="2030"/>
        <item x="471"/>
        <item x="758"/>
        <item x="73"/>
        <item x="1091"/>
        <item x="1619"/>
        <item x="80"/>
        <item x="158"/>
        <item x="2153"/>
        <item x="2378"/>
        <item x="2344"/>
        <item x="1428"/>
        <item x="719"/>
        <item x="2484"/>
        <item x="748"/>
        <item x="274"/>
        <item x="2370"/>
        <item x="369"/>
        <item x="947"/>
        <item x="1371"/>
        <item x="132"/>
        <item x="1621"/>
        <item x="1533"/>
        <item x="2155"/>
        <item x="2146"/>
        <item x="992"/>
        <item x="1027"/>
        <item x="22"/>
        <item x="2088"/>
        <item x="338"/>
        <item x="525"/>
        <item x="403"/>
        <item x="1654"/>
        <item x="218"/>
        <item x="305"/>
        <item x="1694"/>
        <item x="590"/>
        <item x="1215"/>
        <item x="1505"/>
        <item x="507"/>
        <item x="243"/>
        <item x="2664"/>
        <item x="2444"/>
        <item x="1299"/>
        <item x="135"/>
        <item x="601"/>
        <item x="524"/>
        <item x="2126"/>
        <item x="253"/>
        <item x="1405"/>
        <item x="2085"/>
        <item x="2572"/>
        <item x="2068"/>
        <item x="796"/>
        <item x="38"/>
        <item x="2115"/>
        <item x="2143"/>
        <item x="306"/>
        <item x="108"/>
        <item x="1291"/>
        <item x="1145"/>
        <item x="1987"/>
        <item x="628"/>
        <item x="799"/>
        <item x="279"/>
        <item x="1658"/>
        <item x="173"/>
        <item x="1840"/>
        <item x="1525"/>
        <item x="901"/>
        <item x="1132"/>
        <item x="1514"/>
        <item x="209"/>
        <item x="1163"/>
        <item x="600"/>
        <item x="1394"/>
        <item x="770"/>
        <item x="428"/>
        <item x="215"/>
        <item x="1242"/>
        <item x="1860"/>
        <item x="2169"/>
        <item x="811"/>
        <item x="1320"/>
        <item x="1630"/>
        <item x="1420"/>
        <item x="805"/>
        <item x="2194"/>
        <item x="1605"/>
        <item x="2255"/>
        <item x="1873"/>
        <item x="257"/>
        <item x="2377"/>
        <item x="655"/>
        <item x="2027"/>
        <item x="603"/>
        <item x="2675"/>
        <item x="1326"/>
        <item x="563"/>
        <item x="492"/>
        <item x="2608"/>
        <item x="131"/>
        <item x="633"/>
        <item x="457"/>
        <item x="1204"/>
        <item x="816"/>
        <item x="1176"/>
        <item x="2323"/>
        <item x="1999"/>
        <item x="810"/>
        <item x="708"/>
        <item x="107"/>
        <item x="1300"/>
        <item x="2411"/>
        <item x="1574"/>
        <item x="1316"/>
        <item x="63"/>
        <item x="2112"/>
        <item x="2396"/>
        <item x="940"/>
        <item x="1409"/>
        <item x="1052"/>
        <item x="1502"/>
        <item x="619"/>
        <item x="1915"/>
        <item x="54"/>
        <item x="866"/>
        <item x="1690"/>
        <item x="2211"/>
        <item x="1331"/>
        <item x="689"/>
        <item x="1175"/>
        <item x="1581"/>
        <item x="1330"/>
        <item x="1835"/>
        <item x="1676"/>
        <item x="2062"/>
        <item x="297"/>
        <item x="2408"/>
        <item x="1158"/>
        <item x="2013"/>
        <item x="778"/>
        <item x="2404"/>
        <item x="1614"/>
        <item x="425"/>
        <item x="2299"/>
        <item x="2393"/>
        <item x="1156"/>
        <item x="1234"/>
        <item x="1275"/>
        <item x="200"/>
        <item x="1528"/>
        <item x="558"/>
        <item x="1536"/>
        <item x="1974"/>
        <item x="2670"/>
        <item x="752"/>
        <item x="2400"/>
        <item x="204"/>
        <item x="763"/>
        <item x="2241"/>
        <item x="1304"/>
        <item x="2583"/>
        <item x="1656"/>
        <item x="485"/>
        <item x="2076"/>
        <item x="542"/>
        <item x="1246"/>
        <item x="1432"/>
        <item x="2669"/>
        <item x="2639"/>
        <item x="986"/>
        <item x="1323"/>
        <item x="2167"/>
        <item x="1596"/>
        <item x="401"/>
        <item x="1030"/>
        <item x="900"/>
        <item x="1955"/>
        <item x="1385"/>
        <item x="130"/>
        <item x="1243"/>
        <item x="23"/>
        <item x="982"/>
        <item x="1018"/>
        <item x="339"/>
        <item x="171"/>
        <item x="555"/>
        <item x="179"/>
        <item x="641"/>
        <item x="1368"/>
        <item x="1737"/>
        <item x="50"/>
        <item x="72"/>
        <item x="599"/>
        <item x="2553"/>
        <item x="2071"/>
        <item x="702"/>
        <item x="1710"/>
        <item x="1506"/>
        <item x="1136"/>
        <item x="1946"/>
        <item x="2501"/>
        <item x="1524"/>
        <item x="2131"/>
        <item x="767"/>
        <item x="2056"/>
        <item x="2011"/>
        <item x="553"/>
        <item x="2058"/>
        <item x="2668"/>
        <item x="656"/>
        <item x="2364"/>
        <item x="386"/>
        <item x="187"/>
        <item x="359"/>
        <item x="824"/>
        <item x="653"/>
        <item x="1803"/>
        <item x="2679"/>
        <item x="2141"/>
        <item x="617"/>
        <item x="2301"/>
        <item x="1889"/>
        <item x="903"/>
        <item x="1083"/>
        <item x="1455"/>
        <item x="891"/>
        <item x="2462"/>
        <item x="1452"/>
        <item x="2468"/>
        <item x="803"/>
        <item x="2125"/>
        <item x="916"/>
        <item x="2212"/>
        <item x="470"/>
        <item x="486"/>
        <item x="1948"/>
        <item x="124"/>
        <item x="2571"/>
        <item x="207"/>
        <item x="860"/>
        <item x="2132"/>
        <item x="2235"/>
        <item x="121"/>
        <item x="2515"/>
        <item x="559"/>
        <item x="761"/>
        <item x="472"/>
        <item x="502"/>
        <item x="2347"/>
        <item x="1123"/>
        <item x="1703"/>
        <item x="183"/>
        <item x="2010"/>
        <item x="504"/>
        <item x="319"/>
        <item x="347"/>
        <item x="1762"/>
        <item x="878"/>
        <item x="2489"/>
        <item x="2175"/>
        <item x="2182"/>
        <item x="1055"/>
        <item x="1510"/>
        <item x="1096"/>
        <item x="2638"/>
        <item x="2527"/>
        <item x="2264"/>
        <item x="2110"/>
        <item x="2566"/>
        <item x="1815"/>
        <item x="1632"/>
        <item x="2280"/>
        <item x="2629"/>
        <item x="378"/>
        <item x="560"/>
        <item x="160"/>
        <item x="999"/>
        <item x="2563"/>
        <item x="2256"/>
        <item x="1932"/>
        <item x="389"/>
        <item x="488"/>
        <item x="2316"/>
        <item x="1521"/>
        <item x="2107"/>
        <item x="2417"/>
        <item x="2266"/>
        <item x="1418"/>
        <item x="2029"/>
        <item x="1093"/>
        <item x="1270"/>
        <item x="1445"/>
        <item x="2145"/>
        <item x="2109"/>
        <item x="1578"/>
        <item x="1592"/>
        <item x="676"/>
        <item x="705"/>
        <item x="1709"/>
        <item x="711"/>
        <item x="1301"/>
        <item x="402"/>
        <item x="2695"/>
        <item x="1653"/>
        <item x="908"/>
        <item x="1494"/>
        <item x="2111"/>
        <item x="2692"/>
        <item x="683"/>
        <item x="264"/>
        <item x="1636"/>
        <item x="1865"/>
        <item x="1276"/>
        <item x="1566"/>
        <item x="1508"/>
        <item x="2163"/>
        <item x="743"/>
        <item x="76"/>
        <item x="463"/>
        <item x="10"/>
        <item x="332"/>
        <item x="2624"/>
        <item x="2315"/>
        <item x="1220"/>
        <item x="1357"/>
        <item x="2158"/>
        <item x="128"/>
        <item x="815"/>
        <item x="2232"/>
        <item x="1910"/>
        <item x="1221"/>
        <item x="771"/>
        <item x="1575"/>
        <item x="2430"/>
        <item x="1939"/>
        <item x="1388"/>
        <item x="2100"/>
        <item x="83"/>
        <item x="713"/>
        <item x="1796"/>
        <item x="326"/>
        <item x="979"/>
        <item x="2471"/>
        <item x="2578"/>
        <item x="494"/>
        <item x="2121"/>
        <item x="993"/>
        <item x="1327"/>
        <item x="2195"/>
        <item x="1121"/>
        <item x="1257"/>
        <item x="1583"/>
        <item x="1693"/>
        <item x="621"/>
        <item x="2045"/>
        <item x="844"/>
        <item x="1928"/>
        <item x="93"/>
        <item x="163"/>
        <item x="356"/>
        <item x="2311"/>
        <item x="395"/>
        <item x="508"/>
        <item x="2254"/>
        <item x="1749"/>
        <item x="691"/>
        <item x="585"/>
        <item x="2701"/>
        <item x="398"/>
        <item x="181"/>
        <item x="1430"/>
        <item x="2348"/>
        <item x="1413"/>
        <item x="1453"/>
        <item x="1165"/>
        <item x="2192"/>
        <item x="1941"/>
        <item x="392"/>
        <item x="1390"/>
        <item x="549"/>
        <item x="990"/>
        <item x="1849"/>
        <item x="436"/>
        <item x="650"/>
        <item x="2033"/>
        <item x="1929"/>
        <item x="678"/>
        <item x="618"/>
        <item x="2577"/>
        <item x="2481"/>
        <item x="2095"/>
        <item x="2453"/>
        <item x="52"/>
        <item x="290"/>
        <item x="840"/>
        <item x="1890"/>
        <item x="1540"/>
        <item x="1162"/>
        <item x="2104"/>
        <item x="1002"/>
        <item x="1734"/>
        <item x="2599"/>
        <item x="644"/>
        <item x="1555"/>
        <item x="714"/>
        <item x="28"/>
        <item x="1422"/>
        <item x="1006"/>
        <item x="496"/>
        <item x="924"/>
        <item x="2184"/>
        <item x="2005"/>
        <item x="724"/>
        <item x="453"/>
        <item x="1986"/>
        <item x="1972"/>
        <item x="1563"/>
        <item x="447"/>
        <item x="350"/>
        <item x="780"/>
        <item x="1118"/>
        <item x="627"/>
        <item x="2539"/>
        <item x="120"/>
        <item x="898"/>
        <item x="1779"/>
        <item x="2150"/>
        <item x="1864"/>
        <item x="985"/>
        <item x="2283"/>
        <item x="991"/>
        <item x="127"/>
        <item x="391"/>
        <item x="1081"/>
        <item x="1797"/>
        <item x="751"/>
        <item x="1483"/>
        <item x="1406"/>
        <item x="862"/>
        <item x="2268"/>
        <item x="2397"/>
        <item x="2181"/>
        <item x="1861"/>
        <item x="1800"/>
        <item x="779"/>
        <item x="1527"/>
        <item x="2361"/>
        <item x="2271"/>
        <item x="1756"/>
        <item x="333"/>
        <item x="1147"/>
        <item x="1450"/>
        <item x="8"/>
        <item x="2576"/>
        <item x="532"/>
        <item x="580"/>
        <item x="664"/>
        <item x="658"/>
        <item x="2491"/>
        <item x="1099"/>
        <item x="765"/>
        <item x="1381"/>
        <item x="749"/>
        <item x="2064"/>
        <item x="2017"/>
        <item x="2500"/>
        <item x="1927"/>
        <item x="2067"/>
        <item x="2238"/>
        <item x="198"/>
        <item x="167"/>
        <item x="969"/>
        <item x="354"/>
        <item x="1196"/>
        <item x="613"/>
        <item x="679"/>
        <item x="1833"/>
        <item x="783"/>
        <item x="1848"/>
        <item x="1358"/>
        <item x="2098"/>
        <item x="2541"/>
        <item x="1975"/>
        <item x="1535"/>
        <item x="1937"/>
        <item x="397"/>
        <item x="438"/>
        <item x="1061"/>
        <item x="700"/>
        <item x="2244"/>
        <item x="690"/>
        <item x="893"/>
        <item x="432"/>
        <item x="541"/>
        <item x="1404"/>
        <item x="1831"/>
        <item x="2633"/>
        <item x="2463"/>
        <item x="2359"/>
        <item x="260"/>
        <item x="448"/>
        <item x="1309"/>
        <item x="1570"/>
        <item x="1005"/>
        <item x="2623"/>
        <item x="59"/>
        <item x="1625"/>
        <item x="2559"/>
        <item x="1501"/>
        <item x="510"/>
        <item x="1802"/>
        <item x="2090"/>
        <item x="1962"/>
        <item x="581"/>
        <item x="500"/>
        <item x="1051"/>
        <item x="1230"/>
        <item x="1892"/>
        <item x="2586"/>
        <item x="263"/>
        <item x="1370"/>
        <item x="647"/>
        <item x="543"/>
        <item x="2447"/>
        <item x="2289"/>
        <item x="1431"/>
        <item x="1462"/>
        <item x="2350"/>
        <item x="1829"/>
        <item x="1470"/>
        <item x="2472"/>
        <item x="1969"/>
        <item x="146"/>
        <item x="737"/>
        <item x="177"/>
        <item x="1477"/>
        <item x="2165"/>
        <item x="802"/>
        <item x="917"/>
        <item x="4"/>
        <item x="1461"/>
        <item x="2334"/>
        <item x="1443"/>
        <item x="2419"/>
        <item x="1200"/>
        <item x="2197"/>
        <item x="2696"/>
        <item x="1747"/>
        <item x="593"/>
        <item x="1719"/>
        <item x="682"/>
        <item x="115"/>
        <item x="2680"/>
        <item x="1415"/>
        <item x="1597"/>
        <item x="1310"/>
        <item x="602"/>
        <item x="1115"/>
        <item x="1044"/>
        <item x="311"/>
        <item x="1231"/>
        <item x="381"/>
        <item x="483"/>
        <item x="926"/>
        <item x="1362"/>
        <item x="442"/>
        <item x="32"/>
        <item x="75"/>
        <item x="994"/>
        <item x="1164"/>
        <item x="433"/>
        <item x="1615"/>
        <item x="1354"/>
        <item x="29"/>
        <item x="675"/>
        <item x="1546"/>
        <item x="1180"/>
        <item x="845"/>
        <item x="822"/>
        <item x="1438"/>
        <item x="1014"/>
        <item x="2394"/>
        <item x="2170"/>
        <item x="1746"/>
        <item x="2210"/>
        <item x="2245"/>
        <item x="1397"/>
        <item x="140"/>
        <item x="2185"/>
        <item x="1531"/>
        <item x="1041"/>
        <item x="1847"/>
        <item x="1951"/>
        <item x="1741"/>
        <item x="2295"/>
        <item x="1387"/>
        <item x="838"/>
        <item x="1127"/>
        <item x="1532"/>
        <item x="1753"/>
        <item x="1682"/>
        <item x="632"/>
        <item x="1182"/>
        <item x="156"/>
        <item x="57"/>
        <item x="801"/>
        <item x="521"/>
        <item x="484"/>
        <item x="1606"/>
        <item x="1155"/>
        <item x="254"/>
        <item x="847"/>
        <item x="696"/>
        <item x="1167"/>
        <item x="671"/>
        <item x="2297"/>
        <item x="335"/>
        <item x="134"/>
        <item x="1671"/>
        <item x="1699"/>
        <item x="1064"/>
        <item x="1399"/>
        <item x="1766"/>
        <item x="2060"/>
        <item x="1177"/>
        <item x="2687"/>
        <item x="1738"/>
        <item x="1769"/>
        <item x="1199"/>
        <item x="294"/>
        <item x="2485"/>
        <item x="1503"/>
        <item x="2008"/>
        <item x="2689"/>
        <item x="2383"/>
        <item x="630"/>
        <item x="2473"/>
        <item x="2166"/>
        <item x="623"/>
        <item x="663"/>
        <item x="657"/>
        <item x="384"/>
        <item x="1820"/>
        <item x="185"/>
        <item x="1874"/>
        <item x="963"/>
        <item x="730"/>
        <item x="531"/>
        <item x="687"/>
        <item x="2094"/>
        <item x="2440"/>
        <item x="610"/>
        <item x="1725"/>
        <item x="1720"/>
        <item x="1395"/>
        <item x="2253"/>
        <item x="1977"/>
        <item x="2662"/>
        <item x="1547"/>
        <item x="161"/>
        <item x="1871"/>
        <item x="55"/>
        <item x="182"/>
        <item x="382"/>
        <item x="404"/>
        <item x="1433"/>
        <item x="1925"/>
        <item x="1471"/>
        <item x="2615"/>
        <item x="342"/>
        <item x="1255"/>
        <item x="1785"/>
        <item x="529"/>
        <item x="176"/>
        <item x="1238"/>
        <item x="961"/>
        <item x="2510"/>
        <item x="2296"/>
        <item x="255"/>
        <item x="2607"/>
        <item x="1153"/>
        <item x="18"/>
        <item x="2281"/>
        <item x="1602"/>
        <item x="228"/>
        <item x="1097"/>
        <item x="1307"/>
        <item x="1655"/>
        <item x="1763"/>
        <item x="1129"/>
        <item x="2072"/>
        <item x="1935"/>
        <item x="2259"/>
        <item x="431"/>
        <item x="234"/>
        <item x="331"/>
        <item x="1857"/>
        <item x="579"/>
        <item x="561"/>
        <item x="1040"/>
        <item x="2274"/>
        <item x="836"/>
        <item x="1076"/>
        <item x="1669"/>
        <item x="1043"/>
        <item x="2236"/>
        <item x="2532"/>
        <item x="148"/>
        <item x="1364"/>
        <item x="261"/>
        <item x="1940"/>
        <item x="43"/>
        <item x="1933"/>
        <item x="1481"/>
        <item x="1032"/>
        <item x="1212"/>
        <item x="490"/>
        <item x="2601"/>
        <item x="1072"/>
        <item x="2157"/>
        <item x="935"/>
        <item x="2657"/>
        <item x="2469"/>
        <item x="388"/>
        <item x="1792"/>
        <item x="834"/>
        <item x="777"/>
        <item x="1109"/>
        <item x="259"/>
        <item x="2089"/>
        <item x="1049"/>
        <item x="2204"/>
        <item x="554"/>
        <item x="1344"/>
        <item x="203"/>
        <item x="482"/>
        <item x="1642"/>
        <item x="807"/>
        <item x="2128"/>
        <item x="1475"/>
        <item x="489"/>
        <item x="242"/>
        <item x="2556"/>
        <item x="883"/>
        <item x="1816"/>
        <item x="1627"/>
        <item x="721"/>
        <item x="99"/>
        <item x="1612"/>
        <item x="2007"/>
        <item x="1191"/>
        <item x="1633"/>
        <item x="2246"/>
        <item x="1333"/>
        <item x="1823"/>
        <item x="2644"/>
        <item x="295"/>
        <item x="2092"/>
        <item x="1017"/>
        <item x="2632"/>
        <item x="643"/>
        <item x="1775"/>
        <item x="2636"/>
        <item x="1444"/>
        <item x="1459"/>
        <item x="1832"/>
        <item x="931"/>
        <item x="1735"/>
        <item x="1805"/>
        <item x="1978"/>
        <item x="2613"/>
        <item x="1588"/>
        <item x="582"/>
        <item x="1728"/>
        <item x="2190"/>
        <item x="1448"/>
        <item x="1313"/>
        <item x="2535"/>
        <item x="1159"/>
        <item x="1456"/>
        <item x="2223"/>
        <item x="405"/>
        <item x="1211"/>
        <item x="566"/>
        <item x="1989"/>
        <item x="1558"/>
        <item x="1207"/>
        <item x="688"/>
        <item x="458"/>
        <item x="1493"/>
        <item x="792"/>
        <item x="1194"/>
        <item x="1876"/>
        <item x="1193"/>
        <item x="941"/>
        <item x="1689"/>
        <item x="1343"/>
        <item x="1252"/>
        <item x="435"/>
        <item x="434"/>
        <item x="86"/>
        <item x="1105"/>
        <item x="527"/>
        <item x="2433"/>
        <item x="526"/>
        <item x="1188"/>
        <item x="251"/>
        <item x="459"/>
        <item x="912"/>
        <item x="821"/>
        <item x="2168"/>
        <item x="747"/>
        <item x="1507"/>
        <item x="304"/>
        <item x="1748"/>
        <item x="1907"/>
        <item x="111"/>
        <item x="750"/>
        <item x="1053"/>
        <item x="275"/>
        <item x="1662"/>
        <item x="1765"/>
        <item x="2087"/>
        <item x="2387"/>
        <item x="2309"/>
        <item x="1024"/>
        <item x="309"/>
        <item x="1891"/>
        <item x="569"/>
        <item x="1828"/>
        <item x="2221"/>
        <item x="1223"/>
        <item x="13"/>
        <item x="1789"/>
        <item x="36"/>
        <item x="2148"/>
        <item x="1543"/>
        <item x="1843"/>
        <item x="1768"/>
        <item x="1487"/>
        <item x="1896"/>
        <item x="2340"/>
        <item x="1174"/>
        <item x="1369"/>
        <item x="570"/>
        <item x="362"/>
        <item x="1920"/>
        <item x="727"/>
        <item x="2401"/>
        <item x="2552"/>
        <item x="715"/>
        <item x="1068"/>
        <item x="1580"/>
        <item x="1868"/>
        <item x="205"/>
        <item x="2594"/>
        <item x="427"/>
        <item x="1069"/>
        <item x="2006"/>
        <item x="528"/>
        <item x="731"/>
        <item x="1994"/>
        <item x="872"/>
        <item x="988"/>
        <item x="2208"/>
        <item x="2646"/>
        <item x="2458"/>
        <item x="2610"/>
        <item x="364"/>
        <item x="2492"/>
        <item x="1698"/>
        <item x="233"/>
        <item x="2189"/>
        <item x="2120"/>
        <item x="1410"/>
        <item x="646"/>
        <item x="831"/>
        <item x="1900"/>
        <item x="660"/>
        <item x="2604"/>
        <item x="370"/>
        <item x="1469"/>
        <item x="1454"/>
        <item x="2243"/>
        <item x="2506"/>
        <item x="983"/>
        <item x="864"/>
        <item x="64"/>
        <item x="800"/>
        <item x="2412"/>
        <item x="2693"/>
        <item x="396"/>
        <item x="2004"/>
        <item x="426"/>
        <item x="790"/>
        <item x="1631"/>
        <item x="1587"/>
        <item x="562"/>
        <item x="1117"/>
        <item x="798"/>
        <item x="21"/>
        <item x="1441"/>
        <item x="365"/>
        <item x="1979"/>
        <item x="1539"/>
        <item x="1640"/>
        <item x="1529"/>
        <item x="2149"/>
        <item x="1302"/>
        <item x="984"/>
        <item x="1384"/>
        <item x="1080"/>
        <item x="308"/>
        <item x="645"/>
        <item x="536"/>
        <item x="1074"/>
        <item x="921"/>
        <item x="2455"/>
        <item x="430"/>
        <item x="2226"/>
        <item x="575"/>
        <item x="1764"/>
        <item x="476"/>
        <item x="1303"/>
        <item x="1795"/>
        <item x="2082"/>
        <item x="1568"/>
        <item x="193"/>
        <item x="873"/>
        <item x="1523"/>
        <item x="266"/>
        <item x="117"/>
        <item x="349"/>
        <item x="2321"/>
        <item x="1265"/>
        <item x="1190"/>
        <item x="875"/>
        <item x="2466"/>
        <item x="1834"/>
        <item x="2436"/>
        <item x="823"/>
        <item x="1269"/>
        <item x="2091"/>
        <item x="1134"/>
        <item x="672"/>
        <item x="843"/>
        <item x="2"/>
        <item x="1853"/>
        <item x="1033"/>
        <item x="415"/>
        <item x="372"/>
        <item x="2156"/>
        <item x="1553"/>
        <item x="1414"/>
        <item x="44"/>
        <item x="58"/>
        <item x="938"/>
        <item x="2050"/>
        <item x="252"/>
        <item x="2537"/>
        <item x="49"/>
        <item x="89"/>
        <item x="1721"/>
        <item x="1564"/>
        <item x="945"/>
        <item x="2135"/>
        <item x="608"/>
        <item x="2479"/>
        <item x="1379"/>
        <item x="874"/>
        <item x="289"/>
        <item x="684"/>
        <item x="357"/>
        <item x="2263"/>
        <item x="1377"/>
        <item x="1772"/>
        <item x="137"/>
        <item x="1253"/>
        <item x="772"/>
        <item x="1089"/>
        <item x="1142"/>
        <item x="1282"/>
        <item x="1473"/>
        <item x="1985"/>
        <item x="2014"/>
        <item x="469"/>
        <item x="2652"/>
        <item x="68"/>
        <item x="2698"/>
        <item x="380"/>
        <item x="995"/>
        <item x="2540"/>
        <item x="1730"/>
        <item x="101"/>
        <item x="1963"/>
        <item x="1841"/>
        <item x="615"/>
        <item x="1794"/>
        <item x="480"/>
        <item x="2319"/>
        <item x="441"/>
        <item x="576"/>
        <item x="2502"/>
        <item x="911"/>
        <item x="744"/>
        <item x="2536"/>
        <item x="1216"/>
        <item x="695"/>
        <item x="153"/>
        <item x="1102"/>
        <item x="1980"/>
        <item x="24"/>
        <item x="511"/>
        <item x="974"/>
        <item x="2214"/>
        <item x="1227"/>
        <item x="2661"/>
        <item x="2457"/>
        <item x="1717"/>
        <item x="1870"/>
        <item x="236"/>
        <item x="429"/>
        <item x="2142"/>
        <item x="1486"/>
        <item x="1140"/>
        <item x="1672"/>
        <item x="300"/>
        <item x="2459"/>
        <item x="336"/>
        <item x="42"/>
        <item x="1391"/>
        <item x="1203"/>
        <item x="1286"/>
        <item x="584"/>
        <item x="2382"/>
        <item x="2002"/>
        <item x="1884"/>
        <item x="1754"/>
        <item x="882"/>
        <item x="944"/>
        <item x="2097"/>
        <item x="1644"/>
        <item x="839"/>
        <item x="2325"/>
        <item x="1197"/>
        <item x="2562"/>
        <item x="782"/>
        <item x="409"/>
        <item x="1556"/>
        <item x="1817"/>
        <item x="929"/>
        <item x="2580"/>
        <item x="175"/>
        <item x="1015"/>
        <item x="2081"/>
        <item x="1352"/>
        <item x="360"/>
        <item x="927"/>
        <item x="2461"/>
        <item x="277"/>
        <item x="1079"/>
        <item x="1126"/>
        <item x="1626"/>
        <item x="937"/>
        <item x="278"/>
        <item x="385"/>
        <item x="718"/>
        <item x="1278"/>
        <item x="96"/>
        <item x="1610"/>
        <item x="113"/>
        <item x="390"/>
        <item x="271"/>
        <item x="1552"/>
        <item x="1808"/>
        <item x="904"/>
        <item x="885"/>
        <item x="5"/>
        <item x="1029"/>
        <item x="2276"/>
        <item x="1360"/>
        <item x="2673"/>
        <item x="503"/>
        <item x="2021"/>
        <item x="315"/>
        <item x="1537"/>
        <item x="2545"/>
        <item x="1408"/>
        <item x="2201"/>
        <item x="754"/>
        <item x="2105"/>
        <item x="2173"/>
        <item x="92"/>
        <item x="2288"/>
        <item x="1643"/>
        <item x="14"/>
        <item x="914"/>
        <item x="323"/>
        <item x="1586"/>
        <item x="2101"/>
        <item x="2405"/>
        <item x="186"/>
        <item x="1262"/>
        <item x="2074"/>
        <item x="1235"/>
        <item x="2367"/>
        <item x="1446"/>
        <item x="1485"/>
        <item x="2543"/>
        <item x="1589"/>
        <item x="1484"/>
        <item x="870"/>
        <item x="2565"/>
        <item x="978"/>
        <item x="1759"/>
        <item x="2362"/>
        <item x="1651"/>
        <item x="1383"/>
        <item x="1562"/>
        <item x="379"/>
        <item x="1520"/>
        <item x="574"/>
        <item x="2035"/>
        <item x="905"/>
        <item x="1334"/>
        <item x="2049"/>
        <item x="1004"/>
        <item x="851"/>
        <item x="2047"/>
        <item x="2477"/>
        <item x="622"/>
        <item x="298"/>
        <item x="1740"/>
        <item x="1365"/>
        <item x="1880"/>
        <item x="759"/>
        <item x="437"/>
        <item x="735"/>
        <item x="832"/>
        <item x="366"/>
        <item x="2429"/>
        <item x="1791"/>
        <item x="1780"/>
        <item x="2137"/>
        <item x="1103"/>
        <item x="2575"/>
        <item x="2066"/>
        <item x="2574"/>
        <item x="239"/>
        <item x="693"/>
        <item x="84"/>
        <item x="2139"/>
        <item x="147"/>
        <item x="178"/>
        <item x="1336"/>
        <item x="2209"/>
        <item x="477"/>
        <item x="1071"/>
        <item x="1660"/>
        <item x="312"/>
        <item x="1434"/>
        <item x="2213"/>
        <item x="854"/>
        <item x="1837"/>
        <item x="1761"/>
        <item x="322"/>
        <item x="2225"/>
        <item x="2261"/>
        <item x="699"/>
        <item x="1161"/>
        <item x="1472"/>
        <item x="2228"/>
        <item x="665"/>
        <item x="65"/>
        <item x="1782"/>
        <item x="466"/>
        <item x="497"/>
        <item x="2606"/>
        <item x="1284"/>
        <item x="964"/>
        <item x="439"/>
        <item x="189"/>
        <item x="2001"/>
        <item x="2421"/>
        <item x="296"/>
        <item x="2499"/>
        <item x="340"/>
        <item x="317"/>
        <item x="2065"/>
        <item x="1603"/>
        <item x="668"/>
        <item x="1337"/>
        <item x="1342"/>
        <item x="268"/>
        <item x="661"/>
        <item x="1666"/>
        <item x="1862"/>
        <item x="896"/>
        <item x="2122"/>
        <item x="2667"/>
        <item x="919"/>
        <item x="1125"/>
        <item x="314"/>
        <item x="1708"/>
        <item x="2124"/>
        <item x="1171"/>
        <item x="2179"/>
        <item x="66"/>
        <item x="1296"/>
        <item x="1047"/>
        <item x="2650"/>
        <item x="1184"/>
        <item x="1883"/>
        <item x="965"/>
        <item x="1009"/>
        <item x="616"/>
        <item x="1224"/>
        <item x="1373"/>
        <item x="462"/>
        <item x="1585"/>
        <item x="1542"/>
        <item x="1439"/>
        <item x="1856"/>
        <item x="2084"/>
        <item x="1160"/>
        <item x="276"/>
        <item t="default"/>
      </items>
    </pivotField>
    <pivotField compact="0" numFmtId="1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oma de Revenue" fld="12" baseField="0" baseItem="0"/>
  </dataFields>
  <formats count="5"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_de_dados_Year" sourceName="Year">
  <pivotTables>
    <pivotTable tabId="2" name="Tabela _x000a_Dinâmica5"/>
  </pivotTables>
  <data>
    <tabular pivotCacheId="1">
      <items count="1"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_de_dados_Month" sourceName="Month">
  <pivotTables>
    <pivotTable tabId="2" name="Tabela _x000a_Dinâmica5"/>
    <pivotTable tabId="2" name="Tabela _x000a_Dinâmica1"/>
    <pivotTable tabId="2" name="Tabela _x000a_Dinâmica2"/>
    <pivotTable tabId="2" name="Tabela _x000a_Dinâmica3"/>
    <pivotTable tabId="2" name="Tabela _x000a_Dinâmica4"/>
    <pivotTable tabId="2" name="Tabela _x000a_Dinâmica6"/>
    <pivotTable tabId="2" name="Tabela _x000a_Dinâmica7"/>
    <pivotTable tabId="2" name="Tabela _x000a_Dinâmica8"/>
    <pivotTable tabId="2" name="Tabela _x000a_Dinâmica9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_de_dados_Region" sourceName="Region">
  <pivotTables>
    <pivotTable tabId="2" name="Tabela _x000a_Dinâmica5"/>
    <pivotTable tabId="2" name="Tabela _x000a_Dinâmica1"/>
    <pivotTable tabId="2" name="Tabela _x000a_Dinâmica2"/>
    <pivotTable tabId="2" name="Tabela _x000a_Dinâmica3"/>
    <pivotTable tabId="2" name="Tabela _x000a_Dinâmica4"/>
    <pivotTable tabId="2" name="Tabela _x000a_Dinâmica6"/>
    <pivotTable tabId="2" name="Tabela _x000a_Dinâmica7"/>
    <pivotTable tabId="2" name="Tabela _x000a_Dinâmica8"/>
    <pivotTable tabId="2" name="Tabela _x000a_Dinâmica9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_de_dados_Sales_Channel" sourceName="Sales Channel">
  <pivotTables>
    <pivotTable tabId="2" name="Tabela _x000a_Dinâmica5"/>
    <pivotTable tabId="2" name="Tabela _x000a_Dinâmica1"/>
    <pivotTable tabId="2" name="Tabela _x000a_Dinâmica2"/>
    <pivotTable tabId="2" name="Tabela _x000a_Dinâmica3"/>
    <pivotTable tabId="2" name="Tabela _x000a_Dinâmica4"/>
    <pivotTable tabId="2" name="Tabela _x000a_Dinâmica6"/>
    <pivotTable tabId="2" name="Tabela _x000a_Dinâmica7"/>
    <pivotTable tabId="2" name="Tabela _x000a_Dinâmica8"/>
    <pivotTable tabId="2" name="Tabela _x000a_Dinâmica9"/>
  </pivotTables>
  <data>
    <tabular pivotCacheId="1">
      <items count="4">
        <i x="1" s="1"/>
        <i x="3" s="1"/>
        <i x="0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_de_dados_Customer_Type" sourceName="Customer Type">
  <pivotTables>
    <pivotTable tabId="2" name="Tabela _x000a_Dinâmica5"/>
    <pivotTable tabId="2" name="Tabela _x000a_Dinâmica1"/>
    <pivotTable tabId="2" name="Tabela _x000a_Dinâmica2"/>
    <pivotTable tabId="2" name="Tabela _x000a_Dinâmica3"/>
    <pivotTable tabId="2" name="Tabela _x000a_Dinâmica4"/>
    <pivotTable tabId="2" name="Tabela _x000a_Dinâmica6"/>
    <pivotTable tabId="2" name="Tabela _x000a_Dinâmica7"/>
    <pivotTable tabId="2" name="Tabela _x000a_Dinâmica8"/>
    <pivotTable tabId="2" name="Tabela _x000a_Dinâmica9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egmentação_de_dados_Month" caption="Month" columnCount="3" style="SlicerStyleLight1 2" rowHeight="182880"/>
  <slicer name="Year" cache="Segmentação_de_dados_Year" caption="Year" columnCount="2" showCaption="0" style="SlicerStyleLight1 2" rowHeight="137160"/>
  <slicer name="Customer Type" cache="Segmentação_de_dados_Customer_Type" caption="Customer Type" style="SlicerStyleLight1 2" rowHeight="193675"/>
  <slicer name="Region" cache="Segmentação_de_dados_Region" caption="Region" style="SlicerStyleLight1 2" rowHeight="193675"/>
  <slicer name="Sales Channel" cache="Segmentação_de_dados_Sales_Channel" caption="Sales Channel" style="SlicerStyleLight1 2" rowHeight="193675"/>
</slicers>
</file>

<file path=xl/tables/table1.xml><?xml version="1.0" encoding="utf-8"?>
<table xmlns="http://schemas.openxmlformats.org/spreadsheetml/2006/main" id="1" name="SalesDataTable" displayName="SalesDataTable" ref="A1:T2708" totalsRowShown="0">
  <autoFilter xmlns:etc="http://www.wps.cn/officeDocument/2017/etCustomData" ref="A1:T2708" etc:filterBottomFollowUsedRange="0"/>
  <tableColumns count="20">
    <tableColumn id="1" name="ID"/>
    <tableColumn id="2" name="Order Date"/>
    <tableColumn id="3" name="Region"/>
    <tableColumn id="4" name="Country"/>
    <tableColumn id="5" name="Sales Channel"/>
    <tableColumn id="6" name="Customer Type"/>
    <tableColumn id="7" name="Product Category"/>
    <tableColumn id="8" name="Product"/>
    <tableColumn id="9" name="Units Sold"/>
    <tableColumn id="10" name="Unit Price"/>
    <tableColumn id="11" name="Discount %"/>
    <tableColumn id="12" name="Unit Cost"/>
    <tableColumn id="13" name="Revenue" dataDxfId="40">
      <calculatedColumnFormula>I2*J2*(1-K2)</calculatedColumnFormula>
    </tableColumn>
    <tableColumn id="14" name="COGS" dataDxfId="41">
      <calculatedColumnFormula>I2*L2</calculatedColumnFormula>
    </tableColumn>
    <tableColumn id="15" name="Gross Profit" dataDxfId="42">
      <calculatedColumnFormula>M2-N2</calculatedColumnFormula>
    </tableColumn>
    <tableColumn id="16" name="Gross Margin %" dataDxfId="43">
      <calculatedColumnFormula>IFERROR(O2/M2,0)</calculatedColumnFormula>
    </tableColumn>
    <tableColumn id="17" name="Year" dataDxfId="44">
      <calculatedColumnFormula>YEAR(SalesDataTable[[#This Row],[Order Date]])</calculatedColumnFormula>
    </tableColumn>
    <tableColumn id="18" name="Quarter" dataDxfId="45">
      <calculatedColumnFormula>"Q"&amp;ROUNDUP(MONTH(SalesDataTable[[#This Row],[Order Date]])/3,0)</calculatedColumnFormula>
    </tableColumn>
    <tableColumn id="19" name="MonthNo" dataDxfId="46">
      <calculatedColumnFormula>MONTH(SalesDataTable[[#This Row],[Order Date]])</calculatedColumnFormula>
    </tableColumn>
    <tableColumn id="20" name="Month" dataDxfId="47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09"/>
  <sheetViews>
    <sheetView zoomScale="85" zoomScaleNormal="85" topLeftCell="C1" workbookViewId="0">
      <selection activeCell="M2708" sqref="M2708"/>
    </sheetView>
  </sheetViews>
  <sheetFormatPr defaultColWidth="8.88888888888889" defaultRowHeight="13.8"/>
  <cols>
    <col min="1" max="1" width="7.22222222222222" customWidth="1"/>
    <col min="2" max="2" width="14.1111111111111" customWidth="1"/>
    <col min="3" max="3" width="18.4444444444444" customWidth="1"/>
    <col min="4" max="4" width="17.5555555555556" customWidth="1"/>
    <col min="5" max="5" width="16" customWidth="1"/>
    <col min="6" max="6" width="16.4444444444444" customWidth="1"/>
    <col min="7" max="7" width="18.7777777777778" customWidth="1"/>
    <col min="8" max="8" width="23.6666666666667" customWidth="1"/>
    <col min="9" max="9" width="11.2222222222222" customWidth="1"/>
    <col min="10" max="10" width="10.8888888888889" customWidth="1"/>
    <col min="11" max="11" width="12.4444444444444" customWidth="1"/>
    <col min="12" max="12" width="10.4444444444444" customWidth="1"/>
    <col min="13" max="13" width="15" customWidth="1"/>
    <col min="14" max="14" width="10.6666666666667" customWidth="1"/>
    <col min="15" max="15" width="13" customWidth="1"/>
    <col min="16" max="16" width="17" customWidth="1"/>
    <col min="17" max="17" width="6.11111111111111" customWidth="1"/>
    <col min="18" max="18" width="9" customWidth="1"/>
    <col min="19" max="19" width="10.7777777777778" customWidth="1"/>
    <col min="20" max="20" width="8" customWidth="1"/>
  </cols>
  <sheetData>
    <row r="1" ht="15.6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ht="15.6" spans="1:20">
      <c r="A2" s="18" t="s">
        <v>20</v>
      </c>
      <c r="B2" s="11">
        <v>46023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 t="s">
        <v>26</v>
      </c>
      <c r="I2" s="13">
        <v>2</v>
      </c>
      <c r="J2" s="14">
        <v>82.06</v>
      </c>
      <c r="K2" s="15">
        <v>0</v>
      </c>
      <c r="L2" s="14">
        <v>42.94</v>
      </c>
      <c r="M2" s="14">
        <f t="shared" ref="M2:M65" si="0">I2*J2*(1-K2)</f>
        <v>164.12</v>
      </c>
      <c r="N2" s="14">
        <f t="shared" ref="N2:N65" si="1">I2*L2</f>
        <v>85.88</v>
      </c>
      <c r="O2" s="14">
        <f t="shared" ref="O2:O65" si="2">M2-N2</f>
        <v>78.24</v>
      </c>
      <c r="P2" s="16">
        <f t="shared" ref="P2:P65" si="3">IFERROR(O2/M2,0)</f>
        <v>0.476724348038021</v>
      </c>
      <c r="Q2" s="17">
        <f>YEAR(SalesDataTable[[#This Row],[Order Date]])</f>
        <v>2026</v>
      </c>
      <c r="R2" s="16" t="str">
        <f>"Q"&amp;ROUNDUP(MONTH(SalesDataTable[[#This Row],[Order Date]])/3,0)</f>
        <v>Q1</v>
      </c>
      <c r="S2" s="13">
        <f>MONTH(SalesDataTable[[#This Row],[Order Date]])</f>
        <v>1</v>
      </c>
      <c r="T2" s="16" t="str">
        <f>TEXT(SalesDataTable[[#This Row],[Order Date]],"mmm")</f>
        <v>Jan</v>
      </c>
    </row>
    <row r="3" ht="15.6" spans="1:20">
      <c r="A3" s="19" t="s">
        <v>27</v>
      </c>
      <c r="B3" s="11">
        <v>46024</v>
      </c>
      <c r="C3" s="12" t="s">
        <v>28</v>
      </c>
      <c r="D3" s="12" t="s">
        <v>29</v>
      </c>
      <c r="E3" s="12" t="s">
        <v>30</v>
      </c>
      <c r="F3" s="12" t="s">
        <v>24</v>
      </c>
      <c r="G3" s="12" t="s">
        <v>31</v>
      </c>
      <c r="H3" s="12" t="s">
        <v>32</v>
      </c>
      <c r="I3" s="13">
        <v>4</v>
      </c>
      <c r="J3" s="14">
        <v>94.18</v>
      </c>
      <c r="K3" s="15">
        <v>0.15</v>
      </c>
      <c r="L3" s="14">
        <v>45.03</v>
      </c>
      <c r="M3" s="14">
        <f t="shared" si="0"/>
        <v>320.212</v>
      </c>
      <c r="N3" s="14">
        <f t="shared" si="1"/>
        <v>180.12</v>
      </c>
      <c r="O3" s="14">
        <f t="shared" si="2"/>
        <v>140.092</v>
      </c>
      <c r="P3" s="16">
        <f t="shared" si="3"/>
        <v>0.437497657801706</v>
      </c>
      <c r="Q3" s="17">
        <f>YEAR(SalesDataTable[[#This Row],[Order Date]])</f>
        <v>2026</v>
      </c>
      <c r="R3" s="16" t="str">
        <f>"Q"&amp;ROUNDUP(MONTH(SalesDataTable[[#This Row],[Order Date]])/3,0)</f>
        <v>Q1</v>
      </c>
      <c r="S3" s="13">
        <f>MONTH(SalesDataTable[[#This Row],[Order Date]])</f>
        <v>1</v>
      </c>
      <c r="T3" s="16" t="str">
        <f>TEXT(SalesDataTable[[#This Row],[Order Date]],"mmm")</f>
        <v>Jan</v>
      </c>
    </row>
    <row r="4" ht="15.6" spans="1:20">
      <c r="A4" s="19" t="s">
        <v>33</v>
      </c>
      <c r="B4" s="11">
        <v>46025</v>
      </c>
      <c r="C4" s="12" t="s">
        <v>34</v>
      </c>
      <c r="D4" s="12" t="s">
        <v>35</v>
      </c>
      <c r="E4" s="12" t="s">
        <v>23</v>
      </c>
      <c r="F4" s="12" t="s">
        <v>36</v>
      </c>
      <c r="G4" s="12" t="s">
        <v>37</v>
      </c>
      <c r="H4" s="12" t="s">
        <v>38</v>
      </c>
      <c r="I4" s="13">
        <v>2</v>
      </c>
      <c r="J4" s="14">
        <v>36.72</v>
      </c>
      <c r="K4" s="15">
        <v>0.05</v>
      </c>
      <c r="L4" s="14">
        <v>13.76</v>
      </c>
      <c r="M4" s="14">
        <f t="shared" si="0"/>
        <v>69.768</v>
      </c>
      <c r="N4" s="14">
        <f t="shared" si="1"/>
        <v>27.52</v>
      </c>
      <c r="O4" s="14">
        <f t="shared" si="2"/>
        <v>42.248</v>
      </c>
      <c r="P4" s="16">
        <f t="shared" si="3"/>
        <v>0.605549822268089</v>
      </c>
      <c r="Q4" s="17">
        <f>YEAR(SalesDataTable[[#This Row],[Order Date]])</f>
        <v>2026</v>
      </c>
      <c r="R4" s="16" t="str">
        <f>"Q"&amp;ROUNDUP(MONTH(SalesDataTable[[#This Row],[Order Date]])/3,0)</f>
        <v>Q1</v>
      </c>
      <c r="S4" s="13">
        <f>MONTH(SalesDataTable[[#This Row],[Order Date]])</f>
        <v>1</v>
      </c>
      <c r="T4" s="16" t="str">
        <f>TEXT(SalesDataTable[[#This Row],[Order Date]],"mmm")</f>
        <v>Jan</v>
      </c>
    </row>
    <row r="5" ht="15.6" spans="1:20">
      <c r="A5" s="19" t="s">
        <v>39</v>
      </c>
      <c r="B5" s="11">
        <v>46025</v>
      </c>
      <c r="C5" s="12" t="s">
        <v>21</v>
      </c>
      <c r="D5" s="12" t="s">
        <v>22</v>
      </c>
      <c r="E5" s="12" t="s">
        <v>30</v>
      </c>
      <c r="F5" s="12" t="s">
        <v>40</v>
      </c>
      <c r="G5" s="12" t="s">
        <v>31</v>
      </c>
      <c r="H5" s="12" t="s">
        <v>41</v>
      </c>
      <c r="I5" s="13">
        <v>4</v>
      </c>
      <c r="J5" s="14">
        <v>143.67</v>
      </c>
      <c r="K5" s="15">
        <v>0.1</v>
      </c>
      <c r="L5" s="14">
        <v>81.22</v>
      </c>
      <c r="M5" s="14">
        <f t="shared" si="0"/>
        <v>517.212</v>
      </c>
      <c r="N5" s="14">
        <f t="shared" si="1"/>
        <v>324.88</v>
      </c>
      <c r="O5" s="14">
        <f t="shared" si="2"/>
        <v>192.332</v>
      </c>
      <c r="P5" s="16">
        <f t="shared" si="3"/>
        <v>0.371862988484413</v>
      </c>
      <c r="Q5" s="17">
        <f>YEAR(SalesDataTable[[#This Row],[Order Date]])</f>
        <v>2026</v>
      </c>
      <c r="R5" s="16" t="str">
        <f>"Q"&amp;ROUNDUP(MONTH(SalesDataTable[[#This Row],[Order Date]])/3,0)</f>
        <v>Q1</v>
      </c>
      <c r="S5" s="13">
        <f>MONTH(SalesDataTable[[#This Row],[Order Date]])</f>
        <v>1</v>
      </c>
      <c r="T5" s="16" t="str">
        <f>TEXT(SalesDataTable[[#This Row],[Order Date]],"mmm")</f>
        <v>Jan</v>
      </c>
    </row>
    <row r="6" ht="15.6" spans="1:20">
      <c r="A6" s="19" t="s">
        <v>42</v>
      </c>
      <c r="B6" s="11">
        <v>46025</v>
      </c>
      <c r="C6" s="12" t="s">
        <v>21</v>
      </c>
      <c r="D6" s="12" t="s">
        <v>22</v>
      </c>
      <c r="E6" s="12" t="s">
        <v>30</v>
      </c>
      <c r="F6" s="12" t="s">
        <v>40</v>
      </c>
      <c r="G6" s="12" t="s">
        <v>37</v>
      </c>
      <c r="H6" s="12" t="s">
        <v>38</v>
      </c>
      <c r="I6" s="13">
        <v>3</v>
      </c>
      <c r="J6" s="14">
        <v>36.53</v>
      </c>
      <c r="K6" s="15">
        <v>0.15</v>
      </c>
      <c r="L6" s="14">
        <v>13.67</v>
      </c>
      <c r="M6" s="14">
        <f t="shared" si="0"/>
        <v>93.1515</v>
      </c>
      <c r="N6" s="14">
        <f t="shared" si="1"/>
        <v>41.01</v>
      </c>
      <c r="O6" s="14">
        <f t="shared" si="2"/>
        <v>52.1415</v>
      </c>
      <c r="P6" s="16">
        <f t="shared" si="3"/>
        <v>0.55974944042769</v>
      </c>
      <c r="Q6" s="17">
        <f>YEAR(SalesDataTable[[#This Row],[Order Date]])</f>
        <v>2026</v>
      </c>
      <c r="R6" s="16" t="str">
        <f>"Q"&amp;ROUNDUP(MONTH(SalesDataTable[[#This Row],[Order Date]])/3,0)</f>
        <v>Q1</v>
      </c>
      <c r="S6" s="13">
        <f>MONTH(SalesDataTable[[#This Row],[Order Date]])</f>
        <v>1</v>
      </c>
      <c r="T6" s="16" t="str">
        <f>TEXT(SalesDataTable[[#This Row],[Order Date]],"mmm")</f>
        <v>Jan</v>
      </c>
    </row>
    <row r="7" ht="15.6" spans="1:20">
      <c r="A7" s="19" t="s">
        <v>43</v>
      </c>
      <c r="B7" s="11">
        <v>46025</v>
      </c>
      <c r="C7" s="12" t="s">
        <v>34</v>
      </c>
      <c r="D7" s="12" t="s">
        <v>44</v>
      </c>
      <c r="E7" s="12" t="s">
        <v>45</v>
      </c>
      <c r="F7" s="12" t="s">
        <v>36</v>
      </c>
      <c r="G7" s="12" t="s">
        <v>37</v>
      </c>
      <c r="H7" s="12" t="s">
        <v>38</v>
      </c>
      <c r="I7" s="13">
        <v>1</v>
      </c>
      <c r="J7" s="14">
        <v>35.34</v>
      </c>
      <c r="K7" s="15">
        <v>0</v>
      </c>
      <c r="L7" s="14">
        <v>13.37</v>
      </c>
      <c r="M7" s="14">
        <f t="shared" si="0"/>
        <v>35.34</v>
      </c>
      <c r="N7" s="14">
        <f t="shared" si="1"/>
        <v>13.37</v>
      </c>
      <c r="O7" s="14">
        <f t="shared" si="2"/>
        <v>21.97</v>
      </c>
      <c r="P7" s="16">
        <f t="shared" si="3"/>
        <v>0.621675155631013</v>
      </c>
      <c r="Q7" s="17">
        <f>YEAR(SalesDataTable[[#This Row],[Order Date]])</f>
        <v>2026</v>
      </c>
      <c r="R7" s="16" t="str">
        <f>"Q"&amp;ROUNDUP(MONTH(SalesDataTable[[#This Row],[Order Date]])/3,0)</f>
        <v>Q1</v>
      </c>
      <c r="S7" s="13">
        <f>MONTH(SalesDataTable[[#This Row],[Order Date]])</f>
        <v>1</v>
      </c>
      <c r="T7" s="16" t="str">
        <f>TEXT(SalesDataTable[[#This Row],[Order Date]],"mmm")</f>
        <v>Jan</v>
      </c>
    </row>
    <row r="8" ht="15.6" spans="1:20">
      <c r="A8" s="19" t="s">
        <v>46</v>
      </c>
      <c r="B8" s="11">
        <v>46025</v>
      </c>
      <c r="C8" s="12" t="s">
        <v>47</v>
      </c>
      <c r="D8" s="12" t="s">
        <v>48</v>
      </c>
      <c r="E8" s="12" t="s">
        <v>30</v>
      </c>
      <c r="F8" s="12" t="s">
        <v>24</v>
      </c>
      <c r="G8" s="12" t="s">
        <v>25</v>
      </c>
      <c r="H8" s="12" t="s">
        <v>49</v>
      </c>
      <c r="I8" s="13">
        <v>8</v>
      </c>
      <c r="J8" s="14">
        <v>49.6</v>
      </c>
      <c r="K8" s="15">
        <v>0.1</v>
      </c>
      <c r="L8" s="14">
        <v>23.05</v>
      </c>
      <c r="M8" s="14">
        <f t="shared" si="0"/>
        <v>357.12</v>
      </c>
      <c r="N8" s="14">
        <f t="shared" si="1"/>
        <v>184.4</v>
      </c>
      <c r="O8" s="14">
        <f t="shared" si="2"/>
        <v>172.72</v>
      </c>
      <c r="P8" s="16">
        <f t="shared" si="3"/>
        <v>0.483646953405018</v>
      </c>
      <c r="Q8" s="17">
        <f>YEAR(SalesDataTable[[#This Row],[Order Date]])</f>
        <v>2026</v>
      </c>
      <c r="R8" s="16" t="str">
        <f>"Q"&amp;ROUNDUP(MONTH(SalesDataTable[[#This Row],[Order Date]])/3,0)</f>
        <v>Q1</v>
      </c>
      <c r="S8" s="13">
        <f>MONTH(SalesDataTable[[#This Row],[Order Date]])</f>
        <v>1</v>
      </c>
      <c r="T8" s="16" t="str">
        <f>TEXT(SalesDataTable[[#This Row],[Order Date]],"mmm")</f>
        <v>Jan</v>
      </c>
    </row>
    <row r="9" ht="15.6" spans="1:20">
      <c r="A9" s="19" t="s">
        <v>50</v>
      </c>
      <c r="B9" s="11">
        <v>46025</v>
      </c>
      <c r="C9" s="12" t="s">
        <v>21</v>
      </c>
      <c r="D9" s="12" t="s">
        <v>22</v>
      </c>
      <c r="E9" s="12" t="s">
        <v>45</v>
      </c>
      <c r="F9" s="12" t="s">
        <v>36</v>
      </c>
      <c r="G9" s="12" t="s">
        <v>51</v>
      </c>
      <c r="H9" s="12" t="s">
        <v>52</v>
      </c>
      <c r="I9" s="13">
        <v>2</v>
      </c>
      <c r="J9" s="14">
        <v>347.51</v>
      </c>
      <c r="K9" s="15">
        <v>0</v>
      </c>
      <c r="L9" s="14">
        <v>190.16</v>
      </c>
      <c r="M9" s="14">
        <f t="shared" si="0"/>
        <v>695.02</v>
      </c>
      <c r="N9" s="14">
        <f t="shared" si="1"/>
        <v>380.32</v>
      </c>
      <c r="O9" s="14">
        <f t="shared" si="2"/>
        <v>314.7</v>
      </c>
      <c r="P9" s="16">
        <f t="shared" si="3"/>
        <v>0.452792725389197</v>
      </c>
      <c r="Q9" s="17">
        <f>YEAR(SalesDataTable[[#This Row],[Order Date]])</f>
        <v>2026</v>
      </c>
      <c r="R9" s="16" t="str">
        <f>"Q"&amp;ROUNDUP(MONTH(SalesDataTable[[#This Row],[Order Date]])/3,0)</f>
        <v>Q1</v>
      </c>
      <c r="S9" s="13">
        <f>MONTH(SalesDataTable[[#This Row],[Order Date]])</f>
        <v>1</v>
      </c>
      <c r="T9" s="16" t="str">
        <f>TEXT(SalesDataTable[[#This Row],[Order Date]],"mmm")</f>
        <v>Jan</v>
      </c>
    </row>
    <row r="10" ht="15.6" spans="1:20">
      <c r="A10" s="19" t="s">
        <v>53</v>
      </c>
      <c r="B10" s="11">
        <v>46025</v>
      </c>
      <c r="C10" s="12" t="s">
        <v>34</v>
      </c>
      <c r="D10" s="12" t="s">
        <v>54</v>
      </c>
      <c r="E10" s="12" t="s">
        <v>30</v>
      </c>
      <c r="F10" s="12" t="s">
        <v>24</v>
      </c>
      <c r="G10" s="12" t="s">
        <v>25</v>
      </c>
      <c r="H10" s="12" t="s">
        <v>55</v>
      </c>
      <c r="I10" s="13">
        <v>12</v>
      </c>
      <c r="J10" s="14">
        <v>41.22</v>
      </c>
      <c r="K10" s="15">
        <v>0.1</v>
      </c>
      <c r="L10" s="14">
        <v>16.64</v>
      </c>
      <c r="M10" s="14">
        <f t="shared" si="0"/>
        <v>445.176</v>
      </c>
      <c r="N10" s="14">
        <f t="shared" si="1"/>
        <v>199.68</v>
      </c>
      <c r="O10" s="14">
        <f t="shared" si="2"/>
        <v>245.496</v>
      </c>
      <c r="P10" s="16">
        <f t="shared" si="3"/>
        <v>0.551458299638795</v>
      </c>
      <c r="Q10" s="17">
        <f>YEAR(SalesDataTable[[#This Row],[Order Date]])</f>
        <v>2026</v>
      </c>
      <c r="R10" s="16" t="str">
        <f>"Q"&amp;ROUNDUP(MONTH(SalesDataTable[[#This Row],[Order Date]])/3,0)</f>
        <v>Q1</v>
      </c>
      <c r="S10" s="13">
        <f>MONTH(SalesDataTable[[#This Row],[Order Date]])</f>
        <v>1</v>
      </c>
      <c r="T10" s="16" t="str">
        <f>TEXT(SalesDataTable[[#This Row],[Order Date]],"mmm")</f>
        <v>Jan</v>
      </c>
    </row>
    <row r="11" ht="15.6" spans="1:20">
      <c r="A11" s="19" t="s">
        <v>56</v>
      </c>
      <c r="B11" s="11">
        <v>46025</v>
      </c>
      <c r="C11" s="12" t="s">
        <v>34</v>
      </c>
      <c r="D11" s="12" t="s">
        <v>44</v>
      </c>
      <c r="E11" s="12" t="s">
        <v>45</v>
      </c>
      <c r="F11" s="12" t="s">
        <v>40</v>
      </c>
      <c r="G11" s="12" t="s">
        <v>51</v>
      </c>
      <c r="H11" s="12" t="s">
        <v>52</v>
      </c>
      <c r="I11" s="13">
        <v>1</v>
      </c>
      <c r="J11" s="14">
        <v>332.18</v>
      </c>
      <c r="K11" s="15">
        <v>0</v>
      </c>
      <c r="L11" s="14">
        <v>195.33</v>
      </c>
      <c r="M11" s="14">
        <f t="shared" si="0"/>
        <v>332.18</v>
      </c>
      <c r="N11" s="14">
        <f t="shared" si="1"/>
        <v>195.33</v>
      </c>
      <c r="O11" s="14">
        <f t="shared" si="2"/>
        <v>136.85</v>
      </c>
      <c r="P11" s="16">
        <f t="shared" si="3"/>
        <v>0.411975435005118</v>
      </c>
      <c r="Q11" s="17">
        <f>YEAR(SalesDataTable[[#This Row],[Order Date]])</f>
        <v>2026</v>
      </c>
      <c r="R11" s="16" t="str">
        <f>"Q"&amp;ROUNDUP(MONTH(SalesDataTable[[#This Row],[Order Date]])/3,0)</f>
        <v>Q1</v>
      </c>
      <c r="S11" s="13">
        <f>MONTH(SalesDataTable[[#This Row],[Order Date]])</f>
        <v>1</v>
      </c>
      <c r="T11" s="16" t="str">
        <f>TEXT(SalesDataTable[[#This Row],[Order Date]],"mmm")</f>
        <v>Jan</v>
      </c>
    </row>
    <row r="12" ht="15.6" spans="1:20">
      <c r="A12" s="19" t="s">
        <v>57</v>
      </c>
      <c r="B12" s="11">
        <v>46025</v>
      </c>
      <c r="C12" s="12" t="s">
        <v>28</v>
      </c>
      <c r="D12" s="12" t="s">
        <v>58</v>
      </c>
      <c r="E12" s="12" t="s">
        <v>59</v>
      </c>
      <c r="F12" s="12" t="s">
        <v>24</v>
      </c>
      <c r="G12" s="12" t="s">
        <v>25</v>
      </c>
      <c r="H12" s="12" t="s">
        <v>49</v>
      </c>
      <c r="I12" s="13">
        <v>1</v>
      </c>
      <c r="J12" s="14">
        <v>49.71</v>
      </c>
      <c r="K12" s="15">
        <v>0</v>
      </c>
      <c r="L12" s="14">
        <v>23.15</v>
      </c>
      <c r="M12" s="14">
        <f t="shared" si="0"/>
        <v>49.71</v>
      </c>
      <c r="N12" s="14">
        <f t="shared" si="1"/>
        <v>23.15</v>
      </c>
      <c r="O12" s="14">
        <f t="shared" si="2"/>
        <v>26.56</v>
      </c>
      <c r="P12" s="16">
        <f t="shared" si="3"/>
        <v>0.534298933816134</v>
      </c>
      <c r="Q12" s="17">
        <f>YEAR(SalesDataTable[[#This Row],[Order Date]])</f>
        <v>2026</v>
      </c>
      <c r="R12" s="16" t="str">
        <f>"Q"&amp;ROUNDUP(MONTH(SalesDataTable[[#This Row],[Order Date]])/3,0)</f>
        <v>Q1</v>
      </c>
      <c r="S12" s="13">
        <f>MONTH(SalesDataTable[[#This Row],[Order Date]])</f>
        <v>1</v>
      </c>
      <c r="T12" s="16" t="str">
        <f>TEXT(SalesDataTable[[#This Row],[Order Date]],"mmm")</f>
        <v>Jan</v>
      </c>
    </row>
    <row r="13" ht="15.6" spans="1:20">
      <c r="A13" s="19" t="s">
        <v>60</v>
      </c>
      <c r="B13" s="11">
        <v>46026</v>
      </c>
      <c r="C13" s="12" t="s">
        <v>34</v>
      </c>
      <c r="D13" s="12" t="s">
        <v>44</v>
      </c>
      <c r="E13" s="12" t="s">
        <v>23</v>
      </c>
      <c r="F13" s="12" t="s">
        <v>36</v>
      </c>
      <c r="G13" s="12" t="s">
        <v>51</v>
      </c>
      <c r="H13" s="12" t="s">
        <v>61</v>
      </c>
      <c r="I13" s="13">
        <v>2</v>
      </c>
      <c r="J13" s="14">
        <v>194.35</v>
      </c>
      <c r="K13" s="15">
        <v>0</v>
      </c>
      <c r="L13" s="14">
        <v>104.22</v>
      </c>
      <c r="M13" s="14">
        <f t="shared" si="0"/>
        <v>388.7</v>
      </c>
      <c r="N13" s="14">
        <f t="shared" si="1"/>
        <v>208.44</v>
      </c>
      <c r="O13" s="14">
        <f t="shared" si="2"/>
        <v>180.26</v>
      </c>
      <c r="P13" s="16">
        <f t="shared" si="3"/>
        <v>0.463750964754309</v>
      </c>
      <c r="Q13" s="17">
        <f>YEAR(SalesDataTable[[#This Row],[Order Date]])</f>
        <v>2026</v>
      </c>
      <c r="R13" s="16" t="str">
        <f>"Q"&amp;ROUNDUP(MONTH(SalesDataTable[[#This Row],[Order Date]])/3,0)</f>
        <v>Q1</v>
      </c>
      <c r="S13" s="13">
        <f>MONTH(SalesDataTable[[#This Row],[Order Date]])</f>
        <v>1</v>
      </c>
      <c r="T13" s="16" t="str">
        <f>TEXT(SalesDataTable[[#This Row],[Order Date]],"mmm")</f>
        <v>Jan</v>
      </c>
    </row>
    <row r="14" ht="15.6" spans="1:20">
      <c r="A14" s="19" t="s">
        <v>62</v>
      </c>
      <c r="B14" s="11">
        <v>46026</v>
      </c>
      <c r="C14" s="12" t="s">
        <v>28</v>
      </c>
      <c r="D14" s="12" t="s">
        <v>58</v>
      </c>
      <c r="E14" s="12" t="s">
        <v>23</v>
      </c>
      <c r="F14" s="12" t="s">
        <v>36</v>
      </c>
      <c r="G14" s="12" t="s">
        <v>25</v>
      </c>
      <c r="H14" s="12" t="s">
        <v>63</v>
      </c>
      <c r="I14" s="13">
        <v>3</v>
      </c>
      <c r="J14" s="14">
        <v>102.12</v>
      </c>
      <c r="K14" s="15">
        <v>0.1</v>
      </c>
      <c r="L14" s="14">
        <v>51.28</v>
      </c>
      <c r="M14" s="14">
        <f t="shared" si="0"/>
        <v>275.724</v>
      </c>
      <c r="N14" s="14">
        <f t="shared" si="1"/>
        <v>153.84</v>
      </c>
      <c r="O14" s="14">
        <f t="shared" si="2"/>
        <v>121.884</v>
      </c>
      <c r="P14" s="16">
        <f t="shared" si="3"/>
        <v>0.442050746398573</v>
      </c>
      <c r="Q14" s="17">
        <f>YEAR(SalesDataTable[[#This Row],[Order Date]])</f>
        <v>2026</v>
      </c>
      <c r="R14" s="16" t="str">
        <f>"Q"&amp;ROUNDUP(MONTH(SalesDataTable[[#This Row],[Order Date]])/3,0)</f>
        <v>Q1</v>
      </c>
      <c r="S14" s="13">
        <f>MONTH(SalesDataTable[[#This Row],[Order Date]])</f>
        <v>1</v>
      </c>
      <c r="T14" s="16" t="str">
        <f>TEXT(SalesDataTable[[#This Row],[Order Date]],"mmm")</f>
        <v>Jan</v>
      </c>
    </row>
    <row r="15" ht="15.6" spans="1:20">
      <c r="A15" s="19" t="s">
        <v>64</v>
      </c>
      <c r="B15" s="11">
        <v>46026</v>
      </c>
      <c r="C15" s="12" t="s">
        <v>47</v>
      </c>
      <c r="D15" s="12" t="s">
        <v>65</v>
      </c>
      <c r="E15" s="12" t="s">
        <v>45</v>
      </c>
      <c r="F15" s="12" t="s">
        <v>40</v>
      </c>
      <c r="G15" s="12" t="s">
        <v>37</v>
      </c>
      <c r="H15" s="12" t="s">
        <v>66</v>
      </c>
      <c r="I15" s="13">
        <v>1</v>
      </c>
      <c r="J15" s="14">
        <v>46.99</v>
      </c>
      <c r="K15" s="15">
        <v>0.05</v>
      </c>
      <c r="L15" s="14">
        <v>18.11</v>
      </c>
      <c r="M15" s="14">
        <f t="shared" si="0"/>
        <v>44.6405</v>
      </c>
      <c r="N15" s="14">
        <f t="shared" si="1"/>
        <v>18.11</v>
      </c>
      <c r="O15" s="14">
        <f t="shared" si="2"/>
        <v>26.5305</v>
      </c>
      <c r="P15" s="16">
        <f t="shared" si="3"/>
        <v>0.594314579809814</v>
      </c>
      <c r="Q15" s="17">
        <f>YEAR(SalesDataTable[[#This Row],[Order Date]])</f>
        <v>2026</v>
      </c>
      <c r="R15" s="16" t="str">
        <f>"Q"&amp;ROUNDUP(MONTH(SalesDataTable[[#This Row],[Order Date]])/3,0)</f>
        <v>Q1</v>
      </c>
      <c r="S15" s="13">
        <f>MONTH(SalesDataTable[[#This Row],[Order Date]])</f>
        <v>1</v>
      </c>
      <c r="T15" s="16" t="str">
        <f>TEXT(SalesDataTable[[#This Row],[Order Date]],"mmm")</f>
        <v>Jan</v>
      </c>
    </row>
    <row r="16" ht="15.6" spans="1:20">
      <c r="A16" s="19" t="s">
        <v>67</v>
      </c>
      <c r="B16" s="11">
        <v>46026</v>
      </c>
      <c r="C16" s="12" t="s">
        <v>47</v>
      </c>
      <c r="D16" s="12" t="s">
        <v>68</v>
      </c>
      <c r="E16" s="12" t="s">
        <v>23</v>
      </c>
      <c r="F16" s="12" t="s">
        <v>36</v>
      </c>
      <c r="G16" s="12" t="s">
        <v>69</v>
      </c>
      <c r="H16" s="12" t="s">
        <v>70</v>
      </c>
      <c r="I16" s="13">
        <v>1</v>
      </c>
      <c r="J16" s="14">
        <v>40</v>
      </c>
      <c r="K16" s="15">
        <v>0</v>
      </c>
      <c r="L16" s="14">
        <v>15.04</v>
      </c>
      <c r="M16" s="14">
        <f t="shared" si="0"/>
        <v>40</v>
      </c>
      <c r="N16" s="14">
        <f t="shared" si="1"/>
        <v>15.04</v>
      </c>
      <c r="O16" s="14">
        <f t="shared" si="2"/>
        <v>24.96</v>
      </c>
      <c r="P16" s="16">
        <f t="shared" si="3"/>
        <v>0.624</v>
      </c>
      <c r="Q16" s="17">
        <f>YEAR(SalesDataTable[[#This Row],[Order Date]])</f>
        <v>2026</v>
      </c>
      <c r="R16" s="16" t="str">
        <f>"Q"&amp;ROUNDUP(MONTH(SalesDataTable[[#This Row],[Order Date]])/3,0)</f>
        <v>Q1</v>
      </c>
      <c r="S16" s="13">
        <f>MONTH(SalesDataTable[[#This Row],[Order Date]])</f>
        <v>1</v>
      </c>
      <c r="T16" s="16" t="str">
        <f>TEXT(SalesDataTable[[#This Row],[Order Date]],"mmm")</f>
        <v>Jan</v>
      </c>
    </row>
    <row r="17" ht="15.6" spans="1:20">
      <c r="A17" s="19" t="s">
        <v>71</v>
      </c>
      <c r="B17" s="11">
        <v>46026</v>
      </c>
      <c r="C17" s="12" t="s">
        <v>21</v>
      </c>
      <c r="D17" s="12" t="s">
        <v>72</v>
      </c>
      <c r="E17" s="12" t="s">
        <v>23</v>
      </c>
      <c r="F17" s="12" t="s">
        <v>36</v>
      </c>
      <c r="G17" s="12" t="s">
        <v>31</v>
      </c>
      <c r="H17" s="12" t="s">
        <v>73</v>
      </c>
      <c r="I17" s="13">
        <v>1</v>
      </c>
      <c r="J17" s="14">
        <v>153.39</v>
      </c>
      <c r="K17" s="15">
        <v>0</v>
      </c>
      <c r="L17" s="14">
        <v>78.59</v>
      </c>
      <c r="M17" s="14">
        <f t="shared" si="0"/>
        <v>153.39</v>
      </c>
      <c r="N17" s="14">
        <f t="shared" si="1"/>
        <v>78.59</v>
      </c>
      <c r="O17" s="14">
        <f t="shared" si="2"/>
        <v>74.8</v>
      </c>
      <c r="P17" s="16">
        <f t="shared" si="3"/>
        <v>0.487645870004563</v>
      </c>
      <c r="Q17" s="17">
        <f>YEAR(SalesDataTable[[#This Row],[Order Date]])</f>
        <v>2026</v>
      </c>
      <c r="R17" s="16" t="str">
        <f>"Q"&amp;ROUNDUP(MONTH(SalesDataTable[[#This Row],[Order Date]])/3,0)</f>
        <v>Q1</v>
      </c>
      <c r="S17" s="13">
        <f>MONTH(SalesDataTable[[#This Row],[Order Date]])</f>
        <v>1</v>
      </c>
      <c r="T17" s="16" t="str">
        <f>TEXT(SalesDataTable[[#This Row],[Order Date]],"mmm")</f>
        <v>Jan</v>
      </c>
    </row>
    <row r="18" ht="15.6" spans="1:20">
      <c r="A18" s="19" t="s">
        <v>74</v>
      </c>
      <c r="B18" s="11">
        <v>46026</v>
      </c>
      <c r="C18" s="12" t="s">
        <v>28</v>
      </c>
      <c r="D18" s="12" t="s">
        <v>58</v>
      </c>
      <c r="E18" s="12" t="s">
        <v>23</v>
      </c>
      <c r="F18" s="12" t="s">
        <v>24</v>
      </c>
      <c r="G18" s="12" t="s">
        <v>69</v>
      </c>
      <c r="H18" s="12" t="s">
        <v>75</v>
      </c>
      <c r="I18" s="13">
        <v>2</v>
      </c>
      <c r="J18" s="14">
        <v>124.97</v>
      </c>
      <c r="K18" s="15">
        <v>0.1</v>
      </c>
      <c r="L18" s="14">
        <v>67.36</v>
      </c>
      <c r="M18" s="14">
        <f t="shared" si="0"/>
        <v>224.946</v>
      </c>
      <c r="N18" s="14">
        <f t="shared" si="1"/>
        <v>134.72</v>
      </c>
      <c r="O18" s="14">
        <f t="shared" si="2"/>
        <v>90.226</v>
      </c>
      <c r="P18" s="16">
        <f t="shared" si="3"/>
        <v>0.401100708614512</v>
      </c>
      <c r="Q18" s="17">
        <f>YEAR(SalesDataTable[[#This Row],[Order Date]])</f>
        <v>2026</v>
      </c>
      <c r="R18" s="16" t="str">
        <f>"Q"&amp;ROUNDUP(MONTH(SalesDataTable[[#This Row],[Order Date]])/3,0)</f>
        <v>Q1</v>
      </c>
      <c r="S18" s="13">
        <f>MONTH(SalesDataTable[[#This Row],[Order Date]])</f>
        <v>1</v>
      </c>
      <c r="T18" s="16" t="str">
        <f>TEXT(SalesDataTable[[#This Row],[Order Date]],"mmm")</f>
        <v>Jan</v>
      </c>
    </row>
    <row r="19" ht="15.6" spans="1:20">
      <c r="A19" s="19" t="s">
        <v>76</v>
      </c>
      <c r="B19" s="11">
        <v>46026</v>
      </c>
      <c r="C19" s="12" t="s">
        <v>47</v>
      </c>
      <c r="D19" s="12" t="s">
        <v>48</v>
      </c>
      <c r="E19" s="12" t="s">
        <v>59</v>
      </c>
      <c r="F19" s="12" t="s">
        <v>36</v>
      </c>
      <c r="G19" s="12" t="s">
        <v>25</v>
      </c>
      <c r="H19" s="12" t="s">
        <v>63</v>
      </c>
      <c r="I19" s="13">
        <v>2</v>
      </c>
      <c r="J19" s="14">
        <v>100.12</v>
      </c>
      <c r="K19" s="15">
        <v>0.1</v>
      </c>
      <c r="L19" s="14">
        <v>49.67</v>
      </c>
      <c r="M19" s="14">
        <f t="shared" si="0"/>
        <v>180.216</v>
      </c>
      <c r="N19" s="14">
        <f t="shared" si="1"/>
        <v>99.34</v>
      </c>
      <c r="O19" s="14">
        <f t="shared" si="2"/>
        <v>80.876</v>
      </c>
      <c r="P19" s="16">
        <f t="shared" si="3"/>
        <v>0.448772584010299</v>
      </c>
      <c r="Q19" s="17">
        <f>YEAR(SalesDataTable[[#This Row],[Order Date]])</f>
        <v>2026</v>
      </c>
      <c r="R19" s="16" t="str">
        <f>"Q"&amp;ROUNDUP(MONTH(SalesDataTable[[#This Row],[Order Date]])/3,0)</f>
        <v>Q1</v>
      </c>
      <c r="S19" s="13">
        <f>MONTH(SalesDataTable[[#This Row],[Order Date]])</f>
        <v>1</v>
      </c>
      <c r="T19" s="16" t="str">
        <f>TEXT(SalesDataTable[[#This Row],[Order Date]],"mmm")</f>
        <v>Jan</v>
      </c>
    </row>
    <row r="20" ht="15.6" spans="1:20">
      <c r="A20" s="19" t="s">
        <v>77</v>
      </c>
      <c r="B20" s="11">
        <v>46027</v>
      </c>
      <c r="C20" s="12" t="s">
        <v>47</v>
      </c>
      <c r="D20" s="12" t="s">
        <v>68</v>
      </c>
      <c r="E20" s="12" t="s">
        <v>59</v>
      </c>
      <c r="F20" s="12" t="s">
        <v>24</v>
      </c>
      <c r="G20" s="12" t="s">
        <v>69</v>
      </c>
      <c r="H20" s="12" t="s">
        <v>70</v>
      </c>
      <c r="I20" s="13">
        <v>1</v>
      </c>
      <c r="J20" s="14">
        <v>40.6</v>
      </c>
      <c r="K20" s="15">
        <v>0.15</v>
      </c>
      <c r="L20" s="14">
        <v>14.61</v>
      </c>
      <c r="M20" s="14">
        <f t="shared" si="0"/>
        <v>34.51</v>
      </c>
      <c r="N20" s="14">
        <f t="shared" si="1"/>
        <v>14.61</v>
      </c>
      <c r="O20" s="14">
        <f t="shared" si="2"/>
        <v>19.9</v>
      </c>
      <c r="P20" s="16">
        <f t="shared" si="3"/>
        <v>0.576644450883802</v>
      </c>
      <c r="Q20" s="17">
        <f>YEAR(SalesDataTable[[#This Row],[Order Date]])</f>
        <v>2026</v>
      </c>
      <c r="R20" s="16" t="str">
        <f>"Q"&amp;ROUNDUP(MONTH(SalesDataTable[[#This Row],[Order Date]])/3,0)</f>
        <v>Q1</v>
      </c>
      <c r="S20" s="13">
        <f>MONTH(SalesDataTable[[#This Row],[Order Date]])</f>
        <v>1</v>
      </c>
      <c r="T20" s="16" t="str">
        <f>TEXT(SalesDataTable[[#This Row],[Order Date]],"mmm")</f>
        <v>Jan</v>
      </c>
    </row>
    <row r="21" ht="15.6" spans="1:20">
      <c r="A21" s="19" t="s">
        <v>78</v>
      </c>
      <c r="B21" s="11">
        <v>46027</v>
      </c>
      <c r="C21" s="12" t="s">
        <v>47</v>
      </c>
      <c r="D21" s="12" t="s">
        <v>68</v>
      </c>
      <c r="E21" s="12" t="s">
        <v>23</v>
      </c>
      <c r="F21" s="12" t="s">
        <v>36</v>
      </c>
      <c r="G21" s="12" t="s">
        <v>25</v>
      </c>
      <c r="H21" s="12" t="s">
        <v>63</v>
      </c>
      <c r="I21" s="13">
        <v>1</v>
      </c>
      <c r="J21" s="14">
        <v>104.23</v>
      </c>
      <c r="K21" s="15">
        <v>0.1</v>
      </c>
      <c r="L21" s="14">
        <v>51.6</v>
      </c>
      <c r="M21" s="14">
        <f t="shared" si="0"/>
        <v>93.807</v>
      </c>
      <c r="N21" s="14">
        <f t="shared" si="1"/>
        <v>51.6</v>
      </c>
      <c r="O21" s="14">
        <f t="shared" si="2"/>
        <v>42.207</v>
      </c>
      <c r="P21" s="16">
        <f t="shared" si="3"/>
        <v>0.449934439860565</v>
      </c>
      <c r="Q21" s="17">
        <f>YEAR(SalesDataTable[[#This Row],[Order Date]])</f>
        <v>2026</v>
      </c>
      <c r="R21" s="16" t="str">
        <f>"Q"&amp;ROUNDUP(MONTH(SalesDataTable[[#This Row],[Order Date]])/3,0)</f>
        <v>Q1</v>
      </c>
      <c r="S21" s="13">
        <f>MONTH(SalesDataTable[[#This Row],[Order Date]])</f>
        <v>1</v>
      </c>
      <c r="T21" s="16" t="str">
        <f>TEXT(SalesDataTable[[#This Row],[Order Date]],"mmm")</f>
        <v>Jan</v>
      </c>
    </row>
    <row r="22" ht="15.6" spans="1:20">
      <c r="A22" s="19" t="s">
        <v>79</v>
      </c>
      <c r="B22" s="11">
        <v>46027</v>
      </c>
      <c r="C22" s="12" t="s">
        <v>28</v>
      </c>
      <c r="D22" s="12" t="s">
        <v>29</v>
      </c>
      <c r="E22" s="12" t="s">
        <v>45</v>
      </c>
      <c r="F22" s="12" t="s">
        <v>24</v>
      </c>
      <c r="G22" s="12" t="s">
        <v>69</v>
      </c>
      <c r="H22" s="12" t="s">
        <v>75</v>
      </c>
      <c r="I22" s="13">
        <v>5</v>
      </c>
      <c r="J22" s="14">
        <v>122.87</v>
      </c>
      <c r="K22" s="15">
        <v>0.05</v>
      </c>
      <c r="L22" s="14">
        <v>69.67</v>
      </c>
      <c r="M22" s="14">
        <f t="shared" si="0"/>
        <v>583.6325</v>
      </c>
      <c r="N22" s="14">
        <f t="shared" si="1"/>
        <v>348.35</v>
      </c>
      <c r="O22" s="14">
        <f t="shared" si="2"/>
        <v>235.2825</v>
      </c>
      <c r="P22" s="16">
        <f t="shared" si="3"/>
        <v>0.403134678072246</v>
      </c>
      <c r="Q22" s="17">
        <f>YEAR(SalesDataTable[[#This Row],[Order Date]])</f>
        <v>2026</v>
      </c>
      <c r="R22" s="16" t="str">
        <f>"Q"&amp;ROUNDUP(MONTH(SalesDataTable[[#This Row],[Order Date]])/3,0)</f>
        <v>Q1</v>
      </c>
      <c r="S22" s="13">
        <f>MONTH(SalesDataTable[[#This Row],[Order Date]])</f>
        <v>1</v>
      </c>
      <c r="T22" s="16" t="str">
        <f>TEXT(SalesDataTable[[#This Row],[Order Date]],"mmm")</f>
        <v>Jan</v>
      </c>
    </row>
    <row r="23" ht="15.6" spans="1:20">
      <c r="A23" s="19" t="s">
        <v>80</v>
      </c>
      <c r="B23" s="11">
        <v>46028</v>
      </c>
      <c r="C23" s="12" t="s">
        <v>34</v>
      </c>
      <c r="D23" s="12" t="s">
        <v>81</v>
      </c>
      <c r="E23" s="12" t="s">
        <v>23</v>
      </c>
      <c r="F23" s="12" t="s">
        <v>36</v>
      </c>
      <c r="G23" s="12" t="s">
        <v>37</v>
      </c>
      <c r="H23" s="12" t="s">
        <v>38</v>
      </c>
      <c r="I23" s="13">
        <v>2</v>
      </c>
      <c r="J23" s="14">
        <v>36.62</v>
      </c>
      <c r="K23" s="15">
        <v>0.05</v>
      </c>
      <c r="L23" s="14">
        <v>13.87</v>
      </c>
      <c r="M23" s="14">
        <f t="shared" si="0"/>
        <v>69.578</v>
      </c>
      <c r="N23" s="14">
        <f t="shared" si="1"/>
        <v>27.74</v>
      </c>
      <c r="O23" s="14">
        <f t="shared" si="2"/>
        <v>41.838</v>
      </c>
      <c r="P23" s="16">
        <f t="shared" si="3"/>
        <v>0.601310759148007</v>
      </c>
      <c r="Q23" s="17">
        <f>YEAR(SalesDataTable[[#This Row],[Order Date]])</f>
        <v>2026</v>
      </c>
      <c r="R23" s="16" t="str">
        <f>"Q"&amp;ROUNDUP(MONTH(SalesDataTable[[#This Row],[Order Date]])/3,0)</f>
        <v>Q1</v>
      </c>
      <c r="S23" s="13">
        <f>MONTH(SalesDataTable[[#This Row],[Order Date]])</f>
        <v>1</v>
      </c>
      <c r="T23" s="16" t="str">
        <f>TEXT(SalesDataTable[[#This Row],[Order Date]],"mmm")</f>
        <v>Jan</v>
      </c>
    </row>
    <row r="24" ht="15.6" spans="1:20">
      <c r="A24" s="19" t="s">
        <v>82</v>
      </c>
      <c r="B24" s="11">
        <v>46028</v>
      </c>
      <c r="C24" s="12" t="s">
        <v>47</v>
      </c>
      <c r="D24" s="12" t="s">
        <v>65</v>
      </c>
      <c r="E24" s="12" t="s">
        <v>23</v>
      </c>
      <c r="F24" s="12" t="s">
        <v>36</v>
      </c>
      <c r="G24" s="12" t="s">
        <v>31</v>
      </c>
      <c r="H24" s="12" t="s">
        <v>32</v>
      </c>
      <c r="I24" s="13">
        <v>1</v>
      </c>
      <c r="J24" s="14">
        <v>93.4</v>
      </c>
      <c r="K24" s="15">
        <v>0</v>
      </c>
      <c r="L24" s="14">
        <v>46.11</v>
      </c>
      <c r="M24" s="14">
        <f t="shared" si="0"/>
        <v>93.4</v>
      </c>
      <c r="N24" s="14">
        <f t="shared" si="1"/>
        <v>46.11</v>
      </c>
      <c r="O24" s="14">
        <f t="shared" si="2"/>
        <v>47.29</v>
      </c>
      <c r="P24" s="16">
        <f t="shared" si="3"/>
        <v>0.506316916488223</v>
      </c>
      <c r="Q24" s="17">
        <f>YEAR(SalesDataTable[[#This Row],[Order Date]])</f>
        <v>2026</v>
      </c>
      <c r="R24" s="16" t="str">
        <f>"Q"&amp;ROUNDUP(MONTH(SalesDataTable[[#This Row],[Order Date]])/3,0)</f>
        <v>Q1</v>
      </c>
      <c r="S24" s="13">
        <f>MONTH(SalesDataTable[[#This Row],[Order Date]])</f>
        <v>1</v>
      </c>
      <c r="T24" s="16" t="str">
        <f>TEXT(SalesDataTable[[#This Row],[Order Date]],"mmm")</f>
        <v>Jan</v>
      </c>
    </row>
    <row r="25" ht="15.6" spans="1:20">
      <c r="A25" s="19" t="s">
        <v>83</v>
      </c>
      <c r="B25" s="11">
        <v>46028</v>
      </c>
      <c r="C25" s="12" t="s">
        <v>28</v>
      </c>
      <c r="D25" s="12" t="s">
        <v>29</v>
      </c>
      <c r="E25" s="12" t="s">
        <v>59</v>
      </c>
      <c r="F25" s="12" t="s">
        <v>36</v>
      </c>
      <c r="G25" s="12" t="s">
        <v>51</v>
      </c>
      <c r="H25" s="12" t="s">
        <v>84</v>
      </c>
      <c r="I25" s="13">
        <v>2</v>
      </c>
      <c r="J25" s="14">
        <v>81.26</v>
      </c>
      <c r="K25" s="15">
        <v>0</v>
      </c>
      <c r="L25" s="14">
        <v>39.12</v>
      </c>
      <c r="M25" s="14">
        <f t="shared" si="0"/>
        <v>162.52</v>
      </c>
      <c r="N25" s="14">
        <f t="shared" si="1"/>
        <v>78.24</v>
      </c>
      <c r="O25" s="14">
        <f t="shared" si="2"/>
        <v>84.28</v>
      </c>
      <c r="P25" s="16">
        <f t="shared" si="3"/>
        <v>0.518582328328821</v>
      </c>
      <c r="Q25" s="17">
        <f>YEAR(SalesDataTable[[#This Row],[Order Date]])</f>
        <v>2026</v>
      </c>
      <c r="R25" s="16" t="str">
        <f>"Q"&amp;ROUNDUP(MONTH(SalesDataTable[[#This Row],[Order Date]])/3,0)</f>
        <v>Q1</v>
      </c>
      <c r="S25" s="13">
        <f>MONTH(SalesDataTable[[#This Row],[Order Date]])</f>
        <v>1</v>
      </c>
      <c r="T25" s="16" t="str">
        <f>TEXT(SalesDataTable[[#This Row],[Order Date]],"mmm")</f>
        <v>Jan</v>
      </c>
    </row>
    <row r="26" ht="15.6" spans="1:20">
      <c r="A26" s="19" t="s">
        <v>85</v>
      </c>
      <c r="B26" s="11">
        <v>46028</v>
      </c>
      <c r="C26" s="12" t="s">
        <v>28</v>
      </c>
      <c r="D26" s="12" t="s">
        <v>86</v>
      </c>
      <c r="E26" s="12" t="s">
        <v>59</v>
      </c>
      <c r="F26" s="12" t="s">
        <v>36</v>
      </c>
      <c r="G26" s="12" t="s">
        <v>69</v>
      </c>
      <c r="H26" s="12" t="s">
        <v>87</v>
      </c>
      <c r="I26" s="13">
        <v>2</v>
      </c>
      <c r="J26" s="14">
        <v>35.78</v>
      </c>
      <c r="K26" s="15">
        <v>0</v>
      </c>
      <c r="L26" s="14">
        <v>13.84</v>
      </c>
      <c r="M26" s="14">
        <f t="shared" si="0"/>
        <v>71.56</v>
      </c>
      <c r="N26" s="14">
        <f t="shared" si="1"/>
        <v>27.68</v>
      </c>
      <c r="O26" s="14">
        <f t="shared" si="2"/>
        <v>43.88</v>
      </c>
      <c r="P26" s="16">
        <f t="shared" si="3"/>
        <v>0.613191727221912</v>
      </c>
      <c r="Q26" s="17">
        <f>YEAR(SalesDataTable[[#This Row],[Order Date]])</f>
        <v>2026</v>
      </c>
      <c r="R26" s="16" t="str">
        <f>"Q"&amp;ROUNDUP(MONTH(SalesDataTable[[#This Row],[Order Date]])/3,0)</f>
        <v>Q1</v>
      </c>
      <c r="S26" s="13">
        <f>MONTH(SalesDataTable[[#This Row],[Order Date]])</f>
        <v>1</v>
      </c>
      <c r="T26" s="16" t="str">
        <f>TEXT(SalesDataTable[[#This Row],[Order Date]],"mmm")</f>
        <v>Jan</v>
      </c>
    </row>
    <row r="27" ht="15.6" spans="1:20">
      <c r="A27" s="19" t="s">
        <v>88</v>
      </c>
      <c r="B27" s="11">
        <v>46029</v>
      </c>
      <c r="C27" s="12" t="s">
        <v>28</v>
      </c>
      <c r="D27" s="12" t="s">
        <v>89</v>
      </c>
      <c r="E27" s="12" t="s">
        <v>59</v>
      </c>
      <c r="F27" s="12" t="s">
        <v>36</v>
      </c>
      <c r="G27" s="12" t="s">
        <v>25</v>
      </c>
      <c r="H27" s="12" t="s">
        <v>26</v>
      </c>
      <c r="I27" s="13">
        <v>3</v>
      </c>
      <c r="J27" s="14">
        <v>81.64</v>
      </c>
      <c r="K27" s="15">
        <v>0</v>
      </c>
      <c r="L27" s="14">
        <v>43.84</v>
      </c>
      <c r="M27" s="14">
        <f t="shared" si="0"/>
        <v>244.92</v>
      </c>
      <c r="N27" s="14">
        <f t="shared" si="1"/>
        <v>131.52</v>
      </c>
      <c r="O27" s="14">
        <f t="shared" si="2"/>
        <v>113.4</v>
      </c>
      <c r="P27" s="16">
        <f t="shared" si="3"/>
        <v>0.463008329250367</v>
      </c>
      <c r="Q27" s="17">
        <f>YEAR(SalesDataTable[[#This Row],[Order Date]])</f>
        <v>2026</v>
      </c>
      <c r="R27" s="16" t="str">
        <f>"Q"&amp;ROUNDUP(MONTH(SalesDataTable[[#This Row],[Order Date]])/3,0)</f>
        <v>Q1</v>
      </c>
      <c r="S27" s="13">
        <f>MONTH(SalesDataTable[[#This Row],[Order Date]])</f>
        <v>1</v>
      </c>
      <c r="T27" s="16" t="str">
        <f>TEXT(SalesDataTable[[#This Row],[Order Date]],"mmm")</f>
        <v>Jan</v>
      </c>
    </row>
    <row r="28" ht="15.6" spans="1:20">
      <c r="A28" s="19" t="s">
        <v>90</v>
      </c>
      <c r="B28" s="11">
        <v>46029</v>
      </c>
      <c r="C28" s="12" t="s">
        <v>28</v>
      </c>
      <c r="D28" s="12" t="s">
        <v>89</v>
      </c>
      <c r="E28" s="12" t="s">
        <v>23</v>
      </c>
      <c r="F28" s="12" t="s">
        <v>24</v>
      </c>
      <c r="G28" s="12" t="s">
        <v>37</v>
      </c>
      <c r="H28" s="12" t="s">
        <v>91</v>
      </c>
      <c r="I28" s="13">
        <v>2</v>
      </c>
      <c r="J28" s="14">
        <v>131.64</v>
      </c>
      <c r="K28" s="15">
        <v>0.05</v>
      </c>
      <c r="L28" s="14">
        <v>69.02</v>
      </c>
      <c r="M28" s="14">
        <f t="shared" si="0"/>
        <v>250.116</v>
      </c>
      <c r="N28" s="14">
        <f t="shared" si="1"/>
        <v>138.04</v>
      </c>
      <c r="O28" s="14">
        <f t="shared" si="2"/>
        <v>112.076</v>
      </c>
      <c r="P28" s="16">
        <f t="shared" si="3"/>
        <v>0.448096083417294</v>
      </c>
      <c r="Q28" s="17">
        <f>YEAR(SalesDataTable[[#This Row],[Order Date]])</f>
        <v>2026</v>
      </c>
      <c r="R28" s="16" t="str">
        <f>"Q"&amp;ROUNDUP(MONTH(SalesDataTable[[#This Row],[Order Date]])/3,0)</f>
        <v>Q1</v>
      </c>
      <c r="S28" s="13">
        <f>MONTH(SalesDataTable[[#This Row],[Order Date]])</f>
        <v>1</v>
      </c>
      <c r="T28" s="16" t="str">
        <f>TEXT(SalesDataTable[[#This Row],[Order Date]],"mmm")</f>
        <v>Jan</v>
      </c>
    </row>
    <row r="29" ht="15.6" spans="1:20">
      <c r="A29" s="19" t="s">
        <v>92</v>
      </c>
      <c r="B29" s="11">
        <v>46029</v>
      </c>
      <c r="C29" s="12" t="s">
        <v>34</v>
      </c>
      <c r="D29" s="12" t="s">
        <v>44</v>
      </c>
      <c r="E29" s="12" t="s">
        <v>59</v>
      </c>
      <c r="F29" s="12" t="s">
        <v>36</v>
      </c>
      <c r="G29" s="12" t="s">
        <v>31</v>
      </c>
      <c r="H29" s="12" t="s">
        <v>73</v>
      </c>
      <c r="I29" s="13">
        <v>2</v>
      </c>
      <c r="J29" s="14">
        <v>155.35</v>
      </c>
      <c r="K29" s="15">
        <v>0</v>
      </c>
      <c r="L29" s="14">
        <v>80.79</v>
      </c>
      <c r="M29" s="14">
        <f t="shared" si="0"/>
        <v>310.7</v>
      </c>
      <c r="N29" s="14">
        <f t="shared" si="1"/>
        <v>161.58</v>
      </c>
      <c r="O29" s="14">
        <f t="shared" si="2"/>
        <v>149.12</v>
      </c>
      <c r="P29" s="16">
        <f t="shared" si="3"/>
        <v>0.479948503379466</v>
      </c>
      <c r="Q29" s="17">
        <f>YEAR(SalesDataTable[[#This Row],[Order Date]])</f>
        <v>2026</v>
      </c>
      <c r="R29" s="16" t="str">
        <f>"Q"&amp;ROUNDUP(MONTH(SalesDataTable[[#This Row],[Order Date]])/3,0)</f>
        <v>Q1</v>
      </c>
      <c r="S29" s="13">
        <f>MONTH(SalesDataTable[[#This Row],[Order Date]])</f>
        <v>1</v>
      </c>
      <c r="T29" s="16" t="str">
        <f>TEXT(SalesDataTable[[#This Row],[Order Date]],"mmm")</f>
        <v>Jan</v>
      </c>
    </row>
    <row r="30" ht="15.6" spans="1:20">
      <c r="A30" s="19" t="s">
        <v>93</v>
      </c>
      <c r="B30" s="11">
        <v>46029</v>
      </c>
      <c r="C30" s="12" t="s">
        <v>47</v>
      </c>
      <c r="D30" s="12" t="s">
        <v>68</v>
      </c>
      <c r="E30" s="12" t="s">
        <v>23</v>
      </c>
      <c r="F30" s="12" t="s">
        <v>24</v>
      </c>
      <c r="G30" s="12" t="s">
        <v>69</v>
      </c>
      <c r="H30" s="12" t="s">
        <v>94</v>
      </c>
      <c r="I30" s="13">
        <v>2</v>
      </c>
      <c r="J30" s="14">
        <v>51.56</v>
      </c>
      <c r="K30" s="15">
        <v>0.05</v>
      </c>
      <c r="L30" s="14">
        <v>22.26</v>
      </c>
      <c r="M30" s="14">
        <f t="shared" si="0"/>
        <v>97.964</v>
      </c>
      <c r="N30" s="14">
        <f t="shared" si="1"/>
        <v>44.52</v>
      </c>
      <c r="O30" s="14">
        <f t="shared" si="2"/>
        <v>53.444</v>
      </c>
      <c r="P30" s="16">
        <f t="shared" si="3"/>
        <v>0.545547343922257</v>
      </c>
      <c r="Q30" s="17">
        <f>YEAR(SalesDataTable[[#This Row],[Order Date]])</f>
        <v>2026</v>
      </c>
      <c r="R30" s="16" t="str">
        <f>"Q"&amp;ROUNDUP(MONTH(SalesDataTable[[#This Row],[Order Date]])/3,0)</f>
        <v>Q1</v>
      </c>
      <c r="S30" s="13">
        <f>MONTH(SalesDataTable[[#This Row],[Order Date]])</f>
        <v>1</v>
      </c>
      <c r="T30" s="16" t="str">
        <f>TEXT(SalesDataTable[[#This Row],[Order Date]],"mmm")</f>
        <v>Jan</v>
      </c>
    </row>
    <row r="31" ht="15.6" spans="1:20">
      <c r="A31" s="19" t="s">
        <v>95</v>
      </c>
      <c r="B31" s="11">
        <v>46030</v>
      </c>
      <c r="C31" s="12" t="s">
        <v>28</v>
      </c>
      <c r="D31" s="12" t="s">
        <v>89</v>
      </c>
      <c r="E31" s="12" t="s">
        <v>23</v>
      </c>
      <c r="F31" s="12" t="s">
        <v>36</v>
      </c>
      <c r="G31" s="12" t="s">
        <v>25</v>
      </c>
      <c r="H31" s="12" t="s">
        <v>49</v>
      </c>
      <c r="I31" s="13">
        <v>2</v>
      </c>
      <c r="J31" s="14">
        <v>51.63</v>
      </c>
      <c r="K31" s="15">
        <v>0</v>
      </c>
      <c r="L31" s="14">
        <v>22.54</v>
      </c>
      <c r="M31" s="14">
        <f t="shared" si="0"/>
        <v>103.26</v>
      </c>
      <c r="N31" s="14">
        <f t="shared" si="1"/>
        <v>45.08</v>
      </c>
      <c r="O31" s="14">
        <f t="shared" si="2"/>
        <v>58.18</v>
      </c>
      <c r="P31" s="16">
        <f t="shared" si="3"/>
        <v>0.563432113112531</v>
      </c>
      <c r="Q31" s="17">
        <f>YEAR(SalesDataTable[[#This Row],[Order Date]])</f>
        <v>2026</v>
      </c>
      <c r="R31" s="16" t="str">
        <f>"Q"&amp;ROUNDUP(MONTH(SalesDataTable[[#This Row],[Order Date]])/3,0)</f>
        <v>Q1</v>
      </c>
      <c r="S31" s="13">
        <f>MONTH(SalesDataTable[[#This Row],[Order Date]])</f>
        <v>1</v>
      </c>
      <c r="T31" s="16" t="str">
        <f>TEXT(SalesDataTable[[#This Row],[Order Date]],"mmm")</f>
        <v>Jan</v>
      </c>
    </row>
    <row r="32" ht="15.6" spans="1:20">
      <c r="A32" s="19" t="s">
        <v>96</v>
      </c>
      <c r="B32" s="11">
        <v>46030</v>
      </c>
      <c r="C32" s="12" t="s">
        <v>21</v>
      </c>
      <c r="D32" s="12" t="s">
        <v>72</v>
      </c>
      <c r="E32" s="12" t="s">
        <v>30</v>
      </c>
      <c r="F32" s="12" t="s">
        <v>40</v>
      </c>
      <c r="G32" s="12" t="s">
        <v>51</v>
      </c>
      <c r="H32" s="12" t="s">
        <v>52</v>
      </c>
      <c r="I32" s="13">
        <v>5</v>
      </c>
      <c r="J32" s="14">
        <v>344.88</v>
      </c>
      <c r="K32" s="15">
        <v>0.15</v>
      </c>
      <c r="L32" s="14">
        <v>190.66</v>
      </c>
      <c r="M32" s="14">
        <f t="shared" si="0"/>
        <v>1465.74</v>
      </c>
      <c r="N32" s="14">
        <f t="shared" si="1"/>
        <v>953.3</v>
      </c>
      <c r="O32" s="14">
        <f t="shared" si="2"/>
        <v>512.44</v>
      </c>
      <c r="P32" s="16">
        <f t="shared" si="3"/>
        <v>0.349611800182843</v>
      </c>
      <c r="Q32" s="17">
        <f>YEAR(SalesDataTable[[#This Row],[Order Date]])</f>
        <v>2026</v>
      </c>
      <c r="R32" s="16" t="str">
        <f>"Q"&amp;ROUNDUP(MONTH(SalesDataTable[[#This Row],[Order Date]])/3,0)</f>
        <v>Q1</v>
      </c>
      <c r="S32" s="13">
        <f>MONTH(SalesDataTable[[#This Row],[Order Date]])</f>
        <v>1</v>
      </c>
      <c r="T32" s="16" t="str">
        <f>TEXT(SalesDataTable[[#This Row],[Order Date]],"mmm")</f>
        <v>Jan</v>
      </c>
    </row>
    <row r="33" ht="15.6" spans="1:20">
      <c r="A33" s="19" t="s">
        <v>97</v>
      </c>
      <c r="B33" s="11">
        <v>46030</v>
      </c>
      <c r="C33" s="12" t="s">
        <v>34</v>
      </c>
      <c r="D33" s="12" t="s">
        <v>44</v>
      </c>
      <c r="E33" s="12" t="s">
        <v>45</v>
      </c>
      <c r="F33" s="12" t="s">
        <v>36</v>
      </c>
      <c r="G33" s="12" t="s">
        <v>31</v>
      </c>
      <c r="H33" s="12" t="s">
        <v>32</v>
      </c>
      <c r="I33" s="13">
        <v>2</v>
      </c>
      <c r="J33" s="14">
        <v>94.06</v>
      </c>
      <c r="K33" s="15">
        <v>0.15</v>
      </c>
      <c r="L33" s="14">
        <v>46.33</v>
      </c>
      <c r="M33" s="14">
        <f t="shared" si="0"/>
        <v>159.902</v>
      </c>
      <c r="N33" s="14">
        <f t="shared" si="1"/>
        <v>92.66</v>
      </c>
      <c r="O33" s="14">
        <f t="shared" si="2"/>
        <v>67.242</v>
      </c>
      <c r="P33" s="16">
        <f t="shared" si="3"/>
        <v>0.420520068541982</v>
      </c>
      <c r="Q33" s="17">
        <f>YEAR(SalesDataTable[[#This Row],[Order Date]])</f>
        <v>2026</v>
      </c>
      <c r="R33" s="16" t="str">
        <f>"Q"&amp;ROUNDUP(MONTH(SalesDataTable[[#This Row],[Order Date]])/3,0)</f>
        <v>Q1</v>
      </c>
      <c r="S33" s="13">
        <f>MONTH(SalesDataTable[[#This Row],[Order Date]])</f>
        <v>1</v>
      </c>
      <c r="T33" s="16" t="str">
        <f>TEXT(SalesDataTable[[#This Row],[Order Date]],"mmm")</f>
        <v>Jan</v>
      </c>
    </row>
    <row r="34" ht="15.6" spans="1:20">
      <c r="A34" s="19" t="s">
        <v>98</v>
      </c>
      <c r="B34" s="11">
        <v>46030</v>
      </c>
      <c r="C34" s="12" t="s">
        <v>21</v>
      </c>
      <c r="D34" s="12" t="s">
        <v>22</v>
      </c>
      <c r="E34" s="12" t="s">
        <v>23</v>
      </c>
      <c r="F34" s="12" t="s">
        <v>40</v>
      </c>
      <c r="G34" s="12" t="s">
        <v>31</v>
      </c>
      <c r="H34" s="12" t="s">
        <v>99</v>
      </c>
      <c r="I34" s="13">
        <v>1</v>
      </c>
      <c r="J34" s="14">
        <v>72.38</v>
      </c>
      <c r="K34" s="15">
        <v>0</v>
      </c>
      <c r="L34" s="14">
        <v>31.65</v>
      </c>
      <c r="M34" s="14">
        <f t="shared" si="0"/>
        <v>72.38</v>
      </c>
      <c r="N34" s="14">
        <f t="shared" si="1"/>
        <v>31.65</v>
      </c>
      <c r="O34" s="14">
        <f t="shared" si="2"/>
        <v>40.73</v>
      </c>
      <c r="P34" s="16">
        <f t="shared" si="3"/>
        <v>0.56272450953302</v>
      </c>
      <c r="Q34" s="17">
        <f>YEAR(SalesDataTable[[#This Row],[Order Date]])</f>
        <v>2026</v>
      </c>
      <c r="R34" s="16" t="str">
        <f>"Q"&amp;ROUNDUP(MONTH(SalesDataTable[[#This Row],[Order Date]])/3,0)</f>
        <v>Q1</v>
      </c>
      <c r="S34" s="13">
        <f>MONTH(SalesDataTable[[#This Row],[Order Date]])</f>
        <v>1</v>
      </c>
      <c r="T34" s="16" t="str">
        <f>TEXT(SalesDataTable[[#This Row],[Order Date]],"mmm")</f>
        <v>Jan</v>
      </c>
    </row>
    <row r="35" ht="15.6" spans="1:20">
      <c r="A35" s="19" t="s">
        <v>100</v>
      </c>
      <c r="B35" s="11">
        <v>46030</v>
      </c>
      <c r="C35" s="12" t="s">
        <v>28</v>
      </c>
      <c r="D35" s="12" t="s">
        <v>58</v>
      </c>
      <c r="E35" s="12" t="s">
        <v>23</v>
      </c>
      <c r="F35" s="12" t="s">
        <v>36</v>
      </c>
      <c r="G35" s="12" t="s">
        <v>31</v>
      </c>
      <c r="H35" s="12" t="s">
        <v>73</v>
      </c>
      <c r="I35" s="13">
        <v>1</v>
      </c>
      <c r="J35" s="14">
        <v>153.69</v>
      </c>
      <c r="K35" s="15">
        <v>0</v>
      </c>
      <c r="L35" s="14">
        <v>77.47</v>
      </c>
      <c r="M35" s="14">
        <f t="shared" si="0"/>
        <v>153.69</v>
      </c>
      <c r="N35" s="14">
        <f t="shared" si="1"/>
        <v>77.47</v>
      </c>
      <c r="O35" s="14">
        <f t="shared" si="2"/>
        <v>76.22</v>
      </c>
      <c r="P35" s="16">
        <f t="shared" si="3"/>
        <v>0.495933372372959</v>
      </c>
      <c r="Q35" s="17">
        <f>YEAR(SalesDataTable[[#This Row],[Order Date]])</f>
        <v>2026</v>
      </c>
      <c r="R35" s="16" t="str">
        <f>"Q"&amp;ROUNDUP(MONTH(SalesDataTable[[#This Row],[Order Date]])/3,0)</f>
        <v>Q1</v>
      </c>
      <c r="S35" s="13">
        <f>MONTH(SalesDataTable[[#This Row],[Order Date]])</f>
        <v>1</v>
      </c>
      <c r="T35" s="16" t="str">
        <f>TEXT(SalesDataTable[[#This Row],[Order Date]],"mmm")</f>
        <v>Jan</v>
      </c>
    </row>
    <row r="36" ht="15.6" spans="1:20">
      <c r="A36" s="19" t="s">
        <v>101</v>
      </c>
      <c r="B36" s="11">
        <v>46031</v>
      </c>
      <c r="C36" s="12" t="s">
        <v>47</v>
      </c>
      <c r="D36" s="12" t="s">
        <v>102</v>
      </c>
      <c r="E36" s="12" t="s">
        <v>30</v>
      </c>
      <c r="F36" s="12" t="s">
        <v>40</v>
      </c>
      <c r="G36" s="12" t="s">
        <v>37</v>
      </c>
      <c r="H36" s="12" t="s">
        <v>103</v>
      </c>
      <c r="I36" s="13">
        <v>15</v>
      </c>
      <c r="J36" s="14">
        <v>168.62</v>
      </c>
      <c r="K36" s="15">
        <v>0.05</v>
      </c>
      <c r="L36" s="14">
        <v>86.09</v>
      </c>
      <c r="M36" s="14">
        <f t="shared" si="0"/>
        <v>2402.835</v>
      </c>
      <c r="N36" s="14">
        <f t="shared" si="1"/>
        <v>1291.35</v>
      </c>
      <c r="O36" s="14">
        <f t="shared" si="2"/>
        <v>1111.485</v>
      </c>
      <c r="P36" s="16">
        <f t="shared" si="3"/>
        <v>0.462572336427595</v>
      </c>
      <c r="Q36" s="17">
        <f>YEAR(SalesDataTable[[#This Row],[Order Date]])</f>
        <v>2026</v>
      </c>
      <c r="R36" s="16" t="str">
        <f>"Q"&amp;ROUNDUP(MONTH(SalesDataTable[[#This Row],[Order Date]])/3,0)</f>
        <v>Q1</v>
      </c>
      <c r="S36" s="13">
        <f>MONTH(SalesDataTable[[#This Row],[Order Date]])</f>
        <v>1</v>
      </c>
      <c r="T36" s="16" t="str">
        <f>TEXT(SalesDataTable[[#This Row],[Order Date]],"mmm")</f>
        <v>Jan</v>
      </c>
    </row>
    <row r="37" ht="15.6" spans="1:20">
      <c r="A37" s="19" t="s">
        <v>104</v>
      </c>
      <c r="B37" s="11">
        <v>46031</v>
      </c>
      <c r="C37" s="12" t="s">
        <v>47</v>
      </c>
      <c r="D37" s="12" t="s">
        <v>48</v>
      </c>
      <c r="E37" s="12" t="s">
        <v>23</v>
      </c>
      <c r="F37" s="12" t="s">
        <v>36</v>
      </c>
      <c r="G37" s="12" t="s">
        <v>31</v>
      </c>
      <c r="H37" s="12" t="s">
        <v>73</v>
      </c>
      <c r="I37" s="13">
        <v>1</v>
      </c>
      <c r="J37" s="14">
        <v>152.75</v>
      </c>
      <c r="K37" s="15">
        <v>0.05</v>
      </c>
      <c r="L37" s="14">
        <v>79.88</v>
      </c>
      <c r="M37" s="14">
        <f t="shared" si="0"/>
        <v>145.1125</v>
      </c>
      <c r="N37" s="14">
        <f t="shared" si="1"/>
        <v>79.88</v>
      </c>
      <c r="O37" s="14">
        <f t="shared" si="2"/>
        <v>65.2325</v>
      </c>
      <c r="P37" s="16">
        <f t="shared" si="3"/>
        <v>0.449530536652597</v>
      </c>
      <c r="Q37" s="17">
        <f>YEAR(SalesDataTable[[#This Row],[Order Date]])</f>
        <v>2026</v>
      </c>
      <c r="R37" s="16" t="str">
        <f>"Q"&amp;ROUNDUP(MONTH(SalesDataTable[[#This Row],[Order Date]])/3,0)</f>
        <v>Q1</v>
      </c>
      <c r="S37" s="13">
        <f>MONTH(SalesDataTable[[#This Row],[Order Date]])</f>
        <v>1</v>
      </c>
      <c r="T37" s="16" t="str">
        <f>TEXT(SalesDataTable[[#This Row],[Order Date]],"mmm")</f>
        <v>Jan</v>
      </c>
    </row>
    <row r="38" ht="15.6" spans="1:20">
      <c r="A38" s="19" t="s">
        <v>105</v>
      </c>
      <c r="B38" s="11">
        <v>46031</v>
      </c>
      <c r="C38" s="12" t="s">
        <v>28</v>
      </c>
      <c r="D38" s="12" t="s">
        <v>106</v>
      </c>
      <c r="E38" s="12" t="s">
        <v>59</v>
      </c>
      <c r="F38" s="12" t="s">
        <v>36</v>
      </c>
      <c r="G38" s="12" t="s">
        <v>69</v>
      </c>
      <c r="H38" s="12" t="s">
        <v>87</v>
      </c>
      <c r="I38" s="13">
        <v>2</v>
      </c>
      <c r="J38" s="14">
        <v>36.72</v>
      </c>
      <c r="K38" s="15">
        <v>0.05</v>
      </c>
      <c r="L38" s="14">
        <v>14.15</v>
      </c>
      <c r="M38" s="14">
        <f t="shared" si="0"/>
        <v>69.768</v>
      </c>
      <c r="N38" s="14">
        <f t="shared" si="1"/>
        <v>28.3</v>
      </c>
      <c r="O38" s="14">
        <f t="shared" si="2"/>
        <v>41.468</v>
      </c>
      <c r="P38" s="16">
        <f t="shared" si="3"/>
        <v>0.594369911707373</v>
      </c>
      <c r="Q38" s="17">
        <f>YEAR(SalesDataTable[[#This Row],[Order Date]])</f>
        <v>2026</v>
      </c>
      <c r="R38" s="16" t="str">
        <f>"Q"&amp;ROUNDUP(MONTH(SalesDataTable[[#This Row],[Order Date]])/3,0)</f>
        <v>Q1</v>
      </c>
      <c r="S38" s="13">
        <f>MONTH(SalesDataTable[[#This Row],[Order Date]])</f>
        <v>1</v>
      </c>
      <c r="T38" s="16" t="str">
        <f>TEXT(SalesDataTable[[#This Row],[Order Date]],"mmm")</f>
        <v>Jan</v>
      </c>
    </row>
    <row r="39" ht="15.6" spans="1:20">
      <c r="A39" s="19" t="s">
        <v>107</v>
      </c>
      <c r="B39" s="11">
        <v>46032</v>
      </c>
      <c r="C39" s="12" t="s">
        <v>21</v>
      </c>
      <c r="D39" s="12" t="s">
        <v>108</v>
      </c>
      <c r="E39" s="12" t="s">
        <v>23</v>
      </c>
      <c r="F39" s="12" t="s">
        <v>24</v>
      </c>
      <c r="G39" s="12" t="s">
        <v>31</v>
      </c>
      <c r="H39" s="12" t="s">
        <v>41</v>
      </c>
      <c r="I39" s="13">
        <v>6</v>
      </c>
      <c r="J39" s="14">
        <v>141.31</v>
      </c>
      <c r="K39" s="15">
        <v>0.05</v>
      </c>
      <c r="L39" s="14">
        <v>79.35</v>
      </c>
      <c r="M39" s="14">
        <f t="shared" si="0"/>
        <v>805.467</v>
      </c>
      <c r="N39" s="14">
        <f t="shared" si="1"/>
        <v>476.1</v>
      </c>
      <c r="O39" s="14">
        <f t="shared" si="2"/>
        <v>329.367</v>
      </c>
      <c r="P39" s="16">
        <f t="shared" si="3"/>
        <v>0.408914331685842</v>
      </c>
      <c r="Q39" s="17">
        <f>YEAR(SalesDataTable[[#This Row],[Order Date]])</f>
        <v>2026</v>
      </c>
      <c r="R39" s="16" t="str">
        <f>"Q"&amp;ROUNDUP(MONTH(SalesDataTable[[#This Row],[Order Date]])/3,0)</f>
        <v>Q1</v>
      </c>
      <c r="S39" s="13">
        <f>MONTH(SalesDataTable[[#This Row],[Order Date]])</f>
        <v>1</v>
      </c>
      <c r="T39" s="16" t="str">
        <f>TEXT(SalesDataTable[[#This Row],[Order Date]],"mmm")</f>
        <v>Jan</v>
      </c>
    </row>
    <row r="40" ht="15.6" spans="1:20">
      <c r="A40" s="19" t="s">
        <v>109</v>
      </c>
      <c r="B40" s="11">
        <v>46032</v>
      </c>
      <c r="C40" s="12" t="s">
        <v>34</v>
      </c>
      <c r="D40" s="12" t="s">
        <v>81</v>
      </c>
      <c r="E40" s="12" t="s">
        <v>23</v>
      </c>
      <c r="F40" s="12" t="s">
        <v>40</v>
      </c>
      <c r="G40" s="12" t="s">
        <v>51</v>
      </c>
      <c r="H40" s="12" t="s">
        <v>110</v>
      </c>
      <c r="I40" s="13">
        <v>2</v>
      </c>
      <c r="J40" s="14">
        <v>121.23</v>
      </c>
      <c r="K40" s="15">
        <v>0</v>
      </c>
      <c r="L40" s="14">
        <v>59.66</v>
      </c>
      <c r="M40" s="14">
        <f t="shared" si="0"/>
        <v>242.46</v>
      </c>
      <c r="N40" s="14">
        <f t="shared" si="1"/>
        <v>119.32</v>
      </c>
      <c r="O40" s="14">
        <f t="shared" si="2"/>
        <v>123.14</v>
      </c>
      <c r="P40" s="16">
        <f t="shared" si="3"/>
        <v>0.507877588055762</v>
      </c>
      <c r="Q40" s="17">
        <f>YEAR(SalesDataTable[[#This Row],[Order Date]])</f>
        <v>2026</v>
      </c>
      <c r="R40" s="16" t="str">
        <f>"Q"&amp;ROUNDUP(MONTH(SalesDataTable[[#This Row],[Order Date]])/3,0)</f>
        <v>Q1</v>
      </c>
      <c r="S40" s="13">
        <f>MONTH(SalesDataTable[[#This Row],[Order Date]])</f>
        <v>1</v>
      </c>
      <c r="T40" s="16" t="str">
        <f>TEXT(SalesDataTable[[#This Row],[Order Date]],"mmm")</f>
        <v>Jan</v>
      </c>
    </row>
    <row r="41" ht="15.6" spans="1:20">
      <c r="A41" s="19" t="s">
        <v>111</v>
      </c>
      <c r="B41" s="11">
        <v>46032</v>
      </c>
      <c r="C41" s="12" t="s">
        <v>47</v>
      </c>
      <c r="D41" s="12" t="s">
        <v>68</v>
      </c>
      <c r="E41" s="12" t="s">
        <v>23</v>
      </c>
      <c r="F41" s="12" t="s">
        <v>36</v>
      </c>
      <c r="G41" s="12" t="s">
        <v>37</v>
      </c>
      <c r="H41" s="12" t="s">
        <v>103</v>
      </c>
      <c r="I41" s="13">
        <v>3</v>
      </c>
      <c r="J41" s="14">
        <v>161.58</v>
      </c>
      <c r="K41" s="15">
        <v>0</v>
      </c>
      <c r="L41" s="14">
        <v>85.58</v>
      </c>
      <c r="M41" s="14">
        <f t="shared" si="0"/>
        <v>484.74</v>
      </c>
      <c r="N41" s="14">
        <f t="shared" si="1"/>
        <v>256.74</v>
      </c>
      <c r="O41" s="14">
        <f t="shared" si="2"/>
        <v>228</v>
      </c>
      <c r="P41" s="16">
        <f t="shared" si="3"/>
        <v>0.470355241985394</v>
      </c>
      <c r="Q41" s="17">
        <f>YEAR(SalesDataTable[[#This Row],[Order Date]])</f>
        <v>2026</v>
      </c>
      <c r="R41" s="16" t="str">
        <f>"Q"&amp;ROUNDUP(MONTH(SalesDataTable[[#This Row],[Order Date]])/3,0)</f>
        <v>Q1</v>
      </c>
      <c r="S41" s="13">
        <f>MONTH(SalesDataTable[[#This Row],[Order Date]])</f>
        <v>1</v>
      </c>
      <c r="T41" s="16" t="str">
        <f>TEXT(SalesDataTable[[#This Row],[Order Date]],"mmm")</f>
        <v>Jan</v>
      </c>
    </row>
    <row r="42" ht="15.6" spans="1:20">
      <c r="A42" s="19" t="s">
        <v>112</v>
      </c>
      <c r="B42" s="11">
        <v>46032</v>
      </c>
      <c r="C42" s="12" t="s">
        <v>47</v>
      </c>
      <c r="D42" s="12" t="s">
        <v>68</v>
      </c>
      <c r="E42" s="12" t="s">
        <v>45</v>
      </c>
      <c r="F42" s="12" t="s">
        <v>24</v>
      </c>
      <c r="G42" s="12" t="s">
        <v>37</v>
      </c>
      <c r="H42" s="12" t="s">
        <v>103</v>
      </c>
      <c r="I42" s="13">
        <v>2</v>
      </c>
      <c r="J42" s="14">
        <v>166.84</v>
      </c>
      <c r="K42" s="15">
        <v>0</v>
      </c>
      <c r="L42" s="14">
        <v>88.67</v>
      </c>
      <c r="M42" s="14">
        <f t="shared" si="0"/>
        <v>333.68</v>
      </c>
      <c r="N42" s="14">
        <f t="shared" si="1"/>
        <v>177.34</v>
      </c>
      <c r="O42" s="14">
        <f t="shared" si="2"/>
        <v>156.34</v>
      </c>
      <c r="P42" s="16">
        <f t="shared" si="3"/>
        <v>0.468532725964996</v>
      </c>
      <c r="Q42" s="17">
        <f>YEAR(SalesDataTable[[#This Row],[Order Date]])</f>
        <v>2026</v>
      </c>
      <c r="R42" s="16" t="str">
        <f>"Q"&amp;ROUNDUP(MONTH(SalesDataTable[[#This Row],[Order Date]])/3,0)</f>
        <v>Q1</v>
      </c>
      <c r="S42" s="13">
        <f>MONTH(SalesDataTable[[#This Row],[Order Date]])</f>
        <v>1</v>
      </c>
      <c r="T42" s="16" t="str">
        <f>TEXT(SalesDataTable[[#This Row],[Order Date]],"mmm")</f>
        <v>Jan</v>
      </c>
    </row>
    <row r="43" ht="15.6" spans="1:20">
      <c r="A43" s="19" t="s">
        <v>113</v>
      </c>
      <c r="B43" s="11">
        <v>46033</v>
      </c>
      <c r="C43" s="12" t="s">
        <v>34</v>
      </c>
      <c r="D43" s="12" t="s">
        <v>54</v>
      </c>
      <c r="E43" s="12" t="s">
        <v>23</v>
      </c>
      <c r="F43" s="12" t="s">
        <v>24</v>
      </c>
      <c r="G43" s="12" t="s">
        <v>31</v>
      </c>
      <c r="H43" s="12" t="s">
        <v>73</v>
      </c>
      <c r="I43" s="13">
        <v>1</v>
      </c>
      <c r="J43" s="14">
        <v>150.96</v>
      </c>
      <c r="K43" s="15">
        <v>0</v>
      </c>
      <c r="L43" s="14">
        <v>77.5</v>
      </c>
      <c r="M43" s="14">
        <f t="shared" si="0"/>
        <v>150.96</v>
      </c>
      <c r="N43" s="14">
        <f t="shared" si="1"/>
        <v>77.5</v>
      </c>
      <c r="O43" s="14">
        <f t="shared" si="2"/>
        <v>73.46</v>
      </c>
      <c r="P43" s="16">
        <f t="shared" si="3"/>
        <v>0.48661897191309</v>
      </c>
      <c r="Q43" s="17">
        <f>YEAR(SalesDataTable[[#This Row],[Order Date]])</f>
        <v>2026</v>
      </c>
      <c r="R43" s="16" t="str">
        <f>"Q"&amp;ROUNDUP(MONTH(SalesDataTable[[#This Row],[Order Date]])/3,0)</f>
        <v>Q1</v>
      </c>
      <c r="S43" s="13">
        <f>MONTH(SalesDataTable[[#This Row],[Order Date]])</f>
        <v>1</v>
      </c>
      <c r="T43" s="16" t="str">
        <f>TEXT(SalesDataTable[[#This Row],[Order Date]],"mmm")</f>
        <v>Jan</v>
      </c>
    </row>
    <row r="44" ht="15.6" spans="1:20">
      <c r="A44" s="19" t="s">
        <v>114</v>
      </c>
      <c r="B44" s="11">
        <v>46033</v>
      </c>
      <c r="C44" s="12" t="s">
        <v>47</v>
      </c>
      <c r="D44" s="12" t="s">
        <v>65</v>
      </c>
      <c r="E44" s="12" t="s">
        <v>45</v>
      </c>
      <c r="F44" s="12" t="s">
        <v>24</v>
      </c>
      <c r="G44" s="12" t="s">
        <v>37</v>
      </c>
      <c r="H44" s="12" t="s">
        <v>38</v>
      </c>
      <c r="I44" s="13">
        <v>3</v>
      </c>
      <c r="J44" s="14">
        <v>36.33</v>
      </c>
      <c r="K44" s="15">
        <v>0.05</v>
      </c>
      <c r="L44" s="14">
        <v>13.27</v>
      </c>
      <c r="M44" s="14">
        <f t="shared" si="0"/>
        <v>103.5405</v>
      </c>
      <c r="N44" s="14">
        <f t="shared" si="1"/>
        <v>39.81</v>
      </c>
      <c r="O44" s="14">
        <f t="shared" si="2"/>
        <v>63.7305</v>
      </c>
      <c r="P44" s="16">
        <f t="shared" si="3"/>
        <v>0.615512770365219</v>
      </c>
      <c r="Q44" s="17">
        <f>YEAR(SalesDataTable[[#This Row],[Order Date]])</f>
        <v>2026</v>
      </c>
      <c r="R44" s="16" t="str">
        <f>"Q"&amp;ROUNDUP(MONTH(SalesDataTable[[#This Row],[Order Date]])/3,0)</f>
        <v>Q1</v>
      </c>
      <c r="S44" s="13">
        <f>MONTH(SalesDataTable[[#This Row],[Order Date]])</f>
        <v>1</v>
      </c>
      <c r="T44" s="16" t="str">
        <f>TEXT(SalesDataTable[[#This Row],[Order Date]],"mmm")</f>
        <v>Jan</v>
      </c>
    </row>
    <row r="45" ht="15.6" spans="1:20">
      <c r="A45" s="19" t="s">
        <v>115</v>
      </c>
      <c r="B45" s="11">
        <v>46033</v>
      </c>
      <c r="C45" s="12" t="s">
        <v>47</v>
      </c>
      <c r="D45" s="12" t="s">
        <v>68</v>
      </c>
      <c r="E45" s="12" t="s">
        <v>23</v>
      </c>
      <c r="F45" s="12" t="s">
        <v>24</v>
      </c>
      <c r="G45" s="12" t="s">
        <v>37</v>
      </c>
      <c r="H45" s="12" t="s">
        <v>38</v>
      </c>
      <c r="I45" s="13">
        <v>1</v>
      </c>
      <c r="J45" s="14">
        <v>35.34</v>
      </c>
      <c r="K45" s="15">
        <v>0.1</v>
      </c>
      <c r="L45" s="14">
        <v>13.36</v>
      </c>
      <c r="M45" s="14">
        <f t="shared" si="0"/>
        <v>31.806</v>
      </c>
      <c r="N45" s="14">
        <f t="shared" si="1"/>
        <v>13.36</v>
      </c>
      <c r="O45" s="14">
        <f t="shared" si="2"/>
        <v>18.446</v>
      </c>
      <c r="P45" s="16">
        <f t="shared" si="3"/>
        <v>0.579953467899139</v>
      </c>
      <c r="Q45" s="17">
        <f>YEAR(SalesDataTable[[#This Row],[Order Date]])</f>
        <v>2026</v>
      </c>
      <c r="R45" s="16" t="str">
        <f>"Q"&amp;ROUNDUP(MONTH(SalesDataTable[[#This Row],[Order Date]])/3,0)</f>
        <v>Q1</v>
      </c>
      <c r="S45" s="13">
        <f>MONTH(SalesDataTable[[#This Row],[Order Date]])</f>
        <v>1</v>
      </c>
      <c r="T45" s="16" t="str">
        <f>TEXT(SalesDataTable[[#This Row],[Order Date]],"mmm")</f>
        <v>Jan</v>
      </c>
    </row>
    <row r="46" ht="15.6" spans="1:20">
      <c r="A46" s="19" t="s">
        <v>116</v>
      </c>
      <c r="B46" s="11">
        <v>46033</v>
      </c>
      <c r="C46" s="12" t="s">
        <v>47</v>
      </c>
      <c r="D46" s="12" t="s">
        <v>68</v>
      </c>
      <c r="E46" s="12" t="s">
        <v>23</v>
      </c>
      <c r="F46" s="12" t="s">
        <v>24</v>
      </c>
      <c r="G46" s="12" t="s">
        <v>37</v>
      </c>
      <c r="H46" s="12" t="s">
        <v>66</v>
      </c>
      <c r="I46" s="13">
        <v>2</v>
      </c>
      <c r="J46" s="14">
        <v>46.27</v>
      </c>
      <c r="K46" s="15">
        <v>0</v>
      </c>
      <c r="L46" s="14">
        <v>18.23</v>
      </c>
      <c r="M46" s="14">
        <f t="shared" si="0"/>
        <v>92.54</v>
      </c>
      <c r="N46" s="14">
        <f t="shared" si="1"/>
        <v>36.46</v>
      </c>
      <c r="O46" s="14">
        <f t="shared" si="2"/>
        <v>56.08</v>
      </c>
      <c r="P46" s="16">
        <f t="shared" si="3"/>
        <v>0.606008212664794</v>
      </c>
      <c r="Q46" s="17">
        <f>YEAR(SalesDataTable[[#This Row],[Order Date]])</f>
        <v>2026</v>
      </c>
      <c r="R46" s="16" t="str">
        <f>"Q"&amp;ROUNDUP(MONTH(SalesDataTable[[#This Row],[Order Date]])/3,0)</f>
        <v>Q1</v>
      </c>
      <c r="S46" s="13">
        <f>MONTH(SalesDataTable[[#This Row],[Order Date]])</f>
        <v>1</v>
      </c>
      <c r="T46" s="16" t="str">
        <f>TEXT(SalesDataTable[[#This Row],[Order Date]],"mmm")</f>
        <v>Jan</v>
      </c>
    </row>
    <row r="47" ht="15.6" spans="1:20">
      <c r="A47" s="19" t="s">
        <v>117</v>
      </c>
      <c r="B47" s="11">
        <v>46033</v>
      </c>
      <c r="C47" s="12" t="s">
        <v>47</v>
      </c>
      <c r="D47" s="12" t="s">
        <v>65</v>
      </c>
      <c r="E47" s="12" t="s">
        <v>23</v>
      </c>
      <c r="F47" s="12" t="s">
        <v>24</v>
      </c>
      <c r="G47" s="12" t="s">
        <v>25</v>
      </c>
      <c r="H47" s="12" t="s">
        <v>26</v>
      </c>
      <c r="I47" s="13">
        <v>1</v>
      </c>
      <c r="J47" s="14">
        <v>79.93</v>
      </c>
      <c r="K47" s="15">
        <v>0.05</v>
      </c>
      <c r="L47" s="14">
        <v>43.73</v>
      </c>
      <c r="M47" s="14">
        <f t="shared" si="0"/>
        <v>75.9335</v>
      </c>
      <c r="N47" s="14">
        <f t="shared" si="1"/>
        <v>43.73</v>
      </c>
      <c r="O47" s="14">
        <f t="shared" si="2"/>
        <v>32.2035</v>
      </c>
      <c r="P47" s="16">
        <f t="shared" si="3"/>
        <v>0.424101351840756</v>
      </c>
      <c r="Q47" s="17">
        <f>YEAR(SalesDataTable[[#This Row],[Order Date]])</f>
        <v>2026</v>
      </c>
      <c r="R47" s="16" t="str">
        <f>"Q"&amp;ROUNDUP(MONTH(SalesDataTable[[#This Row],[Order Date]])/3,0)</f>
        <v>Q1</v>
      </c>
      <c r="S47" s="13">
        <f>MONTH(SalesDataTable[[#This Row],[Order Date]])</f>
        <v>1</v>
      </c>
      <c r="T47" s="16" t="str">
        <f>TEXT(SalesDataTable[[#This Row],[Order Date]],"mmm")</f>
        <v>Jan</v>
      </c>
    </row>
    <row r="48" ht="15.6" spans="1:20">
      <c r="A48" s="19" t="s">
        <v>118</v>
      </c>
      <c r="B48" s="11">
        <v>46034</v>
      </c>
      <c r="C48" s="12" t="s">
        <v>28</v>
      </c>
      <c r="D48" s="12" t="s">
        <v>89</v>
      </c>
      <c r="E48" s="12" t="s">
        <v>45</v>
      </c>
      <c r="F48" s="12" t="s">
        <v>36</v>
      </c>
      <c r="G48" s="12" t="s">
        <v>31</v>
      </c>
      <c r="H48" s="12" t="s">
        <v>41</v>
      </c>
      <c r="I48" s="13">
        <v>1</v>
      </c>
      <c r="J48" s="14">
        <v>141.25</v>
      </c>
      <c r="K48" s="15">
        <v>0</v>
      </c>
      <c r="L48" s="14">
        <v>78.72</v>
      </c>
      <c r="M48" s="14">
        <f t="shared" si="0"/>
        <v>141.25</v>
      </c>
      <c r="N48" s="14">
        <f t="shared" si="1"/>
        <v>78.72</v>
      </c>
      <c r="O48" s="14">
        <f t="shared" si="2"/>
        <v>62.53</v>
      </c>
      <c r="P48" s="16">
        <f t="shared" si="3"/>
        <v>0.442690265486726</v>
      </c>
      <c r="Q48" s="17">
        <f>YEAR(SalesDataTable[[#This Row],[Order Date]])</f>
        <v>2026</v>
      </c>
      <c r="R48" s="16" t="str">
        <f>"Q"&amp;ROUNDUP(MONTH(SalesDataTable[[#This Row],[Order Date]])/3,0)</f>
        <v>Q1</v>
      </c>
      <c r="S48" s="13">
        <f>MONTH(SalesDataTable[[#This Row],[Order Date]])</f>
        <v>1</v>
      </c>
      <c r="T48" s="16" t="str">
        <f>TEXT(SalesDataTable[[#This Row],[Order Date]],"mmm")</f>
        <v>Jan</v>
      </c>
    </row>
    <row r="49" ht="15.6" spans="1:20">
      <c r="A49" s="19" t="s">
        <v>119</v>
      </c>
      <c r="B49" s="11">
        <v>46034</v>
      </c>
      <c r="C49" s="12" t="s">
        <v>47</v>
      </c>
      <c r="D49" s="12" t="s">
        <v>68</v>
      </c>
      <c r="E49" s="12" t="s">
        <v>23</v>
      </c>
      <c r="F49" s="12" t="s">
        <v>24</v>
      </c>
      <c r="G49" s="12" t="s">
        <v>25</v>
      </c>
      <c r="H49" s="12" t="s">
        <v>63</v>
      </c>
      <c r="I49" s="13">
        <v>2</v>
      </c>
      <c r="J49" s="14">
        <v>103.64</v>
      </c>
      <c r="K49" s="15">
        <v>0.1</v>
      </c>
      <c r="L49" s="14">
        <v>50.96</v>
      </c>
      <c r="M49" s="14">
        <f t="shared" si="0"/>
        <v>186.552</v>
      </c>
      <c r="N49" s="14">
        <f t="shared" si="1"/>
        <v>101.92</v>
      </c>
      <c r="O49" s="14">
        <f t="shared" si="2"/>
        <v>84.632</v>
      </c>
      <c r="P49" s="16">
        <f t="shared" si="3"/>
        <v>0.453664393841931</v>
      </c>
      <c r="Q49" s="17">
        <f>YEAR(SalesDataTable[[#This Row],[Order Date]])</f>
        <v>2026</v>
      </c>
      <c r="R49" s="16" t="str">
        <f>"Q"&amp;ROUNDUP(MONTH(SalesDataTable[[#This Row],[Order Date]])/3,0)</f>
        <v>Q1</v>
      </c>
      <c r="S49" s="13">
        <f>MONTH(SalesDataTable[[#This Row],[Order Date]])</f>
        <v>1</v>
      </c>
      <c r="T49" s="16" t="str">
        <f>TEXT(SalesDataTable[[#This Row],[Order Date]],"mmm")</f>
        <v>Jan</v>
      </c>
    </row>
    <row r="50" ht="15.6" spans="1:20">
      <c r="A50" s="19" t="s">
        <v>120</v>
      </c>
      <c r="B50" s="11">
        <v>46034</v>
      </c>
      <c r="C50" s="12" t="s">
        <v>21</v>
      </c>
      <c r="D50" s="12" t="s">
        <v>22</v>
      </c>
      <c r="E50" s="12" t="s">
        <v>23</v>
      </c>
      <c r="F50" s="12" t="s">
        <v>36</v>
      </c>
      <c r="G50" s="12" t="s">
        <v>37</v>
      </c>
      <c r="H50" s="12" t="s">
        <v>91</v>
      </c>
      <c r="I50" s="13">
        <v>1</v>
      </c>
      <c r="J50" s="14">
        <v>136.18</v>
      </c>
      <c r="K50" s="15">
        <v>0</v>
      </c>
      <c r="L50" s="14">
        <v>68.34</v>
      </c>
      <c r="M50" s="14">
        <f t="shared" si="0"/>
        <v>136.18</v>
      </c>
      <c r="N50" s="14">
        <f t="shared" si="1"/>
        <v>68.34</v>
      </c>
      <c r="O50" s="14">
        <f t="shared" si="2"/>
        <v>67.84</v>
      </c>
      <c r="P50" s="16">
        <f t="shared" si="3"/>
        <v>0.498164194448524</v>
      </c>
      <c r="Q50" s="17">
        <f>YEAR(SalesDataTable[[#This Row],[Order Date]])</f>
        <v>2026</v>
      </c>
      <c r="R50" s="16" t="str">
        <f>"Q"&amp;ROUNDUP(MONTH(SalesDataTable[[#This Row],[Order Date]])/3,0)</f>
        <v>Q1</v>
      </c>
      <c r="S50" s="13">
        <f>MONTH(SalesDataTable[[#This Row],[Order Date]])</f>
        <v>1</v>
      </c>
      <c r="T50" s="16" t="str">
        <f>TEXT(SalesDataTable[[#This Row],[Order Date]],"mmm")</f>
        <v>Jan</v>
      </c>
    </row>
    <row r="51" ht="15.6" spans="1:20">
      <c r="A51" s="19" t="s">
        <v>121</v>
      </c>
      <c r="B51" s="11">
        <v>46034</v>
      </c>
      <c r="C51" s="12" t="s">
        <v>34</v>
      </c>
      <c r="D51" s="12" t="s">
        <v>35</v>
      </c>
      <c r="E51" s="12" t="s">
        <v>59</v>
      </c>
      <c r="F51" s="12" t="s">
        <v>36</v>
      </c>
      <c r="G51" s="12" t="s">
        <v>69</v>
      </c>
      <c r="H51" s="12" t="s">
        <v>87</v>
      </c>
      <c r="I51" s="13">
        <v>1</v>
      </c>
      <c r="J51" s="14">
        <v>36.43</v>
      </c>
      <c r="K51" s="15">
        <v>0</v>
      </c>
      <c r="L51" s="14">
        <v>14.33</v>
      </c>
      <c r="M51" s="14">
        <f t="shared" si="0"/>
        <v>36.43</v>
      </c>
      <c r="N51" s="14">
        <f t="shared" si="1"/>
        <v>14.33</v>
      </c>
      <c r="O51" s="14">
        <f t="shared" si="2"/>
        <v>22.1</v>
      </c>
      <c r="P51" s="16">
        <f t="shared" si="3"/>
        <v>0.606642876749931</v>
      </c>
      <c r="Q51" s="17">
        <f>YEAR(SalesDataTable[[#This Row],[Order Date]])</f>
        <v>2026</v>
      </c>
      <c r="R51" s="16" t="str">
        <f>"Q"&amp;ROUNDUP(MONTH(SalesDataTable[[#This Row],[Order Date]])/3,0)</f>
        <v>Q1</v>
      </c>
      <c r="S51" s="13">
        <f>MONTH(SalesDataTable[[#This Row],[Order Date]])</f>
        <v>1</v>
      </c>
      <c r="T51" s="16" t="str">
        <f>TEXT(SalesDataTable[[#This Row],[Order Date]],"mmm")</f>
        <v>Jan</v>
      </c>
    </row>
    <row r="52" ht="15.6" spans="1:20">
      <c r="A52" s="19" t="s">
        <v>122</v>
      </c>
      <c r="B52" s="11">
        <v>46034</v>
      </c>
      <c r="C52" s="12" t="s">
        <v>47</v>
      </c>
      <c r="D52" s="12" t="s">
        <v>65</v>
      </c>
      <c r="E52" s="12" t="s">
        <v>23</v>
      </c>
      <c r="F52" s="12" t="s">
        <v>36</v>
      </c>
      <c r="G52" s="12" t="s">
        <v>69</v>
      </c>
      <c r="H52" s="12" t="s">
        <v>94</v>
      </c>
      <c r="I52" s="13">
        <v>2</v>
      </c>
      <c r="J52" s="14">
        <v>50.51</v>
      </c>
      <c r="K52" s="15">
        <v>0.1</v>
      </c>
      <c r="L52" s="14">
        <v>21.84</v>
      </c>
      <c r="M52" s="14">
        <f t="shared" si="0"/>
        <v>90.918</v>
      </c>
      <c r="N52" s="14">
        <f t="shared" si="1"/>
        <v>43.68</v>
      </c>
      <c r="O52" s="14">
        <f t="shared" si="2"/>
        <v>47.238</v>
      </c>
      <c r="P52" s="16">
        <f t="shared" si="3"/>
        <v>0.519567082425922</v>
      </c>
      <c r="Q52" s="17">
        <f>YEAR(SalesDataTable[[#This Row],[Order Date]])</f>
        <v>2026</v>
      </c>
      <c r="R52" s="16" t="str">
        <f>"Q"&amp;ROUNDUP(MONTH(SalesDataTable[[#This Row],[Order Date]])/3,0)</f>
        <v>Q1</v>
      </c>
      <c r="S52" s="13">
        <f>MONTH(SalesDataTable[[#This Row],[Order Date]])</f>
        <v>1</v>
      </c>
      <c r="T52" s="16" t="str">
        <f>TEXT(SalesDataTable[[#This Row],[Order Date]],"mmm")</f>
        <v>Jan</v>
      </c>
    </row>
    <row r="53" ht="15.6" spans="1:20">
      <c r="A53" s="19" t="s">
        <v>123</v>
      </c>
      <c r="B53" s="11">
        <v>46034</v>
      </c>
      <c r="C53" s="12" t="s">
        <v>47</v>
      </c>
      <c r="D53" s="12" t="s">
        <v>102</v>
      </c>
      <c r="E53" s="12" t="s">
        <v>45</v>
      </c>
      <c r="F53" s="12" t="s">
        <v>24</v>
      </c>
      <c r="G53" s="12" t="s">
        <v>69</v>
      </c>
      <c r="H53" s="12" t="s">
        <v>75</v>
      </c>
      <c r="I53" s="13">
        <v>1</v>
      </c>
      <c r="J53" s="14">
        <v>123</v>
      </c>
      <c r="K53" s="15">
        <v>0</v>
      </c>
      <c r="L53" s="14">
        <v>67.3</v>
      </c>
      <c r="M53" s="14">
        <f t="shared" si="0"/>
        <v>123</v>
      </c>
      <c r="N53" s="14">
        <f t="shared" si="1"/>
        <v>67.3</v>
      </c>
      <c r="O53" s="14">
        <f t="shared" si="2"/>
        <v>55.7</v>
      </c>
      <c r="P53" s="16">
        <f t="shared" si="3"/>
        <v>0.452845528455285</v>
      </c>
      <c r="Q53" s="17">
        <f>YEAR(SalesDataTable[[#This Row],[Order Date]])</f>
        <v>2026</v>
      </c>
      <c r="R53" s="16" t="str">
        <f>"Q"&amp;ROUNDUP(MONTH(SalesDataTable[[#This Row],[Order Date]])/3,0)</f>
        <v>Q1</v>
      </c>
      <c r="S53" s="13">
        <f>MONTH(SalesDataTable[[#This Row],[Order Date]])</f>
        <v>1</v>
      </c>
      <c r="T53" s="16" t="str">
        <f>TEXT(SalesDataTable[[#This Row],[Order Date]],"mmm")</f>
        <v>Jan</v>
      </c>
    </row>
    <row r="54" ht="15.6" spans="1:20">
      <c r="A54" s="19" t="s">
        <v>124</v>
      </c>
      <c r="B54" s="11">
        <v>46034</v>
      </c>
      <c r="C54" s="12" t="s">
        <v>28</v>
      </c>
      <c r="D54" s="12" t="s">
        <v>106</v>
      </c>
      <c r="E54" s="12" t="s">
        <v>23</v>
      </c>
      <c r="F54" s="12" t="s">
        <v>36</v>
      </c>
      <c r="G54" s="12" t="s">
        <v>31</v>
      </c>
      <c r="H54" s="12" t="s">
        <v>99</v>
      </c>
      <c r="I54" s="13">
        <v>2</v>
      </c>
      <c r="J54" s="14">
        <v>72.24</v>
      </c>
      <c r="K54" s="15">
        <v>0</v>
      </c>
      <c r="L54" s="14">
        <v>32.94</v>
      </c>
      <c r="M54" s="14">
        <f t="shared" si="0"/>
        <v>144.48</v>
      </c>
      <c r="N54" s="14">
        <f t="shared" si="1"/>
        <v>65.88</v>
      </c>
      <c r="O54" s="14">
        <f t="shared" si="2"/>
        <v>78.6</v>
      </c>
      <c r="P54" s="16">
        <f t="shared" si="3"/>
        <v>0.544019933554817</v>
      </c>
      <c r="Q54" s="17">
        <f>YEAR(SalesDataTable[[#This Row],[Order Date]])</f>
        <v>2026</v>
      </c>
      <c r="R54" s="16" t="str">
        <f>"Q"&amp;ROUNDUP(MONTH(SalesDataTable[[#This Row],[Order Date]])/3,0)</f>
        <v>Q1</v>
      </c>
      <c r="S54" s="13">
        <f>MONTH(SalesDataTable[[#This Row],[Order Date]])</f>
        <v>1</v>
      </c>
      <c r="T54" s="16" t="str">
        <f>TEXT(SalesDataTable[[#This Row],[Order Date]],"mmm")</f>
        <v>Jan</v>
      </c>
    </row>
    <row r="55" ht="15.6" spans="1:20">
      <c r="A55" s="19" t="s">
        <v>125</v>
      </c>
      <c r="B55" s="11">
        <v>46034</v>
      </c>
      <c r="C55" s="12" t="s">
        <v>34</v>
      </c>
      <c r="D55" s="12" t="s">
        <v>44</v>
      </c>
      <c r="E55" s="12" t="s">
        <v>45</v>
      </c>
      <c r="F55" s="12" t="s">
        <v>24</v>
      </c>
      <c r="G55" s="12" t="s">
        <v>31</v>
      </c>
      <c r="H55" s="12" t="s">
        <v>73</v>
      </c>
      <c r="I55" s="13">
        <v>1</v>
      </c>
      <c r="J55" s="14">
        <v>151.11</v>
      </c>
      <c r="K55" s="15">
        <v>0.15</v>
      </c>
      <c r="L55" s="14">
        <v>79.65</v>
      </c>
      <c r="M55" s="14">
        <f t="shared" si="0"/>
        <v>128.4435</v>
      </c>
      <c r="N55" s="14">
        <f t="shared" si="1"/>
        <v>79.65</v>
      </c>
      <c r="O55" s="14">
        <f t="shared" si="2"/>
        <v>48.7935</v>
      </c>
      <c r="P55" s="16">
        <f t="shared" si="3"/>
        <v>0.379882983568651</v>
      </c>
      <c r="Q55" s="17">
        <f>YEAR(SalesDataTable[[#This Row],[Order Date]])</f>
        <v>2026</v>
      </c>
      <c r="R55" s="16" t="str">
        <f>"Q"&amp;ROUNDUP(MONTH(SalesDataTable[[#This Row],[Order Date]])/3,0)</f>
        <v>Q1</v>
      </c>
      <c r="S55" s="13">
        <f>MONTH(SalesDataTable[[#This Row],[Order Date]])</f>
        <v>1</v>
      </c>
      <c r="T55" s="16" t="str">
        <f>TEXT(SalesDataTable[[#This Row],[Order Date]],"mmm")</f>
        <v>Jan</v>
      </c>
    </row>
    <row r="56" ht="15.6" spans="1:20">
      <c r="A56" s="19" t="s">
        <v>126</v>
      </c>
      <c r="B56" s="11">
        <v>46035</v>
      </c>
      <c r="C56" s="12" t="s">
        <v>47</v>
      </c>
      <c r="D56" s="12" t="s">
        <v>48</v>
      </c>
      <c r="E56" s="12" t="s">
        <v>23</v>
      </c>
      <c r="F56" s="12" t="s">
        <v>36</v>
      </c>
      <c r="G56" s="12" t="s">
        <v>31</v>
      </c>
      <c r="H56" s="12" t="s">
        <v>32</v>
      </c>
      <c r="I56" s="13">
        <v>1</v>
      </c>
      <c r="J56" s="14">
        <v>94.32</v>
      </c>
      <c r="K56" s="15">
        <v>0</v>
      </c>
      <c r="L56" s="14">
        <v>45.93</v>
      </c>
      <c r="M56" s="14">
        <f t="shared" si="0"/>
        <v>94.32</v>
      </c>
      <c r="N56" s="14">
        <f t="shared" si="1"/>
        <v>45.93</v>
      </c>
      <c r="O56" s="14">
        <f t="shared" si="2"/>
        <v>48.39</v>
      </c>
      <c r="P56" s="16">
        <f t="shared" si="3"/>
        <v>0.513040712468193</v>
      </c>
      <c r="Q56" s="17">
        <f>YEAR(SalesDataTable[[#This Row],[Order Date]])</f>
        <v>2026</v>
      </c>
      <c r="R56" s="16" t="str">
        <f>"Q"&amp;ROUNDUP(MONTH(SalesDataTable[[#This Row],[Order Date]])/3,0)</f>
        <v>Q1</v>
      </c>
      <c r="S56" s="13">
        <f>MONTH(SalesDataTable[[#This Row],[Order Date]])</f>
        <v>1</v>
      </c>
      <c r="T56" s="16" t="str">
        <f>TEXT(SalesDataTable[[#This Row],[Order Date]],"mmm")</f>
        <v>Jan</v>
      </c>
    </row>
    <row r="57" ht="15.6" spans="1:20">
      <c r="A57" s="19" t="s">
        <v>127</v>
      </c>
      <c r="B57" s="11">
        <v>46035</v>
      </c>
      <c r="C57" s="12" t="s">
        <v>28</v>
      </c>
      <c r="D57" s="12" t="s">
        <v>89</v>
      </c>
      <c r="E57" s="12" t="s">
        <v>23</v>
      </c>
      <c r="F57" s="12" t="s">
        <v>24</v>
      </c>
      <c r="G57" s="12" t="s">
        <v>25</v>
      </c>
      <c r="H57" s="12" t="s">
        <v>49</v>
      </c>
      <c r="I57" s="13">
        <v>3</v>
      </c>
      <c r="J57" s="14">
        <v>51.52</v>
      </c>
      <c r="K57" s="15">
        <v>0</v>
      </c>
      <c r="L57" s="14">
        <v>21.92</v>
      </c>
      <c r="M57" s="14">
        <f t="shared" si="0"/>
        <v>154.56</v>
      </c>
      <c r="N57" s="14">
        <f t="shared" si="1"/>
        <v>65.76</v>
      </c>
      <c r="O57" s="14">
        <f t="shared" si="2"/>
        <v>88.8</v>
      </c>
      <c r="P57" s="16">
        <f t="shared" si="3"/>
        <v>0.574534161490683</v>
      </c>
      <c r="Q57" s="17">
        <f>YEAR(SalesDataTable[[#This Row],[Order Date]])</f>
        <v>2026</v>
      </c>
      <c r="R57" s="16" t="str">
        <f>"Q"&amp;ROUNDUP(MONTH(SalesDataTable[[#This Row],[Order Date]])/3,0)</f>
        <v>Q1</v>
      </c>
      <c r="S57" s="13">
        <f>MONTH(SalesDataTable[[#This Row],[Order Date]])</f>
        <v>1</v>
      </c>
      <c r="T57" s="16" t="str">
        <f>TEXT(SalesDataTable[[#This Row],[Order Date]],"mmm")</f>
        <v>Jan</v>
      </c>
    </row>
    <row r="58" ht="15.6" spans="1:20">
      <c r="A58" s="19" t="s">
        <v>128</v>
      </c>
      <c r="B58" s="11">
        <v>46036</v>
      </c>
      <c r="C58" s="12" t="s">
        <v>21</v>
      </c>
      <c r="D58" s="12" t="s">
        <v>108</v>
      </c>
      <c r="E58" s="12" t="s">
        <v>23</v>
      </c>
      <c r="F58" s="12" t="s">
        <v>36</v>
      </c>
      <c r="G58" s="12" t="s">
        <v>31</v>
      </c>
      <c r="H58" s="12" t="s">
        <v>41</v>
      </c>
      <c r="I58" s="13">
        <v>2</v>
      </c>
      <c r="J58" s="14">
        <v>146.4</v>
      </c>
      <c r="K58" s="15">
        <v>0.05</v>
      </c>
      <c r="L58" s="14">
        <v>81.72</v>
      </c>
      <c r="M58" s="14">
        <f t="shared" si="0"/>
        <v>278.16</v>
      </c>
      <c r="N58" s="14">
        <f t="shared" si="1"/>
        <v>163.44</v>
      </c>
      <c r="O58" s="14">
        <f t="shared" si="2"/>
        <v>114.72</v>
      </c>
      <c r="P58" s="16">
        <f t="shared" si="3"/>
        <v>0.412424503882658</v>
      </c>
      <c r="Q58" s="17">
        <f>YEAR(SalesDataTable[[#This Row],[Order Date]])</f>
        <v>2026</v>
      </c>
      <c r="R58" s="16" t="str">
        <f>"Q"&amp;ROUNDUP(MONTH(SalesDataTable[[#This Row],[Order Date]])/3,0)</f>
        <v>Q1</v>
      </c>
      <c r="S58" s="13">
        <f>MONTH(SalesDataTable[[#This Row],[Order Date]])</f>
        <v>1</v>
      </c>
      <c r="T58" s="16" t="str">
        <f>TEXT(SalesDataTable[[#This Row],[Order Date]],"mmm")</f>
        <v>Jan</v>
      </c>
    </row>
    <row r="59" ht="15.6" spans="1:20">
      <c r="A59" s="19" t="s">
        <v>129</v>
      </c>
      <c r="B59" s="11">
        <v>46036</v>
      </c>
      <c r="C59" s="12" t="s">
        <v>21</v>
      </c>
      <c r="D59" s="12" t="s">
        <v>22</v>
      </c>
      <c r="E59" s="12" t="s">
        <v>30</v>
      </c>
      <c r="F59" s="12" t="s">
        <v>40</v>
      </c>
      <c r="G59" s="12" t="s">
        <v>37</v>
      </c>
      <c r="H59" s="12" t="s">
        <v>66</v>
      </c>
      <c r="I59" s="13">
        <v>3</v>
      </c>
      <c r="J59" s="14">
        <v>47.32</v>
      </c>
      <c r="K59" s="15">
        <v>0.1</v>
      </c>
      <c r="L59" s="14">
        <v>18.42</v>
      </c>
      <c r="M59" s="14">
        <f t="shared" si="0"/>
        <v>127.764</v>
      </c>
      <c r="N59" s="14">
        <f t="shared" si="1"/>
        <v>55.26</v>
      </c>
      <c r="O59" s="14">
        <f t="shared" si="2"/>
        <v>72.504</v>
      </c>
      <c r="P59" s="16">
        <f t="shared" si="3"/>
        <v>0.567483798253029</v>
      </c>
      <c r="Q59" s="17">
        <f>YEAR(SalesDataTable[[#This Row],[Order Date]])</f>
        <v>2026</v>
      </c>
      <c r="R59" s="16" t="str">
        <f>"Q"&amp;ROUNDUP(MONTH(SalesDataTable[[#This Row],[Order Date]])/3,0)</f>
        <v>Q1</v>
      </c>
      <c r="S59" s="13">
        <f>MONTH(SalesDataTable[[#This Row],[Order Date]])</f>
        <v>1</v>
      </c>
      <c r="T59" s="16" t="str">
        <f>TEXT(SalesDataTable[[#This Row],[Order Date]],"mmm")</f>
        <v>Jan</v>
      </c>
    </row>
    <row r="60" ht="15.6" spans="1:20">
      <c r="A60" s="19" t="s">
        <v>130</v>
      </c>
      <c r="B60" s="11">
        <v>46036</v>
      </c>
      <c r="C60" s="12" t="s">
        <v>47</v>
      </c>
      <c r="D60" s="12" t="s">
        <v>102</v>
      </c>
      <c r="E60" s="12" t="s">
        <v>45</v>
      </c>
      <c r="F60" s="12" t="s">
        <v>40</v>
      </c>
      <c r="G60" s="12" t="s">
        <v>69</v>
      </c>
      <c r="H60" s="12" t="s">
        <v>70</v>
      </c>
      <c r="I60" s="13">
        <v>2</v>
      </c>
      <c r="J60" s="14">
        <v>40.45</v>
      </c>
      <c r="K60" s="15">
        <v>0.05</v>
      </c>
      <c r="L60" s="14">
        <v>15.14</v>
      </c>
      <c r="M60" s="14">
        <f t="shared" si="0"/>
        <v>76.855</v>
      </c>
      <c r="N60" s="14">
        <f t="shared" si="1"/>
        <v>30.28</v>
      </c>
      <c r="O60" s="14">
        <f t="shared" si="2"/>
        <v>46.575</v>
      </c>
      <c r="P60" s="16">
        <f t="shared" si="3"/>
        <v>0.606011320018216</v>
      </c>
      <c r="Q60" s="17">
        <f>YEAR(SalesDataTable[[#This Row],[Order Date]])</f>
        <v>2026</v>
      </c>
      <c r="R60" s="16" t="str">
        <f>"Q"&amp;ROUNDUP(MONTH(SalesDataTable[[#This Row],[Order Date]])/3,0)</f>
        <v>Q1</v>
      </c>
      <c r="S60" s="13">
        <f>MONTH(SalesDataTable[[#This Row],[Order Date]])</f>
        <v>1</v>
      </c>
      <c r="T60" s="16" t="str">
        <f>TEXT(SalesDataTable[[#This Row],[Order Date]],"mmm")</f>
        <v>Jan</v>
      </c>
    </row>
    <row r="61" ht="15.6" spans="1:20">
      <c r="A61" s="19" t="s">
        <v>131</v>
      </c>
      <c r="B61" s="11">
        <v>46036</v>
      </c>
      <c r="C61" s="12" t="s">
        <v>21</v>
      </c>
      <c r="D61" s="12" t="s">
        <v>22</v>
      </c>
      <c r="E61" s="12" t="s">
        <v>23</v>
      </c>
      <c r="F61" s="12" t="s">
        <v>24</v>
      </c>
      <c r="G61" s="12" t="s">
        <v>37</v>
      </c>
      <c r="H61" s="12" t="s">
        <v>66</v>
      </c>
      <c r="I61" s="13">
        <v>2</v>
      </c>
      <c r="J61" s="14">
        <v>47.05</v>
      </c>
      <c r="K61" s="15">
        <v>0.1</v>
      </c>
      <c r="L61" s="14">
        <v>18.8</v>
      </c>
      <c r="M61" s="14">
        <f t="shared" si="0"/>
        <v>84.69</v>
      </c>
      <c r="N61" s="14">
        <f t="shared" si="1"/>
        <v>37.6</v>
      </c>
      <c r="O61" s="14">
        <f t="shared" si="2"/>
        <v>47.09</v>
      </c>
      <c r="P61" s="16">
        <f t="shared" si="3"/>
        <v>0.556027866336049</v>
      </c>
      <c r="Q61" s="17">
        <f>YEAR(SalesDataTable[[#This Row],[Order Date]])</f>
        <v>2026</v>
      </c>
      <c r="R61" s="16" t="str">
        <f>"Q"&amp;ROUNDUP(MONTH(SalesDataTable[[#This Row],[Order Date]])/3,0)</f>
        <v>Q1</v>
      </c>
      <c r="S61" s="13">
        <f>MONTH(SalesDataTable[[#This Row],[Order Date]])</f>
        <v>1</v>
      </c>
      <c r="T61" s="16" t="str">
        <f>TEXT(SalesDataTable[[#This Row],[Order Date]],"mmm")</f>
        <v>Jan</v>
      </c>
    </row>
    <row r="62" ht="15.6" spans="1:20">
      <c r="A62" s="19" t="s">
        <v>132</v>
      </c>
      <c r="B62" s="11">
        <v>46037</v>
      </c>
      <c r="C62" s="12" t="s">
        <v>47</v>
      </c>
      <c r="D62" s="12" t="s">
        <v>68</v>
      </c>
      <c r="E62" s="12" t="s">
        <v>45</v>
      </c>
      <c r="F62" s="12" t="s">
        <v>40</v>
      </c>
      <c r="G62" s="12" t="s">
        <v>69</v>
      </c>
      <c r="H62" s="12" t="s">
        <v>75</v>
      </c>
      <c r="I62" s="13">
        <v>3</v>
      </c>
      <c r="J62" s="14">
        <v>123.14</v>
      </c>
      <c r="K62" s="15">
        <v>0.05</v>
      </c>
      <c r="L62" s="14">
        <v>70.67</v>
      </c>
      <c r="M62" s="14">
        <f t="shared" si="0"/>
        <v>350.949</v>
      </c>
      <c r="N62" s="14">
        <f t="shared" si="1"/>
        <v>212.01</v>
      </c>
      <c r="O62" s="14">
        <f t="shared" si="2"/>
        <v>138.939</v>
      </c>
      <c r="P62" s="16">
        <f t="shared" si="3"/>
        <v>0.395895130061633</v>
      </c>
      <c r="Q62" s="17">
        <f>YEAR(SalesDataTable[[#This Row],[Order Date]])</f>
        <v>2026</v>
      </c>
      <c r="R62" s="16" t="str">
        <f>"Q"&amp;ROUNDUP(MONTH(SalesDataTable[[#This Row],[Order Date]])/3,0)</f>
        <v>Q1</v>
      </c>
      <c r="S62" s="13">
        <f>MONTH(SalesDataTable[[#This Row],[Order Date]])</f>
        <v>1</v>
      </c>
      <c r="T62" s="16" t="str">
        <f>TEXT(SalesDataTable[[#This Row],[Order Date]],"mmm")</f>
        <v>Jan</v>
      </c>
    </row>
    <row r="63" ht="15.6" spans="1:20">
      <c r="A63" s="19" t="s">
        <v>133</v>
      </c>
      <c r="B63" s="11">
        <v>46037</v>
      </c>
      <c r="C63" s="12" t="s">
        <v>47</v>
      </c>
      <c r="D63" s="12" t="s">
        <v>102</v>
      </c>
      <c r="E63" s="12" t="s">
        <v>23</v>
      </c>
      <c r="F63" s="12" t="s">
        <v>24</v>
      </c>
      <c r="G63" s="12" t="s">
        <v>31</v>
      </c>
      <c r="H63" s="12" t="s">
        <v>73</v>
      </c>
      <c r="I63" s="13">
        <v>2</v>
      </c>
      <c r="J63" s="14">
        <v>151.33</v>
      </c>
      <c r="K63" s="15">
        <v>0.1</v>
      </c>
      <c r="L63" s="14">
        <v>78.44</v>
      </c>
      <c r="M63" s="14">
        <f t="shared" si="0"/>
        <v>272.394</v>
      </c>
      <c r="N63" s="14">
        <f t="shared" si="1"/>
        <v>156.88</v>
      </c>
      <c r="O63" s="14">
        <f t="shared" si="2"/>
        <v>115.514</v>
      </c>
      <c r="P63" s="16">
        <f t="shared" si="3"/>
        <v>0.424069546318935</v>
      </c>
      <c r="Q63" s="17">
        <f>YEAR(SalesDataTable[[#This Row],[Order Date]])</f>
        <v>2026</v>
      </c>
      <c r="R63" s="16" t="str">
        <f>"Q"&amp;ROUNDUP(MONTH(SalesDataTable[[#This Row],[Order Date]])/3,0)</f>
        <v>Q1</v>
      </c>
      <c r="S63" s="13">
        <f>MONTH(SalesDataTable[[#This Row],[Order Date]])</f>
        <v>1</v>
      </c>
      <c r="T63" s="16" t="str">
        <f>TEXT(SalesDataTable[[#This Row],[Order Date]],"mmm")</f>
        <v>Jan</v>
      </c>
    </row>
    <row r="64" ht="15.6" spans="1:20">
      <c r="A64" s="19" t="s">
        <v>134</v>
      </c>
      <c r="B64" s="11">
        <v>46037</v>
      </c>
      <c r="C64" s="12" t="s">
        <v>28</v>
      </c>
      <c r="D64" s="12" t="s">
        <v>106</v>
      </c>
      <c r="E64" s="12" t="s">
        <v>23</v>
      </c>
      <c r="F64" s="12" t="s">
        <v>24</v>
      </c>
      <c r="G64" s="12" t="s">
        <v>31</v>
      </c>
      <c r="H64" s="12" t="s">
        <v>41</v>
      </c>
      <c r="I64" s="13">
        <v>5</v>
      </c>
      <c r="J64" s="14">
        <v>144.01</v>
      </c>
      <c r="K64" s="15">
        <v>0.05</v>
      </c>
      <c r="L64" s="14">
        <v>79.64</v>
      </c>
      <c r="M64" s="14">
        <f t="shared" si="0"/>
        <v>684.0475</v>
      </c>
      <c r="N64" s="14">
        <f t="shared" si="1"/>
        <v>398.2</v>
      </c>
      <c r="O64" s="14">
        <f t="shared" si="2"/>
        <v>285.8475</v>
      </c>
      <c r="P64" s="16">
        <f t="shared" si="3"/>
        <v>0.417876682540321</v>
      </c>
      <c r="Q64" s="17">
        <f>YEAR(SalesDataTable[[#This Row],[Order Date]])</f>
        <v>2026</v>
      </c>
      <c r="R64" s="16" t="str">
        <f>"Q"&amp;ROUNDUP(MONTH(SalesDataTable[[#This Row],[Order Date]])/3,0)</f>
        <v>Q1</v>
      </c>
      <c r="S64" s="13">
        <f>MONTH(SalesDataTable[[#This Row],[Order Date]])</f>
        <v>1</v>
      </c>
      <c r="T64" s="16" t="str">
        <f>TEXT(SalesDataTable[[#This Row],[Order Date]],"mmm")</f>
        <v>Jan</v>
      </c>
    </row>
    <row r="65" ht="15.6" spans="1:20">
      <c r="A65" s="19" t="s">
        <v>135</v>
      </c>
      <c r="B65" s="11">
        <v>46037</v>
      </c>
      <c r="C65" s="12" t="s">
        <v>47</v>
      </c>
      <c r="D65" s="12" t="s">
        <v>68</v>
      </c>
      <c r="E65" s="12" t="s">
        <v>23</v>
      </c>
      <c r="F65" s="12" t="s">
        <v>24</v>
      </c>
      <c r="G65" s="12" t="s">
        <v>31</v>
      </c>
      <c r="H65" s="12" t="s">
        <v>32</v>
      </c>
      <c r="I65" s="13">
        <v>3</v>
      </c>
      <c r="J65" s="14">
        <v>91.19</v>
      </c>
      <c r="K65" s="15">
        <v>0</v>
      </c>
      <c r="L65" s="14">
        <v>44.47</v>
      </c>
      <c r="M65" s="14">
        <f t="shared" si="0"/>
        <v>273.57</v>
      </c>
      <c r="N65" s="14">
        <f t="shared" si="1"/>
        <v>133.41</v>
      </c>
      <c r="O65" s="14">
        <f t="shared" si="2"/>
        <v>140.16</v>
      </c>
      <c r="P65" s="16">
        <f t="shared" si="3"/>
        <v>0.512336879043755</v>
      </c>
      <c r="Q65" s="17">
        <f>YEAR(SalesDataTable[[#This Row],[Order Date]])</f>
        <v>2026</v>
      </c>
      <c r="R65" s="16" t="str">
        <f>"Q"&amp;ROUNDUP(MONTH(SalesDataTable[[#This Row],[Order Date]])/3,0)</f>
        <v>Q1</v>
      </c>
      <c r="S65" s="13">
        <f>MONTH(SalesDataTable[[#This Row],[Order Date]])</f>
        <v>1</v>
      </c>
      <c r="T65" s="16" t="str">
        <f>TEXT(SalesDataTable[[#This Row],[Order Date]],"mmm")</f>
        <v>Jan</v>
      </c>
    </row>
    <row r="66" ht="15.6" spans="1:20">
      <c r="A66" s="19" t="s">
        <v>136</v>
      </c>
      <c r="B66" s="11">
        <v>46037</v>
      </c>
      <c r="C66" s="12" t="s">
        <v>47</v>
      </c>
      <c r="D66" s="12" t="s">
        <v>65</v>
      </c>
      <c r="E66" s="12" t="s">
        <v>45</v>
      </c>
      <c r="F66" s="12" t="s">
        <v>36</v>
      </c>
      <c r="G66" s="12" t="s">
        <v>37</v>
      </c>
      <c r="H66" s="12" t="s">
        <v>66</v>
      </c>
      <c r="I66" s="13">
        <v>2</v>
      </c>
      <c r="J66" s="14">
        <v>45.45</v>
      </c>
      <c r="K66" s="15">
        <v>0</v>
      </c>
      <c r="L66" s="14">
        <v>18.19</v>
      </c>
      <c r="M66" s="14">
        <f t="shared" ref="M66:M129" si="4">I66*J66*(1-K66)</f>
        <v>90.9</v>
      </c>
      <c r="N66" s="14">
        <f t="shared" ref="N66:N129" si="5">I66*L66</f>
        <v>36.38</v>
      </c>
      <c r="O66" s="14">
        <f t="shared" ref="O66:O129" si="6">M66-N66</f>
        <v>54.52</v>
      </c>
      <c r="P66" s="16">
        <f t="shared" ref="P66:P129" si="7">IFERROR(O66/M66,0)</f>
        <v>0.5997799779978</v>
      </c>
      <c r="Q66" s="17">
        <f>YEAR(SalesDataTable[[#This Row],[Order Date]])</f>
        <v>2026</v>
      </c>
      <c r="R66" s="16" t="str">
        <f>"Q"&amp;ROUNDUP(MONTH(SalesDataTable[[#This Row],[Order Date]])/3,0)</f>
        <v>Q1</v>
      </c>
      <c r="S66" s="13">
        <f>MONTH(SalesDataTable[[#This Row],[Order Date]])</f>
        <v>1</v>
      </c>
      <c r="T66" s="16" t="str">
        <f>TEXT(SalesDataTable[[#This Row],[Order Date]],"mmm")</f>
        <v>Jan</v>
      </c>
    </row>
    <row r="67" ht="15.6" spans="1:20">
      <c r="A67" s="19" t="s">
        <v>137</v>
      </c>
      <c r="B67" s="11">
        <v>46037</v>
      </c>
      <c r="C67" s="12" t="s">
        <v>28</v>
      </c>
      <c r="D67" s="12" t="s">
        <v>29</v>
      </c>
      <c r="E67" s="12" t="s">
        <v>59</v>
      </c>
      <c r="F67" s="12" t="s">
        <v>36</v>
      </c>
      <c r="G67" s="12" t="s">
        <v>69</v>
      </c>
      <c r="H67" s="12" t="s">
        <v>70</v>
      </c>
      <c r="I67" s="13">
        <v>1</v>
      </c>
      <c r="J67" s="14">
        <v>40.72</v>
      </c>
      <c r="K67" s="15">
        <v>0</v>
      </c>
      <c r="L67" s="14">
        <v>14.94</v>
      </c>
      <c r="M67" s="14">
        <f t="shared" si="4"/>
        <v>40.72</v>
      </c>
      <c r="N67" s="14">
        <f t="shared" si="5"/>
        <v>14.94</v>
      </c>
      <c r="O67" s="14">
        <f t="shared" si="6"/>
        <v>25.78</v>
      </c>
      <c r="P67" s="16">
        <f t="shared" si="7"/>
        <v>0.633104125736739</v>
      </c>
      <c r="Q67" s="17">
        <f>YEAR(SalesDataTable[[#This Row],[Order Date]])</f>
        <v>2026</v>
      </c>
      <c r="R67" s="16" t="str">
        <f>"Q"&amp;ROUNDUP(MONTH(SalesDataTable[[#This Row],[Order Date]])/3,0)</f>
        <v>Q1</v>
      </c>
      <c r="S67" s="13">
        <f>MONTH(SalesDataTable[[#This Row],[Order Date]])</f>
        <v>1</v>
      </c>
      <c r="T67" s="16" t="str">
        <f>TEXT(SalesDataTable[[#This Row],[Order Date]],"mmm")</f>
        <v>Jan</v>
      </c>
    </row>
    <row r="68" ht="15.6" spans="1:20">
      <c r="A68" s="19" t="s">
        <v>138</v>
      </c>
      <c r="B68" s="11">
        <v>46037</v>
      </c>
      <c r="C68" s="12" t="s">
        <v>28</v>
      </c>
      <c r="D68" s="12" t="s">
        <v>89</v>
      </c>
      <c r="E68" s="12" t="s">
        <v>23</v>
      </c>
      <c r="F68" s="12" t="s">
        <v>40</v>
      </c>
      <c r="G68" s="12" t="s">
        <v>37</v>
      </c>
      <c r="H68" s="12" t="s">
        <v>38</v>
      </c>
      <c r="I68" s="13">
        <v>2</v>
      </c>
      <c r="J68" s="14">
        <v>37.09</v>
      </c>
      <c r="K68" s="15">
        <v>0</v>
      </c>
      <c r="L68" s="14">
        <v>13.29</v>
      </c>
      <c r="M68" s="14">
        <f t="shared" si="4"/>
        <v>74.18</v>
      </c>
      <c r="N68" s="14">
        <f t="shared" si="5"/>
        <v>26.58</v>
      </c>
      <c r="O68" s="14">
        <f t="shared" si="6"/>
        <v>47.6</v>
      </c>
      <c r="P68" s="16">
        <f t="shared" si="7"/>
        <v>0.641682394176328</v>
      </c>
      <c r="Q68" s="17">
        <f>YEAR(SalesDataTable[[#This Row],[Order Date]])</f>
        <v>2026</v>
      </c>
      <c r="R68" s="16" t="str">
        <f>"Q"&amp;ROUNDUP(MONTH(SalesDataTable[[#This Row],[Order Date]])/3,0)</f>
        <v>Q1</v>
      </c>
      <c r="S68" s="13">
        <f>MONTH(SalesDataTable[[#This Row],[Order Date]])</f>
        <v>1</v>
      </c>
      <c r="T68" s="16" t="str">
        <f>TEXT(SalesDataTable[[#This Row],[Order Date]],"mmm")</f>
        <v>Jan</v>
      </c>
    </row>
    <row r="69" ht="15.6" spans="1:20">
      <c r="A69" s="19" t="s">
        <v>139</v>
      </c>
      <c r="B69" s="11">
        <v>46038</v>
      </c>
      <c r="C69" s="12" t="s">
        <v>34</v>
      </c>
      <c r="D69" s="12" t="s">
        <v>81</v>
      </c>
      <c r="E69" s="12" t="s">
        <v>23</v>
      </c>
      <c r="F69" s="12" t="s">
        <v>36</v>
      </c>
      <c r="G69" s="12" t="s">
        <v>51</v>
      </c>
      <c r="H69" s="12" t="s">
        <v>110</v>
      </c>
      <c r="I69" s="13">
        <v>1</v>
      </c>
      <c r="J69" s="14">
        <v>124.45</v>
      </c>
      <c r="K69" s="15">
        <v>0.15</v>
      </c>
      <c r="L69" s="14">
        <v>59.77</v>
      </c>
      <c r="M69" s="14">
        <f t="shared" si="4"/>
        <v>105.7825</v>
      </c>
      <c r="N69" s="14">
        <f t="shared" si="5"/>
        <v>59.77</v>
      </c>
      <c r="O69" s="14">
        <f t="shared" si="6"/>
        <v>46.0125</v>
      </c>
      <c r="P69" s="16">
        <f t="shared" si="7"/>
        <v>0.434972703424479</v>
      </c>
      <c r="Q69" s="17">
        <f>YEAR(SalesDataTable[[#This Row],[Order Date]])</f>
        <v>2026</v>
      </c>
      <c r="R69" s="16" t="str">
        <f>"Q"&amp;ROUNDUP(MONTH(SalesDataTable[[#This Row],[Order Date]])/3,0)</f>
        <v>Q1</v>
      </c>
      <c r="S69" s="13">
        <f>MONTH(SalesDataTable[[#This Row],[Order Date]])</f>
        <v>1</v>
      </c>
      <c r="T69" s="16" t="str">
        <f>TEXT(SalesDataTable[[#This Row],[Order Date]],"mmm")</f>
        <v>Jan</v>
      </c>
    </row>
    <row r="70" ht="15.6" spans="1:20">
      <c r="A70" s="19" t="s">
        <v>140</v>
      </c>
      <c r="B70" s="11">
        <v>46038</v>
      </c>
      <c r="C70" s="12" t="s">
        <v>21</v>
      </c>
      <c r="D70" s="12" t="s">
        <v>22</v>
      </c>
      <c r="E70" s="12" t="s">
        <v>45</v>
      </c>
      <c r="F70" s="12" t="s">
        <v>36</v>
      </c>
      <c r="G70" s="12" t="s">
        <v>37</v>
      </c>
      <c r="H70" s="12" t="s">
        <v>38</v>
      </c>
      <c r="I70" s="13">
        <v>1</v>
      </c>
      <c r="J70" s="14">
        <v>35.93</v>
      </c>
      <c r="K70" s="15">
        <v>0.05</v>
      </c>
      <c r="L70" s="14">
        <v>13.33</v>
      </c>
      <c r="M70" s="14">
        <f t="shared" si="4"/>
        <v>34.1335</v>
      </c>
      <c r="N70" s="14">
        <f t="shared" si="5"/>
        <v>13.33</v>
      </c>
      <c r="O70" s="14">
        <f t="shared" si="6"/>
        <v>20.8035</v>
      </c>
      <c r="P70" s="16">
        <f t="shared" si="7"/>
        <v>0.609474563112485</v>
      </c>
      <c r="Q70" s="17">
        <f>YEAR(SalesDataTable[[#This Row],[Order Date]])</f>
        <v>2026</v>
      </c>
      <c r="R70" s="16" t="str">
        <f>"Q"&amp;ROUNDUP(MONTH(SalesDataTable[[#This Row],[Order Date]])/3,0)</f>
        <v>Q1</v>
      </c>
      <c r="S70" s="13">
        <f>MONTH(SalesDataTable[[#This Row],[Order Date]])</f>
        <v>1</v>
      </c>
      <c r="T70" s="16" t="str">
        <f>TEXT(SalesDataTable[[#This Row],[Order Date]],"mmm")</f>
        <v>Jan</v>
      </c>
    </row>
    <row r="71" ht="15.6" spans="1:20">
      <c r="A71" s="19" t="s">
        <v>141</v>
      </c>
      <c r="B71" s="11">
        <v>46038</v>
      </c>
      <c r="C71" s="12" t="s">
        <v>47</v>
      </c>
      <c r="D71" s="12" t="s">
        <v>102</v>
      </c>
      <c r="E71" s="12" t="s">
        <v>23</v>
      </c>
      <c r="F71" s="12" t="s">
        <v>24</v>
      </c>
      <c r="G71" s="12" t="s">
        <v>51</v>
      </c>
      <c r="H71" s="12" t="s">
        <v>110</v>
      </c>
      <c r="I71" s="13">
        <v>4</v>
      </c>
      <c r="J71" s="14">
        <v>121.8</v>
      </c>
      <c r="K71" s="15">
        <v>0.05</v>
      </c>
      <c r="L71" s="14">
        <v>59.57</v>
      </c>
      <c r="M71" s="14">
        <f t="shared" si="4"/>
        <v>462.84</v>
      </c>
      <c r="N71" s="14">
        <f t="shared" si="5"/>
        <v>238.28</v>
      </c>
      <c r="O71" s="14">
        <f t="shared" si="6"/>
        <v>224.56</v>
      </c>
      <c r="P71" s="16">
        <f t="shared" si="7"/>
        <v>0.485178463399879</v>
      </c>
      <c r="Q71" s="17">
        <f>YEAR(SalesDataTable[[#This Row],[Order Date]])</f>
        <v>2026</v>
      </c>
      <c r="R71" s="16" t="str">
        <f>"Q"&amp;ROUNDUP(MONTH(SalesDataTable[[#This Row],[Order Date]])/3,0)</f>
        <v>Q1</v>
      </c>
      <c r="S71" s="13">
        <f>MONTH(SalesDataTable[[#This Row],[Order Date]])</f>
        <v>1</v>
      </c>
      <c r="T71" s="16" t="str">
        <f>TEXT(SalesDataTable[[#This Row],[Order Date]],"mmm")</f>
        <v>Jan</v>
      </c>
    </row>
    <row r="72" ht="15.6" spans="1:20">
      <c r="A72" s="19" t="s">
        <v>142</v>
      </c>
      <c r="B72" s="11">
        <v>46038</v>
      </c>
      <c r="C72" s="12" t="s">
        <v>28</v>
      </c>
      <c r="D72" s="12" t="s">
        <v>86</v>
      </c>
      <c r="E72" s="12" t="s">
        <v>45</v>
      </c>
      <c r="F72" s="12" t="s">
        <v>24</v>
      </c>
      <c r="G72" s="12" t="s">
        <v>31</v>
      </c>
      <c r="H72" s="12" t="s">
        <v>32</v>
      </c>
      <c r="I72" s="13">
        <v>1</v>
      </c>
      <c r="J72" s="14">
        <v>92.6</v>
      </c>
      <c r="K72" s="15">
        <v>0.05</v>
      </c>
      <c r="L72" s="14">
        <v>44.15</v>
      </c>
      <c r="M72" s="14">
        <f t="shared" si="4"/>
        <v>87.97</v>
      </c>
      <c r="N72" s="14">
        <f t="shared" si="5"/>
        <v>44.15</v>
      </c>
      <c r="O72" s="14">
        <f t="shared" si="6"/>
        <v>43.82</v>
      </c>
      <c r="P72" s="16">
        <f t="shared" si="7"/>
        <v>0.49812436057747</v>
      </c>
      <c r="Q72" s="17">
        <f>YEAR(SalesDataTable[[#This Row],[Order Date]])</f>
        <v>2026</v>
      </c>
      <c r="R72" s="16" t="str">
        <f>"Q"&amp;ROUNDUP(MONTH(SalesDataTable[[#This Row],[Order Date]])/3,0)</f>
        <v>Q1</v>
      </c>
      <c r="S72" s="13">
        <f>MONTH(SalesDataTable[[#This Row],[Order Date]])</f>
        <v>1</v>
      </c>
      <c r="T72" s="16" t="str">
        <f>TEXT(SalesDataTable[[#This Row],[Order Date]],"mmm")</f>
        <v>Jan</v>
      </c>
    </row>
    <row r="73" ht="15.6" spans="1:20">
      <c r="A73" s="19" t="s">
        <v>143</v>
      </c>
      <c r="B73" s="11">
        <v>46038</v>
      </c>
      <c r="C73" s="12" t="s">
        <v>28</v>
      </c>
      <c r="D73" s="12" t="s">
        <v>89</v>
      </c>
      <c r="E73" s="12" t="s">
        <v>30</v>
      </c>
      <c r="F73" s="12" t="s">
        <v>40</v>
      </c>
      <c r="G73" s="12" t="s">
        <v>25</v>
      </c>
      <c r="H73" s="12" t="s">
        <v>63</v>
      </c>
      <c r="I73" s="13">
        <v>10</v>
      </c>
      <c r="J73" s="14">
        <v>102.68</v>
      </c>
      <c r="K73" s="15">
        <v>0.15</v>
      </c>
      <c r="L73" s="14">
        <v>51.07</v>
      </c>
      <c r="M73" s="14">
        <f t="shared" si="4"/>
        <v>872.78</v>
      </c>
      <c r="N73" s="14">
        <f t="shared" si="5"/>
        <v>510.7</v>
      </c>
      <c r="O73" s="14">
        <f t="shared" si="6"/>
        <v>362.08</v>
      </c>
      <c r="P73" s="16">
        <f t="shared" si="7"/>
        <v>0.414858268979583</v>
      </c>
      <c r="Q73" s="17">
        <f>YEAR(SalesDataTable[[#This Row],[Order Date]])</f>
        <v>2026</v>
      </c>
      <c r="R73" s="16" t="str">
        <f>"Q"&amp;ROUNDUP(MONTH(SalesDataTable[[#This Row],[Order Date]])/3,0)</f>
        <v>Q1</v>
      </c>
      <c r="S73" s="13">
        <f>MONTH(SalesDataTable[[#This Row],[Order Date]])</f>
        <v>1</v>
      </c>
      <c r="T73" s="16" t="str">
        <f>TEXT(SalesDataTable[[#This Row],[Order Date]],"mmm")</f>
        <v>Jan</v>
      </c>
    </row>
    <row r="74" ht="15.6" spans="1:20">
      <c r="A74" s="19" t="s">
        <v>144</v>
      </c>
      <c r="B74" s="11">
        <v>46038</v>
      </c>
      <c r="C74" s="12" t="s">
        <v>47</v>
      </c>
      <c r="D74" s="12" t="s">
        <v>102</v>
      </c>
      <c r="E74" s="12" t="s">
        <v>59</v>
      </c>
      <c r="F74" s="12" t="s">
        <v>36</v>
      </c>
      <c r="G74" s="12" t="s">
        <v>25</v>
      </c>
      <c r="H74" s="12" t="s">
        <v>55</v>
      </c>
      <c r="I74" s="13">
        <v>3</v>
      </c>
      <c r="J74" s="14">
        <v>40.92</v>
      </c>
      <c r="K74" s="15">
        <v>0.15</v>
      </c>
      <c r="L74" s="14">
        <v>16.71</v>
      </c>
      <c r="M74" s="14">
        <f t="shared" si="4"/>
        <v>104.346</v>
      </c>
      <c r="N74" s="14">
        <f t="shared" si="5"/>
        <v>50.13</v>
      </c>
      <c r="O74" s="14">
        <f t="shared" si="6"/>
        <v>54.216</v>
      </c>
      <c r="P74" s="16">
        <f t="shared" si="7"/>
        <v>0.519579092634121</v>
      </c>
      <c r="Q74" s="17">
        <f>YEAR(SalesDataTable[[#This Row],[Order Date]])</f>
        <v>2026</v>
      </c>
      <c r="R74" s="16" t="str">
        <f>"Q"&amp;ROUNDUP(MONTH(SalesDataTable[[#This Row],[Order Date]])/3,0)</f>
        <v>Q1</v>
      </c>
      <c r="S74" s="13">
        <f>MONTH(SalesDataTable[[#This Row],[Order Date]])</f>
        <v>1</v>
      </c>
      <c r="T74" s="16" t="str">
        <f>TEXT(SalesDataTable[[#This Row],[Order Date]],"mmm")</f>
        <v>Jan</v>
      </c>
    </row>
    <row r="75" ht="15.6" spans="1:20">
      <c r="A75" s="19" t="s">
        <v>145</v>
      </c>
      <c r="B75" s="11">
        <v>46038</v>
      </c>
      <c r="C75" s="12" t="s">
        <v>34</v>
      </c>
      <c r="D75" s="12" t="s">
        <v>146</v>
      </c>
      <c r="E75" s="12" t="s">
        <v>45</v>
      </c>
      <c r="F75" s="12" t="s">
        <v>36</v>
      </c>
      <c r="G75" s="12" t="s">
        <v>25</v>
      </c>
      <c r="H75" s="12" t="s">
        <v>63</v>
      </c>
      <c r="I75" s="13">
        <v>4</v>
      </c>
      <c r="J75" s="14">
        <v>102.68</v>
      </c>
      <c r="K75" s="15">
        <v>0</v>
      </c>
      <c r="L75" s="14">
        <v>50.83</v>
      </c>
      <c r="M75" s="14">
        <f t="shared" si="4"/>
        <v>410.72</v>
      </c>
      <c r="N75" s="14">
        <f t="shared" si="5"/>
        <v>203.32</v>
      </c>
      <c r="O75" s="14">
        <f t="shared" si="6"/>
        <v>207.4</v>
      </c>
      <c r="P75" s="16">
        <f t="shared" si="7"/>
        <v>0.504966887417219</v>
      </c>
      <c r="Q75" s="17">
        <f>YEAR(SalesDataTable[[#This Row],[Order Date]])</f>
        <v>2026</v>
      </c>
      <c r="R75" s="16" t="str">
        <f>"Q"&amp;ROUNDUP(MONTH(SalesDataTable[[#This Row],[Order Date]])/3,0)</f>
        <v>Q1</v>
      </c>
      <c r="S75" s="13">
        <f>MONTH(SalesDataTable[[#This Row],[Order Date]])</f>
        <v>1</v>
      </c>
      <c r="T75" s="16" t="str">
        <f>TEXT(SalesDataTable[[#This Row],[Order Date]],"mmm")</f>
        <v>Jan</v>
      </c>
    </row>
    <row r="76" ht="15.6" spans="1:20">
      <c r="A76" s="19" t="s">
        <v>147</v>
      </c>
      <c r="B76" s="11">
        <v>46039</v>
      </c>
      <c r="C76" s="12" t="s">
        <v>21</v>
      </c>
      <c r="D76" s="12" t="s">
        <v>72</v>
      </c>
      <c r="E76" s="12" t="s">
        <v>59</v>
      </c>
      <c r="F76" s="12" t="s">
        <v>36</v>
      </c>
      <c r="G76" s="12" t="s">
        <v>37</v>
      </c>
      <c r="H76" s="12" t="s">
        <v>103</v>
      </c>
      <c r="I76" s="13">
        <v>2</v>
      </c>
      <c r="J76" s="14">
        <v>164.38</v>
      </c>
      <c r="K76" s="15">
        <v>0.05</v>
      </c>
      <c r="L76" s="14">
        <v>85.93</v>
      </c>
      <c r="M76" s="14">
        <f t="shared" si="4"/>
        <v>312.322</v>
      </c>
      <c r="N76" s="14">
        <f t="shared" si="5"/>
        <v>171.86</v>
      </c>
      <c r="O76" s="14">
        <f t="shared" si="6"/>
        <v>140.462</v>
      </c>
      <c r="P76" s="16">
        <f t="shared" si="7"/>
        <v>0.449734568810394</v>
      </c>
      <c r="Q76" s="17">
        <f>YEAR(SalesDataTable[[#This Row],[Order Date]])</f>
        <v>2026</v>
      </c>
      <c r="R76" s="16" t="str">
        <f>"Q"&amp;ROUNDUP(MONTH(SalesDataTable[[#This Row],[Order Date]])/3,0)</f>
        <v>Q1</v>
      </c>
      <c r="S76" s="13">
        <f>MONTH(SalesDataTable[[#This Row],[Order Date]])</f>
        <v>1</v>
      </c>
      <c r="T76" s="16" t="str">
        <f>TEXT(SalesDataTable[[#This Row],[Order Date]],"mmm")</f>
        <v>Jan</v>
      </c>
    </row>
    <row r="77" ht="15.6" spans="1:20">
      <c r="A77" s="19" t="s">
        <v>148</v>
      </c>
      <c r="B77" s="11">
        <v>46039</v>
      </c>
      <c r="C77" s="12" t="s">
        <v>21</v>
      </c>
      <c r="D77" s="12" t="s">
        <v>108</v>
      </c>
      <c r="E77" s="12" t="s">
        <v>45</v>
      </c>
      <c r="F77" s="12" t="s">
        <v>24</v>
      </c>
      <c r="G77" s="12" t="s">
        <v>25</v>
      </c>
      <c r="H77" s="12" t="s">
        <v>49</v>
      </c>
      <c r="I77" s="13">
        <v>1</v>
      </c>
      <c r="J77" s="14">
        <v>51.78</v>
      </c>
      <c r="K77" s="15">
        <v>0</v>
      </c>
      <c r="L77" s="14">
        <v>22.64</v>
      </c>
      <c r="M77" s="14">
        <f t="shared" si="4"/>
        <v>51.78</v>
      </c>
      <c r="N77" s="14">
        <f t="shared" si="5"/>
        <v>22.64</v>
      </c>
      <c r="O77" s="14">
        <f t="shared" si="6"/>
        <v>29.14</v>
      </c>
      <c r="P77" s="16">
        <f t="shared" si="7"/>
        <v>0.562765546543067</v>
      </c>
      <c r="Q77" s="17">
        <f>YEAR(SalesDataTable[[#This Row],[Order Date]])</f>
        <v>2026</v>
      </c>
      <c r="R77" s="16" t="str">
        <f>"Q"&amp;ROUNDUP(MONTH(SalesDataTable[[#This Row],[Order Date]])/3,0)</f>
        <v>Q1</v>
      </c>
      <c r="S77" s="13">
        <f>MONTH(SalesDataTable[[#This Row],[Order Date]])</f>
        <v>1</v>
      </c>
      <c r="T77" s="16" t="str">
        <f>TEXT(SalesDataTable[[#This Row],[Order Date]],"mmm")</f>
        <v>Jan</v>
      </c>
    </row>
    <row r="78" ht="15.6" spans="1:20">
      <c r="A78" s="19" t="s">
        <v>149</v>
      </c>
      <c r="B78" s="11">
        <v>46039</v>
      </c>
      <c r="C78" s="12" t="s">
        <v>28</v>
      </c>
      <c r="D78" s="12" t="s">
        <v>86</v>
      </c>
      <c r="E78" s="12" t="s">
        <v>45</v>
      </c>
      <c r="F78" s="12" t="s">
        <v>24</v>
      </c>
      <c r="G78" s="12" t="s">
        <v>69</v>
      </c>
      <c r="H78" s="12" t="s">
        <v>94</v>
      </c>
      <c r="I78" s="13">
        <v>1</v>
      </c>
      <c r="J78" s="14">
        <v>50.52</v>
      </c>
      <c r="K78" s="15">
        <v>0.05</v>
      </c>
      <c r="L78" s="14">
        <v>22.37</v>
      </c>
      <c r="M78" s="14">
        <f t="shared" si="4"/>
        <v>47.994</v>
      </c>
      <c r="N78" s="14">
        <f t="shared" si="5"/>
        <v>22.37</v>
      </c>
      <c r="O78" s="14">
        <f t="shared" si="6"/>
        <v>25.624</v>
      </c>
      <c r="P78" s="16">
        <f t="shared" si="7"/>
        <v>0.533900070842189</v>
      </c>
      <c r="Q78" s="17">
        <f>YEAR(SalesDataTable[[#This Row],[Order Date]])</f>
        <v>2026</v>
      </c>
      <c r="R78" s="16" t="str">
        <f>"Q"&amp;ROUNDUP(MONTH(SalesDataTable[[#This Row],[Order Date]])/3,0)</f>
        <v>Q1</v>
      </c>
      <c r="S78" s="13">
        <f>MONTH(SalesDataTable[[#This Row],[Order Date]])</f>
        <v>1</v>
      </c>
      <c r="T78" s="16" t="str">
        <f>TEXT(SalesDataTable[[#This Row],[Order Date]],"mmm")</f>
        <v>Jan</v>
      </c>
    </row>
    <row r="79" ht="15.6" spans="1:20">
      <c r="A79" s="19" t="s">
        <v>150</v>
      </c>
      <c r="B79" s="11">
        <v>46039</v>
      </c>
      <c r="C79" s="12" t="s">
        <v>28</v>
      </c>
      <c r="D79" s="12" t="s">
        <v>106</v>
      </c>
      <c r="E79" s="12" t="s">
        <v>59</v>
      </c>
      <c r="F79" s="12" t="s">
        <v>36</v>
      </c>
      <c r="G79" s="12" t="s">
        <v>51</v>
      </c>
      <c r="H79" s="12" t="s">
        <v>61</v>
      </c>
      <c r="I79" s="13">
        <v>1</v>
      </c>
      <c r="J79" s="14">
        <v>199.02</v>
      </c>
      <c r="K79" s="15">
        <v>0</v>
      </c>
      <c r="L79" s="14">
        <v>106.49</v>
      </c>
      <c r="M79" s="14">
        <f t="shared" si="4"/>
        <v>199.02</v>
      </c>
      <c r="N79" s="14">
        <f t="shared" si="5"/>
        <v>106.49</v>
      </c>
      <c r="O79" s="14">
        <f t="shared" si="6"/>
        <v>92.53</v>
      </c>
      <c r="P79" s="16">
        <f t="shared" si="7"/>
        <v>0.464928147924832</v>
      </c>
      <c r="Q79" s="17">
        <f>YEAR(SalesDataTable[[#This Row],[Order Date]])</f>
        <v>2026</v>
      </c>
      <c r="R79" s="16" t="str">
        <f>"Q"&amp;ROUNDUP(MONTH(SalesDataTable[[#This Row],[Order Date]])/3,0)</f>
        <v>Q1</v>
      </c>
      <c r="S79" s="13">
        <f>MONTH(SalesDataTable[[#This Row],[Order Date]])</f>
        <v>1</v>
      </c>
      <c r="T79" s="16" t="str">
        <f>TEXT(SalesDataTable[[#This Row],[Order Date]],"mmm")</f>
        <v>Jan</v>
      </c>
    </row>
    <row r="80" ht="15.6" spans="1:20">
      <c r="A80" s="19" t="s">
        <v>151</v>
      </c>
      <c r="B80" s="11">
        <v>46040</v>
      </c>
      <c r="C80" s="12" t="s">
        <v>47</v>
      </c>
      <c r="D80" s="12" t="s">
        <v>68</v>
      </c>
      <c r="E80" s="12" t="s">
        <v>45</v>
      </c>
      <c r="F80" s="12" t="s">
        <v>24</v>
      </c>
      <c r="G80" s="12" t="s">
        <v>51</v>
      </c>
      <c r="H80" s="12" t="s">
        <v>84</v>
      </c>
      <c r="I80" s="13">
        <v>3</v>
      </c>
      <c r="J80" s="14">
        <v>80.27</v>
      </c>
      <c r="K80" s="15">
        <v>0.1</v>
      </c>
      <c r="L80" s="14">
        <v>39.26</v>
      </c>
      <c r="M80" s="14">
        <f t="shared" si="4"/>
        <v>216.729</v>
      </c>
      <c r="N80" s="14">
        <f t="shared" si="5"/>
        <v>117.78</v>
      </c>
      <c r="O80" s="14">
        <f t="shared" si="6"/>
        <v>98.949</v>
      </c>
      <c r="P80" s="16">
        <f t="shared" si="7"/>
        <v>0.456556344559334</v>
      </c>
      <c r="Q80" s="17">
        <f>YEAR(SalesDataTable[[#This Row],[Order Date]])</f>
        <v>2026</v>
      </c>
      <c r="R80" s="16" t="str">
        <f>"Q"&amp;ROUNDUP(MONTH(SalesDataTable[[#This Row],[Order Date]])/3,0)</f>
        <v>Q1</v>
      </c>
      <c r="S80" s="13">
        <f>MONTH(SalesDataTable[[#This Row],[Order Date]])</f>
        <v>1</v>
      </c>
      <c r="T80" s="16" t="str">
        <f>TEXT(SalesDataTable[[#This Row],[Order Date]],"mmm")</f>
        <v>Jan</v>
      </c>
    </row>
    <row r="81" ht="15.6" spans="1:20">
      <c r="A81" s="19" t="s">
        <v>152</v>
      </c>
      <c r="B81" s="11">
        <v>46040</v>
      </c>
      <c r="C81" s="12" t="s">
        <v>28</v>
      </c>
      <c r="D81" s="12" t="s">
        <v>29</v>
      </c>
      <c r="E81" s="12" t="s">
        <v>45</v>
      </c>
      <c r="F81" s="12" t="s">
        <v>36</v>
      </c>
      <c r="G81" s="12" t="s">
        <v>51</v>
      </c>
      <c r="H81" s="12" t="s">
        <v>52</v>
      </c>
      <c r="I81" s="13">
        <v>4</v>
      </c>
      <c r="J81" s="14">
        <v>333.28</v>
      </c>
      <c r="K81" s="15">
        <v>0</v>
      </c>
      <c r="L81" s="14">
        <v>195.76</v>
      </c>
      <c r="M81" s="14">
        <f t="shared" si="4"/>
        <v>1333.12</v>
      </c>
      <c r="N81" s="14">
        <f t="shared" si="5"/>
        <v>783.04</v>
      </c>
      <c r="O81" s="14">
        <f t="shared" si="6"/>
        <v>550.08</v>
      </c>
      <c r="P81" s="16">
        <f t="shared" si="7"/>
        <v>0.412626020163226</v>
      </c>
      <c r="Q81" s="17">
        <f>YEAR(SalesDataTable[[#This Row],[Order Date]])</f>
        <v>2026</v>
      </c>
      <c r="R81" s="16" t="str">
        <f>"Q"&amp;ROUNDUP(MONTH(SalesDataTable[[#This Row],[Order Date]])/3,0)</f>
        <v>Q1</v>
      </c>
      <c r="S81" s="13">
        <f>MONTH(SalesDataTable[[#This Row],[Order Date]])</f>
        <v>1</v>
      </c>
      <c r="T81" s="16" t="str">
        <f>TEXT(SalesDataTable[[#This Row],[Order Date]],"mmm")</f>
        <v>Jan</v>
      </c>
    </row>
    <row r="82" ht="15.6" spans="1:20">
      <c r="A82" s="19" t="s">
        <v>153</v>
      </c>
      <c r="B82" s="11">
        <v>46040</v>
      </c>
      <c r="C82" s="12" t="s">
        <v>47</v>
      </c>
      <c r="D82" s="12" t="s">
        <v>102</v>
      </c>
      <c r="E82" s="12" t="s">
        <v>59</v>
      </c>
      <c r="F82" s="12" t="s">
        <v>36</v>
      </c>
      <c r="G82" s="12" t="s">
        <v>25</v>
      </c>
      <c r="H82" s="12" t="s">
        <v>63</v>
      </c>
      <c r="I82" s="13">
        <v>1</v>
      </c>
      <c r="J82" s="14">
        <v>104.36</v>
      </c>
      <c r="K82" s="15">
        <v>0</v>
      </c>
      <c r="L82" s="14">
        <v>51.63</v>
      </c>
      <c r="M82" s="14">
        <f t="shared" si="4"/>
        <v>104.36</v>
      </c>
      <c r="N82" s="14">
        <f t="shared" si="5"/>
        <v>51.63</v>
      </c>
      <c r="O82" s="14">
        <f t="shared" si="6"/>
        <v>52.73</v>
      </c>
      <c r="P82" s="16">
        <f t="shared" si="7"/>
        <v>0.505270218474511</v>
      </c>
      <c r="Q82" s="17">
        <f>YEAR(SalesDataTable[[#This Row],[Order Date]])</f>
        <v>2026</v>
      </c>
      <c r="R82" s="16" t="str">
        <f>"Q"&amp;ROUNDUP(MONTH(SalesDataTable[[#This Row],[Order Date]])/3,0)</f>
        <v>Q1</v>
      </c>
      <c r="S82" s="13">
        <f>MONTH(SalesDataTable[[#This Row],[Order Date]])</f>
        <v>1</v>
      </c>
      <c r="T82" s="16" t="str">
        <f>TEXT(SalesDataTable[[#This Row],[Order Date]],"mmm")</f>
        <v>Jan</v>
      </c>
    </row>
    <row r="83" ht="15.6" spans="1:20">
      <c r="A83" s="19" t="s">
        <v>154</v>
      </c>
      <c r="B83" s="11">
        <v>46040</v>
      </c>
      <c r="C83" s="12" t="s">
        <v>34</v>
      </c>
      <c r="D83" s="12" t="s">
        <v>54</v>
      </c>
      <c r="E83" s="12" t="s">
        <v>59</v>
      </c>
      <c r="F83" s="12" t="s">
        <v>36</v>
      </c>
      <c r="G83" s="12" t="s">
        <v>25</v>
      </c>
      <c r="H83" s="12" t="s">
        <v>26</v>
      </c>
      <c r="I83" s="13">
        <v>1</v>
      </c>
      <c r="J83" s="14">
        <v>83.52</v>
      </c>
      <c r="K83" s="15">
        <v>0.05</v>
      </c>
      <c r="L83" s="14">
        <v>42.97</v>
      </c>
      <c r="M83" s="14">
        <f t="shared" si="4"/>
        <v>79.344</v>
      </c>
      <c r="N83" s="14">
        <f t="shared" si="5"/>
        <v>42.97</v>
      </c>
      <c r="O83" s="14">
        <f t="shared" si="6"/>
        <v>36.374</v>
      </c>
      <c r="P83" s="16">
        <f t="shared" si="7"/>
        <v>0.458434160112926</v>
      </c>
      <c r="Q83" s="17">
        <f>YEAR(SalesDataTable[[#This Row],[Order Date]])</f>
        <v>2026</v>
      </c>
      <c r="R83" s="16" t="str">
        <f>"Q"&amp;ROUNDUP(MONTH(SalesDataTable[[#This Row],[Order Date]])/3,0)</f>
        <v>Q1</v>
      </c>
      <c r="S83" s="13">
        <f>MONTH(SalesDataTable[[#This Row],[Order Date]])</f>
        <v>1</v>
      </c>
      <c r="T83" s="16" t="str">
        <f>TEXT(SalesDataTable[[#This Row],[Order Date]],"mmm")</f>
        <v>Jan</v>
      </c>
    </row>
    <row r="84" ht="15.6" spans="1:20">
      <c r="A84" s="19" t="s">
        <v>155</v>
      </c>
      <c r="B84" s="11">
        <v>46041</v>
      </c>
      <c r="C84" s="12" t="s">
        <v>34</v>
      </c>
      <c r="D84" s="12" t="s">
        <v>81</v>
      </c>
      <c r="E84" s="12" t="s">
        <v>23</v>
      </c>
      <c r="F84" s="12" t="s">
        <v>36</v>
      </c>
      <c r="G84" s="12" t="s">
        <v>69</v>
      </c>
      <c r="H84" s="12" t="s">
        <v>75</v>
      </c>
      <c r="I84" s="13">
        <v>2</v>
      </c>
      <c r="J84" s="14">
        <v>125.93</v>
      </c>
      <c r="K84" s="15">
        <v>0</v>
      </c>
      <c r="L84" s="14">
        <v>69.15</v>
      </c>
      <c r="M84" s="14">
        <f t="shared" si="4"/>
        <v>251.86</v>
      </c>
      <c r="N84" s="14">
        <f t="shared" si="5"/>
        <v>138.3</v>
      </c>
      <c r="O84" s="14">
        <f t="shared" si="6"/>
        <v>113.56</v>
      </c>
      <c r="P84" s="16">
        <f t="shared" si="7"/>
        <v>0.450885412530771</v>
      </c>
      <c r="Q84" s="17">
        <f>YEAR(SalesDataTable[[#This Row],[Order Date]])</f>
        <v>2026</v>
      </c>
      <c r="R84" s="16" t="str">
        <f>"Q"&amp;ROUNDUP(MONTH(SalesDataTable[[#This Row],[Order Date]])/3,0)</f>
        <v>Q1</v>
      </c>
      <c r="S84" s="13">
        <f>MONTH(SalesDataTable[[#This Row],[Order Date]])</f>
        <v>1</v>
      </c>
      <c r="T84" s="16" t="str">
        <f>TEXT(SalesDataTable[[#This Row],[Order Date]],"mmm")</f>
        <v>Jan</v>
      </c>
    </row>
    <row r="85" ht="15.6" spans="1:20">
      <c r="A85" s="19" t="s">
        <v>156</v>
      </c>
      <c r="B85" s="11">
        <v>46041</v>
      </c>
      <c r="C85" s="12" t="s">
        <v>28</v>
      </c>
      <c r="D85" s="12" t="s">
        <v>58</v>
      </c>
      <c r="E85" s="12" t="s">
        <v>23</v>
      </c>
      <c r="F85" s="12" t="s">
        <v>40</v>
      </c>
      <c r="G85" s="12" t="s">
        <v>25</v>
      </c>
      <c r="H85" s="12" t="s">
        <v>49</v>
      </c>
      <c r="I85" s="13">
        <v>1</v>
      </c>
      <c r="J85" s="14">
        <v>49.85</v>
      </c>
      <c r="K85" s="15">
        <v>0</v>
      </c>
      <c r="L85" s="14">
        <v>23.07</v>
      </c>
      <c r="M85" s="14">
        <f t="shared" si="4"/>
        <v>49.85</v>
      </c>
      <c r="N85" s="14">
        <f t="shared" si="5"/>
        <v>23.07</v>
      </c>
      <c r="O85" s="14">
        <f t="shared" si="6"/>
        <v>26.78</v>
      </c>
      <c r="P85" s="16">
        <f t="shared" si="7"/>
        <v>0.537211634904714</v>
      </c>
      <c r="Q85" s="17">
        <f>YEAR(SalesDataTable[[#This Row],[Order Date]])</f>
        <v>2026</v>
      </c>
      <c r="R85" s="16" t="str">
        <f>"Q"&amp;ROUNDUP(MONTH(SalesDataTable[[#This Row],[Order Date]])/3,0)</f>
        <v>Q1</v>
      </c>
      <c r="S85" s="13">
        <f>MONTH(SalesDataTable[[#This Row],[Order Date]])</f>
        <v>1</v>
      </c>
      <c r="T85" s="16" t="str">
        <f>TEXT(SalesDataTable[[#This Row],[Order Date]],"mmm")</f>
        <v>Jan</v>
      </c>
    </row>
    <row r="86" ht="15.6" spans="1:20">
      <c r="A86" s="19" t="s">
        <v>157</v>
      </c>
      <c r="B86" s="11">
        <v>46041</v>
      </c>
      <c r="C86" s="12" t="s">
        <v>28</v>
      </c>
      <c r="D86" s="12" t="s">
        <v>29</v>
      </c>
      <c r="E86" s="12" t="s">
        <v>23</v>
      </c>
      <c r="F86" s="12" t="s">
        <v>24</v>
      </c>
      <c r="G86" s="12" t="s">
        <v>37</v>
      </c>
      <c r="H86" s="12" t="s">
        <v>38</v>
      </c>
      <c r="I86" s="13">
        <v>1</v>
      </c>
      <c r="J86" s="14">
        <v>36.13</v>
      </c>
      <c r="K86" s="15">
        <v>0</v>
      </c>
      <c r="L86" s="14">
        <v>13.39</v>
      </c>
      <c r="M86" s="14">
        <f t="shared" si="4"/>
        <v>36.13</v>
      </c>
      <c r="N86" s="14">
        <f t="shared" si="5"/>
        <v>13.39</v>
      </c>
      <c r="O86" s="14">
        <f t="shared" si="6"/>
        <v>22.74</v>
      </c>
      <c r="P86" s="16">
        <f t="shared" si="7"/>
        <v>0.629393855521727</v>
      </c>
      <c r="Q86" s="17">
        <f>YEAR(SalesDataTable[[#This Row],[Order Date]])</f>
        <v>2026</v>
      </c>
      <c r="R86" s="16" t="str">
        <f>"Q"&amp;ROUNDUP(MONTH(SalesDataTable[[#This Row],[Order Date]])/3,0)</f>
        <v>Q1</v>
      </c>
      <c r="S86" s="13">
        <f>MONTH(SalesDataTable[[#This Row],[Order Date]])</f>
        <v>1</v>
      </c>
      <c r="T86" s="16" t="str">
        <f>TEXT(SalesDataTable[[#This Row],[Order Date]],"mmm")</f>
        <v>Jan</v>
      </c>
    </row>
    <row r="87" ht="15.6" spans="1:20">
      <c r="A87" s="19" t="s">
        <v>158</v>
      </c>
      <c r="B87" s="11">
        <v>46041</v>
      </c>
      <c r="C87" s="12" t="s">
        <v>47</v>
      </c>
      <c r="D87" s="12" t="s">
        <v>102</v>
      </c>
      <c r="E87" s="12" t="s">
        <v>45</v>
      </c>
      <c r="F87" s="12" t="s">
        <v>24</v>
      </c>
      <c r="G87" s="12" t="s">
        <v>25</v>
      </c>
      <c r="H87" s="12" t="s">
        <v>63</v>
      </c>
      <c r="I87" s="13">
        <v>1</v>
      </c>
      <c r="J87" s="14">
        <v>104.83</v>
      </c>
      <c r="K87" s="15">
        <v>0.05</v>
      </c>
      <c r="L87" s="14">
        <v>51.06</v>
      </c>
      <c r="M87" s="14">
        <f t="shared" si="4"/>
        <v>99.5885</v>
      </c>
      <c r="N87" s="14">
        <f t="shared" si="5"/>
        <v>51.06</v>
      </c>
      <c r="O87" s="14">
        <f t="shared" si="6"/>
        <v>48.5285</v>
      </c>
      <c r="P87" s="16">
        <f t="shared" si="7"/>
        <v>0.487290199169583</v>
      </c>
      <c r="Q87" s="17">
        <f>YEAR(SalesDataTable[[#This Row],[Order Date]])</f>
        <v>2026</v>
      </c>
      <c r="R87" s="16" t="str">
        <f>"Q"&amp;ROUNDUP(MONTH(SalesDataTable[[#This Row],[Order Date]])/3,0)</f>
        <v>Q1</v>
      </c>
      <c r="S87" s="13">
        <f>MONTH(SalesDataTable[[#This Row],[Order Date]])</f>
        <v>1</v>
      </c>
      <c r="T87" s="16" t="str">
        <f>TEXT(SalesDataTable[[#This Row],[Order Date]],"mmm")</f>
        <v>Jan</v>
      </c>
    </row>
    <row r="88" ht="15.6" spans="1:20">
      <c r="A88" s="19" t="s">
        <v>159</v>
      </c>
      <c r="B88" s="11">
        <v>46041</v>
      </c>
      <c r="C88" s="12" t="s">
        <v>21</v>
      </c>
      <c r="D88" s="12" t="s">
        <v>22</v>
      </c>
      <c r="E88" s="12" t="s">
        <v>45</v>
      </c>
      <c r="F88" s="12" t="s">
        <v>24</v>
      </c>
      <c r="G88" s="12" t="s">
        <v>37</v>
      </c>
      <c r="H88" s="12" t="s">
        <v>38</v>
      </c>
      <c r="I88" s="13">
        <v>1</v>
      </c>
      <c r="J88" s="14">
        <v>35.46</v>
      </c>
      <c r="K88" s="15">
        <v>0.05</v>
      </c>
      <c r="L88" s="14">
        <v>13.81</v>
      </c>
      <c r="M88" s="14">
        <f t="shared" si="4"/>
        <v>33.687</v>
      </c>
      <c r="N88" s="14">
        <f t="shared" si="5"/>
        <v>13.81</v>
      </c>
      <c r="O88" s="14">
        <f t="shared" si="6"/>
        <v>19.877</v>
      </c>
      <c r="P88" s="16">
        <f t="shared" si="7"/>
        <v>0.590049574019651</v>
      </c>
      <c r="Q88" s="17">
        <f>YEAR(SalesDataTable[[#This Row],[Order Date]])</f>
        <v>2026</v>
      </c>
      <c r="R88" s="16" t="str">
        <f>"Q"&amp;ROUNDUP(MONTH(SalesDataTable[[#This Row],[Order Date]])/3,0)</f>
        <v>Q1</v>
      </c>
      <c r="S88" s="13">
        <f>MONTH(SalesDataTable[[#This Row],[Order Date]])</f>
        <v>1</v>
      </c>
      <c r="T88" s="16" t="str">
        <f>TEXT(SalesDataTable[[#This Row],[Order Date]],"mmm")</f>
        <v>Jan</v>
      </c>
    </row>
    <row r="89" ht="15.6" spans="1:20">
      <c r="A89" s="19" t="s">
        <v>160</v>
      </c>
      <c r="B89" s="11">
        <v>46042</v>
      </c>
      <c r="C89" s="12" t="s">
        <v>47</v>
      </c>
      <c r="D89" s="12" t="s">
        <v>68</v>
      </c>
      <c r="E89" s="12" t="s">
        <v>59</v>
      </c>
      <c r="F89" s="12" t="s">
        <v>24</v>
      </c>
      <c r="G89" s="12" t="s">
        <v>37</v>
      </c>
      <c r="H89" s="12" t="s">
        <v>103</v>
      </c>
      <c r="I89" s="13">
        <v>1</v>
      </c>
      <c r="J89" s="14">
        <v>165.42</v>
      </c>
      <c r="K89" s="15">
        <v>0</v>
      </c>
      <c r="L89" s="14">
        <v>85.69</v>
      </c>
      <c r="M89" s="14">
        <f t="shared" si="4"/>
        <v>165.42</v>
      </c>
      <c r="N89" s="14">
        <f t="shared" si="5"/>
        <v>85.69</v>
      </c>
      <c r="O89" s="14">
        <f t="shared" si="6"/>
        <v>79.73</v>
      </c>
      <c r="P89" s="16">
        <f t="shared" si="7"/>
        <v>0.481985249667513</v>
      </c>
      <c r="Q89" s="17">
        <f>YEAR(SalesDataTable[[#This Row],[Order Date]])</f>
        <v>2026</v>
      </c>
      <c r="R89" s="16" t="str">
        <f>"Q"&amp;ROUNDUP(MONTH(SalesDataTable[[#This Row],[Order Date]])/3,0)</f>
        <v>Q1</v>
      </c>
      <c r="S89" s="13">
        <f>MONTH(SalesDataTable[[#This Row],[Order Date]])</f>
        <v>1</v>
      </c>
      <c r="T89" s="16" t="str">
        <f>TEXT(SalesDataTable[[#This Row],[Order Date]],"mmm")</f>
        <v>Jan</v>
      </c>
    </row>
    <row r="90" ht="15.6" spans="1:20">
      <c r="A90" s="19" t="s">
        <v>161</v>
      </c>
      <c r="B90" s="11">
        <v>46042</v>
      </c>
      <c r="C90" s="12" t="s">
        <v>34</v>
      </c>
      <c r="D90" s="12" t="s">
        <v>54</v>
      </c>
      <c r="E90" s="12" t="s">
        <v>23</v>
      </c>
      <c r="F90" s="12" t="s">
        <v>24</v>
      </c>
      <c r="G90" s="12" t="s">
        <v>51</v>
      </c>
      <c r="H90" s="12" t="s">
        <v>110</v>
      </c>
      <c r="I90" s="13">
        <v>1</v>
      </c>
      <c r="J90" s="14">
        <v>122.86</v>
      </c>
      <c r="K90" s="15">
        <v>0.05</v>
      </c>
      <c r="L90" s="14">
        <v>60.36</v>
      </c>
      <c r="M90" s="14">
        <f t="shared" si="4"/>
        <v>116.717</v>
      </c>
      <c r="N90" s="14">
        <f t="shared" si="5"/>
        <v>60.36</v>
      </c>
      <c r="O90" s="14">
        <f t="shared" si="6"/>
        <v>56.357</v>
      </c>
      <c r="P90" s="16">
        <f t="shared" si="7"/>
        <v>0.482851683987765</v>
      </c>
      <c r="Q90" s="17">
        <f>YEAR(SalesDataTable[[#This Row],[Order Date]])</f>
        <v>2026</v>
      </c>
      <c r="R90" s="16" t="str">
        <f>"Q"&amp;ROUNDUP(MONTH(SalesDataTable[[#This Row],[Order Date]])/3,0)</f>
        <v>Q1</v>
      </c>
      <c r="S90" s="13">
        <f>MONTH(SalesDataTable[[#This Row],[Order Date]])</f>
        <v>1</v>
      </c>
      <c r="T90" s="16" t="str">
        <f>TEXT(SalesDataTable[[#This Row],[Order Date]],"mmm")</f>
        <v>Jan</v>
      </c>
    </row>
    <row r="91" ht="15.6" spans="1:20">
      <c r="A91" s="19" t="s">
        <v>162</v>
      </c>
      <c r="B91" s="11">
        <v>46042</v>
      </c>
      <c r="C91" s="12" t="s">
        <v>21</v>
      </c>
      <c r="D91" s="12" t="s">
        <v>22</v>
      </c>
      <c r="E91" s="12" t="s">
        <v>45</v>
      </c>
      <c r="F91" s="12" t="s">
        <v>24</v>
      </c>
      <c r="G91" s="12" t="s">
        <v>69</v>
      </c>
      <c r="H91" s="12" t="s">
        <v>87</v>
      </c>
      <c r="I91" s="13">
        <v>2</v>
      </c>
      <c r="J91" s="14">
        <v>35.82</v>
      </c>
      <c r="K91" s="15">
        <v>0</v>
      </c>
      <c r="L91" s="14">
        <v>14.09</v>
      </c>
      <c r="M91" s="14">
        <f t="shared" si="4"/>
        <v>71.64</v>
      </c>
      <c r="N91" s="14">
        <f t="shared" si="5"/>
        <v>28.18</v>
      </c>
      <c r="O91" s="14">
        <f t="shared" si="6"/>
        <v>43.46</v>
      </c>
      <c r="P91" s="16">
        <f t="shared" si="7"/>
        <v>0.606644332774986</v>
      </c>
      <c r="Q91" s="17">
        <f>YEAR(SalesDataTable[[#This Row],[Order Date]])</f>
        <v>2026</v>
      </c>
      <c r="R91" s="16" t="str">
        <f>"Q"&amp;ROUNDUP(MONTH(SalesDataTable[[#This Row],[Order Date]])/3,0)</f>
        <v>Q1</v>
      </c>
      <c r="S91" s="13">
        <f>MONTH(SalesDataTable[[#This Row],[Order Date]])</f>
        <v>1</v>
      </c>
      <c r="T91" s="16" t="str">
        <f>TEXT(SalesDataTable[[#This Row],[Order Date]],"mmm")</f>
        <v>Jan</v>
      </c>
    </row>
    <row r="92" ht="15.6" spans="1:20">
      <c r="A92" s="19" t="s">
        <v>163</v>
      </c>
      <c r="B92" s="11">
        <v>46042</v>
      </c>
      <c r="C92" s="12" t="s">
        <v>21</v>
      </c>
      <c r="D92" s="12" t="s">
        <v>22</v>
      </c>
      <c r="E92" s="12" t="s">
        <v>23</v>
      </c>
      <c r="F92" s="12" t="s">
        <v>36</v>
      </c>
      <c r="G92" s="12" t="s">
        <v>51</v>
      </c>
      <c r="H92" s="12" t="s">
        <v>110</v>
      </c>
      <c r="I92" s="13">
        <v>3</v>
      </c>
      <c r="J92" s="14">
        <v>120.29</v>
      </c>
      <c r="K92" s="15">
        <v>0.1</v>
      </c>
      <c r="L92" s="14">
        <v>62.41</v>
      </c>
      <c r="M92" s="14">
        <f t="shared" si="4"/>
        <v>324.783</v>
      </c>
      <c r="N92" s="14">
        <f t="shared" si="5"/>
        <v>187.23</v>
      </c>
      <c r="O92" s="14">
        <f t="shared" si="6"/>
        <v>137.553</v>
      </c>
      <c r="P92" s="16">
        <f t="shared" si="7"/>
        <v>0.423522782904278</v>
      </c>
      <c r="Q92" s="17">
        <f>YEAR(SalesDataTable[[#This Row],[Order Date]])</f>
        <v>2026</v>
      </c>
      <c r="R92" s="16" t="str">
        <f>"Q"&amp;ROUNDUP(MONTH(SalesDataTable[[#This Row],[Order Date]])/3,0)</f>
        <v>Q1</v>
      </c>
      <c r="S92" s="13">
        <f>MONTH(SalesDataTable[[#This Row],[Order Date]])</f>
        <v>1</v>
      </c>
      <c r="T92" s="16" t="str">
        <f>TEXT(SalesDataTable[[#This Row],[Order Date]],"mmm")</f>
        <v>Jan</v>
      </c>
    </row>
    <row r="93" ht="15.6" spans="1:20">
      <c r="A93" s="19" t="s">
        <v>164</v>
      </c>
      <c r="B93" s="11">
        <v>46042</v>
      </c>
      <c r="C93" s="12" t="s">
        <v>28</v>
      </c>
      <c r="D93" s="12" t="s">
        <v>86</v>
      </c>
      <c r="E93" s="12" t="s">
        <v>59</v>
      </c>
      <c r="F93" s="12" t="s">
        <v>24</v>
      </c>
      <c r="G93" s="12" t="s">
        <v>51</v>
      </c>
      <c r="H93" s="12" t="s">
        <v>84</v>
      </c>
      <c r="I93" s="13">
        <v>1</v>
      </c>
      <c r="J93" s="14">
        <v>80.24</v>
      </c>
      <c r="K93" s="15">
        <v>0.1</v>
      </c>
      <c r="L93" s="14">
        <v>39.95</v>
      </c>
      <c r="M93" s="14">
        <f t="shared" si="4"/>
        <v>72.216</v>
      </c>
      <c r="N93" s="14">
        <f t="shared" si="5"/>
        <v>39.95</v>
      </c>
      <c r="O93" s="14">
        <f t="shared" si="6"/>
        <v>32.266</v>
      </c>
      <c r="P93" s="16">
        <f t="shared" si="7"/>
        <v>0.446798493408663</v>
      </c>
      <c r="Q93" s="17">
        <f>YEAR(SalesDataTable[[#This Row],[Order Date]])</f>
        <v>2026</v>
      </c>
      <c r="R93" s="16" t="str">
        <f>"Q"&amp;ROUNDUP(MONTH(SalesDataTable[[#This Row],[Order Date]])/3,0)</f>
        <v>Q1</v>
      </c>
      <c r="S93" s="13">
        <f>MONTH(SalesDataTable[[#This Row],[Order Date]])</f>
        <v>1</v>
      </c>
      <c r="T93" s="16" t="str">
        <f>TEXT(SalesDataTable[[#This Row],[Order Date]],"mmm")</f>
        <v>Jan</v>
      </c>
    </row>
    <row r="94" ht="15.6" spans="1:20">
      <c r="A94" s="19" t="s">
        <v>165</v>
      </c>
      <c r="B94" s="11">
        <v>46043</v>
      </c>
      <c r="C94" s="12" t="s">
        <v>21</v>
      </c>
      <c r="D94" s="12" t="s">
        <v>108</v>
      </c>
      <c r="E94" s="12" t="s">
        <v>45</v>
      </c>
      <c r="F94" s="12" t="s">
        <v>36</v>
      </c>
      <c r="G94" s="12" t="s">
        <v>69</v>
      </c>
      <c r="H94" s="12" t="s">
        <v>87</v>
      </c>
      <c r="I94" s="13">
        <v>2</v>
      </c>
      <c r="J94" s="14">
        <v>35.97</v>
      </c>
      <c r="K94" s="15">
        <v>0</v>
      </c>
      <c r="L94" s="14">
        <v>13.55</v>
      </c>
      <c r="M94" s="14">
        <f t="shared" si="4"/>
        <v>71.94</v>
      </c>
      <c r="N94" s="14">
        <f t="shared" si="5"/>
        <v>27.1</v>
      </c>
      <c r="O94" s="14">
        <f t="shared" si="6"/>
        <v>44.84</v>
      </c>
      <c r="P94" s="16">
        <f t="shared" si="7"/>
        <v>0.623297192104531</v>
      </c>
      <c r="Q94" s="17">
        <f>YEAR(SalesDataTable[[#This Row],[Order Date]])</f>
        <v>2026</v>
      </c>
      <c r="R94" s="16" t="str">
        <f>"Q"&amp;ROUNDUP(MONTH(SalesDataTable[[#This Row],[Order Date]])/3,0)</f>
        <v>Q1</v>
      </c>
      <c r="S94" s="13">
        <f>MONTH(SalesDataTable[[#This Row],[Order Date]])</f>
        <v>1</v>
      </c>
      <c r="T94" s="16" t="str">
        <f>TEXT(SalesDataTable[[#This Row],[Order Date]],"mmm")</f>
        <v>Jan</v>
      </c>
    </row>
    <row r="95" ht="15.6" spans="1:20">
      <c r="A95" s="19" t="s">
        <v>166</v>
      </c>
      <c r="B95" s="11">
        <v>46043</v>
      </c>
      <c r="C95" s="12" t="s">
        <v>28</v>
      </c>
      <c r="D95" s="12" t="s">
        <v>86</v>
      </c>
      <c r="E95" s="12" t="s">
        <v>23</v>
      </c>
      <c r="F95" s="12" t="s">
        <v>36</v>
      </c>
      <c r="G95" s="12" t="s">
        <v>31</v>
      </c>
      <c r="H95" s="12" t="s">
        <v>99</v>
      </c>
      <c r="I95" s="13">
        <v>1</v>
      </c>
      <c r="J95" s="14">
        <v>72.24</v>
      </c>
      <c r="K95" s="15">
        <v>0</v>
      </c>
      <c r="L95" s="14">
        <v>33.26</v>
      </c>
      <c r="M95" s="14">
        <f t="shared" si="4"/>
        <v>72.24</v>
      </c>
      <c r="N95" s="14">
        <f t="shared" si="5"/>
        <v>33.26</v>
      </c>
      <c r="O95" s="14">
        <f t="shared" si="6"/>
        <v>38.98</v>
      </c>
      <c r="P95" s="16">
        <f t="shared" si="7"/>
        <v>0.539590254706534</v>
      </c>
      <c r="Q95" s="17">
        <f>YEAR(SalesDataTable[[#This Row],[Order Date]])</f>
        <v>2026</v>
      </c>
      <c r="R95" s="16" t="str">
        <f>"Q"&amp;ROUNDUP(MONTH(SalesDataTable[[#This Row],[Order Date]])/3,0)</f>
        <v>Q1</v>
      </c>
      <c r="S95" s="13">
        <f>MONTH(SalesDataTable[[#This Row],[Order Date]])</f>
        <v>1</v>
      </c>
      <c r="T95" s="16" t="str">
        <f>TEXT(SalesDataTable[[#This Row],[Order Date]],"mmm")</f>
        <v>Jan</v>
      </c>
    </row>
    <row r="96" ht="15.6" spans="1:20">
      <c r="A96" s="19" t="s">
        <v>167</v>
      </c>
      <c r="B96" s="11">
        <v>46043</v>
      </c>
      <c r="C96" s="12" t="s">
        <v>21</v>
      </c>
      <c r="D96" s="12" t="s">
        <v>108</v>
      </c>
      <c r="E96" s="12" t="s">
        <v>23</v>
      </c>
      <c r="F96" s="12" t="s">
        <v>24</v>
      </c>
      <c r="G96" s="12" t="s">
        <v>31</v>
      </c>
      <c r="H96" s="12" t="s">
        <v>73</v>
      </c>
      <c r="I96" s="13">
        <v>5</v>
      </c>
      <c r="J96" s="14">
        <v>152.81</v>
      </c>
      <c r="K96" s="15">
        <v>0</v>
      </c>
      <c r="L96" s="14">
        <v>78.99</v>
      </c>
      <c r="M96" s="14">
        <f t="shared" si="4"/>
        <v>764.05</v>
      </c>
      <c r="N96" s="14">
        <f t="shared" si="5"/>
        <v>394.95</v>
      </c>
      <c r="O96" s="14">
        <f t="shared" si="6"/>
        <v>369.1</v>
      </c>
      <c r="P96" s="16">
        <f t="shared" si="7"/>
        <v>0.483083567829331</v>
      </c>
      <c r="Q96" s="17">
        <f>YEAR(SalesDataTable[[#This Row],[Order Date]])</f>
        <v>2026</v>
      </c>
      <c r="R96" s="16" t="str">
        <f>"Q"&amp;ROUNDUP(MONTH(SalesDataTable[[#This Row],[Order Date]])/3,0)</f>
        <v>Q1</v>
      </c>
      <c r="S96" s="13">
        <f>MONTH(SalesDataTable[[#This Row],[Order Date]])</f>
        <v>1</v>
      </c>
      <c r="T96" s="16" t="str">
        <f>TEXT(SalesDataTable[[#This Row],[Order Date]],"mmm")</f>
        <v>Jan</v>
      </c>
    </row>
    <row r="97" ht="15.6" spans="1:20">
      <c r="A97" s="19" t="s">
        <v>168</v>
      </c>
      <c r="B97" s="11">
        <v>46043</v>
      </c>
      <c r="C97" s="12" t="s">
        <v>21</v>
      </c>
      <c r="D97" s="12" t="s">
        <v>108</v>
      </c>
      <c r="E97" s="12" t="s">
        <v>23</v>
      </c>
      <c r="F97" s="12" t="s">
        <v>36</v>
      </c>
      <c r="G97" s="12" t="s">
        <v>25</v>
      </c>
      <c r="H97" s="12" t="s">
        <v>26</v>
      </c>
      <c r="I97" s="13">
        <v>3</v>
      </c>
      <c r="J97" s="14">
        <v>83.34</v>
      </c>
      <c r="K97" s="15">
        <v>0</v>
      </c>
      <c r="L97" s="14">
        <v>41.44</v>
      </c>
      <c r="M97" s="14">
        <f t="shared" si="4"/>
        <v>250.02</v>
      </c>
      <c r="N97" s="14">
        <f t="shared" si="5"/>
        <v>124.32</v>
      </c>
      <c r="O97" s="14">
        <f t="shared" si="6"/>
        <v>125.7</v>
      </c>
      <c r="P97" s="16">
        <f t="shared" si="7"/>
        <v>0.502759779217663</v>
      </c>
      <c r="Q97" s="17">
        <f>YEAR(SalesDataTable[[#This Row],[Order Date]])</f>
        <v>2026</v>
      </c>
      <c r="R97" s="16" t="str">
        <f>"Q"&amp;ROUNDUP(MONTH(SalesDataTable[[#This Row],[Order Date]])/3,0)</f>
        <v>Q1</v>
      </c>
      <c r="S97" s="13">
        <f>MONTH(SalesDataTable[[#This Row],[Order Date]])</f>
        <v>1</v>
      </c>
      <c r="T97" s="16" t="str">
        <f>TEXT(SalesDataTable[[#This Row],[Order Date]],"mmm")</f>
        <v>Jan</v>
      </c>
    </row>
    <row r="98" ht="15.6" spans="1:20">
      <c r="A98" s="19" t="s">
        <v>169</v>
      </c>
      <c r="B98" s="11">
        <v>46043</v>
      </c>
      <c r="C98" s="12" t="s">
        <v>47</v>
      </c>
      <c r="D98" s="12" t="s">
        <v>102</v>
      </c>
      <c r="E98" s="12" t="s">
        <v>23</v>
      </c>
      <c r="F98" s="12" t="s">
        <v>24</v>
      </c>
      <c r="G98" s="12" t="s">
        <v>69</v>
      </c>
      <c r="H98" s="12" t="s">
        <v>87</v>
      </c>
      <c r="I98" s="13">
        <v>1</v>
      </c>
      <c r="J98" s="14">
        <v>35.87</v>
      </c>
      <c r="K98" s="15">
        <v>0</v>
      </c>
      <c r="L98" s="14">
        <v>13.64</v>
      </c>
      <c r="M98" s="14">
        <f t="shared" si="4"/>
        <v>35.87</v>
      </c>
      <c r="N98" s="14">
        <f t="shared" si="5"/>
        <v>13.64</v>
      </c>
      <c r="O98" s="14">
        <f t="shared" si="6"/>
        <v>22.23</v>
      </c>
      <c r="P98" s="16">
        <f t="shared" si="7"/>
        <v>0.619737942570393</v>
      </c>
      <c r="Q98" s="17">
        <f>YEAR(SalesDataTable[[#This Row],[Order Date]])</f>
        <v>2026</v>
      </c>
      <c r="R98" s="16" t="str">
        <f>"Q"&amp;ROUNDUP(MONTH(SalesDataTable[[#This Row],[Order Date]])/3,0)</f>
        <v>Q1</v>
      </c>
      <c r="S98" s="13">
        <f>MONTH(SalesDataTable[[#This Row],[Order Date]])</f>
        <v>1</v>
      </c>
      <c r="T98" s="16" t="str">
        <f>TEXT(SalesDataTable[[#This Row],[Order Date]],"mmm")</f>
        <v>Jan</v>
      </c>
    </row>
    <row r="99" ht="15.6" spans="1:20">
      <c r="A99" s="19" t="s">
        <v>170</v>
      </c>
      <c r="B99" s="11">
        <v>46044</v>
      </c>
      <c r="C99" s="12" t="s">
        <v>47</v>
      </c>
      <c r="D99" s="12" t="s">
        <v>48</v>
      </c>
      <c r="E99" s="12" t="s">
        <v>59</v>
      </c>
      <c r="F99" s="12" t="s">
        <v>36</v>
      </c>
      <c r="G99" s="12" t="s">
        <v>51</v>
      </c>
      <c r="H99" s="12" t="s">
        <v>61</v>
      </c>
      <c r="I99" s="13">
        <v>1</v>
      </c>
      <c r="J99" s="14">
        <v>199.42</v>
      </c>
      <c r="K99" s="15">
        <v>0.05</v>
      </c>
      <c r="L99" s="14">
        <v>101.82</v>
      </c>
      <c r="M99" s="14">
        <f t="shared" si="4"/>
        <v>189.449</v>
      </c>
      <c r="N99" s="14">
        <f t="shared" si="5"/>
        <v>101.82</v>
      </c>
      <c r="O99" s="14">
        <f t="shared" si="6"/>
        <v>87.629</v>
      </c>
      <c r="P99" s="16">
        <f t="shared" si="7"/>
        <v>0.462546648438366</v>
      </c>
      <c r="Q99" s="17">
        <f>YEAR(SalesDataTable[[#This Row],[Order Date]])</f>
        <v>2026</v>
      </c>
      <c r="R99" s="16" t="str">
        <f>"Q"&amp;ROUNDUP(MONTH(SalesDataTable[[#This Row],[Order Date]])/3,0)</f>
        <v>Q1</v>
      </c>
      <c r="S99" s="13">
        <f>MONTH(SalesDataTable[[#This Row],[Order Date]])</f>
        <v>1</v>
      </c>
      <c r="T99" s="16" t="str">
        <f>TEXT(SalesDataTable[[#This Row],[Order Date]],"mmm")</f>
        <v>Jan</v>
      </c>
    </row>
    <row r="100" ht="15.6" spans="1:20">
      <c r="A100" s="19" t="s">
        <v>171</v>
      </c>
      <c r="B100" s="11">
        <v>46044</v>
      </c>
      <c r="C100" s="12" t="s">
        <v>34</v>
      </c>
      <c r="D100" s="12" t="s">
        <v>54</v>
      </c>
      <c r="E100" s="12" t="s">
        <v>23</v>
      </c>
      <c r="F100" s="12" t="s">
        <v>36</v>
      </c>
      <c r="G100" s="12" t="s">
        <v>51</v>
      </c>
      <c r="H100" s="12" t="s">
        <v>52</v>
      </c>
      <c r="I100" s="13">
        <v>3</v>
      </c>
      <c r="J100" s="14">
        <v>347.41</v>
      </c>
      <c r="K100" s="15">
        <v>0.1</v>
      </c>
      <c r="L100" s="14">
        <v>192.13</v>
      </c>
      <c r="M100" s="14">
        <f t="shared" si="4"/>
        <v>938.007</v>
      </c>
      <c r="N100" s="14">
        <f t="shared" si="5"/>
        <v>576.39</v>
      </c>
      <c r="O100" s="14">
        <f t="shared" si="6"/>
        <v>361.617</v>
      </c>
      <c r="P100" s="16">
        <f t="shared" si="7"/>
        <v>0.38551631277805</v>
      </c>
      <c r="Q100" s="17">
        <f>YEAR(SalesDataTable[[#This Row],[Order Date]])</f>
        <v>2026</v>
      </c>
      <c r="R100" s="16" t="str">
        <f>"Q"&amp;ROUNDUP(MONTH(SalesDataTable[[#This Row],[Order Date]])/3,0)</f>
        <v>Q1</v>
      </c>
      <c r="S100" s="13">
        <f>MONTH(SalesDataTable[[#This Row],[Order Date]])</f>
        <v>1</v>
      </c>
      <c r="T100" s="16" t="str">
        <f>TEXT(SalesDataTable[[#This Row],[Order Date]],"mmm")</f>
        <v>Jan</v>
      </c>
    </row>
    <row r="101" ht="15.6" spans="1:20">
      <c r="A101" s="19" t="s">
        <v>172</v>
      </c>
      <c r="B101" s="11">
        <v>46044</v>
      </c>
      <c r="C101" s="12" t="s">
        <v>21</v>
      </c>
      <c r="D101" s="12" t="s">
        <v>72</v>
      </c>
      <c r="E101" s="12" t="s">
        <v>23</v>
      </c>
      <c r="F101" s="12" t="s">
        <v>36</v>
      </c>
      <c r="G101" s="12" t="s">
        <v>25</v>
      </c>
      <c r="H101" s="12" t="s">
        <v>55</v>
      </c>
      <c r="I101" s="13">
        <v>1</v>
      </c>
      <c r="J101" s="14">
        <v>40.28</v>
      </c>
      <c r="K101" s="15">
        <v>0</v>
      </c>
      <c r="L101" s="14">
        <v>16.79</v>
      </c>
      <c r="M101" s="14">
        <f t="shared" si="4"/>
        <v>40.28</v>
      </c>
      <c r="N101" s="14">
        <f t="shared" si="5"/>
        <v>16.79</v>
      </c>
      <c r="O101" s="14">
        <f t="shared" si="6"/>
        <v>23.49</v>
      </c>
      <c r="P101" s="16">
        <f t="shared" si="7"/>
        <v>0.583167825223436</v>
      </c>
      <c r="Q101" s="17">
        <f>YEAR(SalesDataTable[[#This Row],[Order Date]])</f>
        <v>2026</v>
      </c>
      <c r="R101" s="16" t="str">
        <f>"Q"&amp;ROUNDUP(MONTH(SalesDataTable[[#This Row],[Order Date]])/3,0)</f>
        <v>Q1</v>
      </c>
      <c r="S101" s="13">
        <f>MONTH(SalesDataTable[[#This Row],[Order Date]])</f>
        <v>1</v>
      </c>
      <c r="T101" s="16" t="str">
        <f>TEXT(SalesDataTable[[#This Row],[Order Date]],"mmm")</f>
        <v>Jan</v>
      </c>
    </row>
    <row r="102" ht="15.6" spans="1:20">
      <c r="A102" s="19" t="s">
        <v>173</v>
      </c>
      <c r="B102" s="11">
        <v>46044</v>
      </c>
      <c r="C102" s="12" t="s">
        <v>47</v>
      </c>
      <c r="D102" s="12" t="s">
        <v>102</v>
      </c>
      <c r="E102" s="12" t="s">
        <v>23</v>
      </c>
      <c r="F102" s="12" t="s">
        <v>24</v>
      </c>
      <c r="G102" s="12" t="s">
        <v>51</v>
      </c>
      <c r="H102" s="12" t="s">
        <v>61</v>
      </c>
      <c r="I102" s="13">
        <v>3</v>
      </c>
      <c r="J102" s="14">
        <v>195.49</v>
      </c>
      <c r="K102" s="15">
        <v>0.05</v>
      </c>
      <c r="L102" s="14">
        <v>106.38</v>
      </c>
      <c r="M102" s="14">
        <f t="shared" si="4"/>
        <v>557.1465</v>
      </c>
      <c r="N102" s="14">
        <f t="shared" si="5"/>
        <v>319.14</v>
      </c>
      <c r="O102" s="14">
        <f t="shared" si="6"/>
        <v>238.0065</v>
      </c>
      <c r="P102" s="16">
        <f t="shared" si="7"/>
        <v>0.427188360691488</v>
      </c>
      <c r="Q102" s="17">
        <f>YEAR(SalesDataTable[[#This Row],[Order Date]])</f>
        <v>2026</v>
      </c>
      <c r="R102" s="16" t="str">
        <f>"Q"&amp;ROUNDUP(MONTH(SalesDataTable[[#This Row],[Order Date]])/3,0)</f>
        <v>Q1</v>
      </c>
      <c r="S102" s="13">
        <f>MONTH(SalesDataTable[[#This Row],[Order Date]])</f>
        <v>1</v>
      </c>
      <c r="T102" s="16" t="str">
        <f>TEXT(SalesDataTable[[#This Row],[Order Date]],"mmm")</f>
        <v>Jan</v>
      </c>
    </row>
    <row r="103" ht="15.6" spans="1:20">
      <c r="A103" s="19" t="s">
        <v>174</v>
      </c>
      <c r="B103" s="11">
        <v>46045</v>
      </c>
      <c r="C103" s="12" t="s">
        <v>28</v>
      </c>
      <c r="D103" s="12" t="s">
        <v>86</v>
      </c>
      <c r="E103" s="12" t="s">
        <v>23</v>
      </c>
      <c r="F103" s="12" t="s">
        <v>24</v>
      </c>
      <c r="G103" s="12" t="s">
        <v>69</v>
      </c>
      <c r="H103" s="12" t="s">
        <v>87</v>
      </c>
      <c r="I103" s="13">
        <v>2</v>
      </c>
      <c r="J103" s="14">
        <v>35.75</v>
      </c>
      <c r="K103" s="15">
        <v>0</v>
      </c>
      <c r="L103" s="14">
        <v>13.94</v>
      </c>
      <c r="M103" s="14">
        <f t="shared" si="4"/>
        <v>71.5</v>
      </c>
      <c r="N103" s="14">
        <f t="shared" si="5"/>
        <v>27.88</v>
      </c>
      <c r="O103" s="14">
        <f t="shared" si="6"/>
        <v>43.62</v>
      </c>
      <c r="P103" s="16">
        <f t="shared" si="7"/>
        <v>0.61006993006993</v>
      </c>
      <c r="Q103" s="17">
        <f>YEAR(SalesDataTable[[#This Row],[Order Date]])</f>
        <v>2026</v>
      </c>
      <c r="R103" s="16" t="str">
        <f>"Q"&amp;ROUNDUP(MONTH(SalesDataTable[[#This Row],[Order Date]])/3,0)</f>
        <v>Q1</v>
      </c>
      <c r="S103" s="13">
        <f>MONTH(SalesDataTable[[#This Row],[Order Date]])</f>
        <v>1</v>
      </c>
      <c r="T103" s="16" t="str">
        <f>TEXT(SalesDataTable[[#This Row],[Order Date]],"mmm")</f>
        <v>Jan</v>
      </c>
    </row>
    <row r="104" ht="15.6" spans="1:20">
      <c r="A104" s="19" t="s">
        <v>175</v>
      </c>
      <c r="B104" s="11">
        <v>46045</v>
      </c>
      <c r="C104" s="12" t="s">
        <v>21</v>
      </c>
      <c r="D104" s="12" t="s">
        <v>108</v>
      </c>
      <c r="E104" s="12" t="s">
        <v>23</v>
      </c>
      <c r="F104" s="12" t="s">
        <v>24</v>
      </c>
      <c r="G104" s="12" t="s">
        <v>25</v>
      </c>
      <c r="H104" s="12" t="s">
        <v>63</v>
      </c>
      <c r="I104" s="13">
        <v>1</v>
      </c>
      <c r="J104" s="14">
        <v>103.39</v>
      </c>
      <c r="K104" s="15">
        <v>0</v>
      </c>
      <c r="L104" s="14">
        <v>51.32</v>
      </c>
      <c r="M104" s="14">
        <f t="shared" si="4"/>
        <v>103.39</v>
      </c>
      <c r="N104" s="14">
        <f t="shared" si="5"/>
        <v>51.32</v>
      </c>
      <c r="O104" s="14">
        <f t="shared" si="6"/>
        <v>52.07</v>
      </c>
      <c r="P104" s="16">
        <f t="shared" si="7"/>
        <v>0.503627043234355</v>
      </c>
      <c r="Q104" s="17">
        <f>YEAR(SalesDataTable[[#This Row],[Order Date]])</f>
        <v>2026</v>
      </c>
      <c r="R104" s="16" t="str">
        <f>"Q"&amp;ROUNDUP(MONTH(SalesDataTable[[#This Row],[Order Date]])/3,0)</f>
        <v>Q1</v>
      </c>
      <c r="S104" s="13">
        <f>MONTH(SalesDataTable[[#This Row],[Order Date]])</f>
        <v>1</v>
      </c>
      <c r="T104" s="16" t="str">
        <f>TEXT(SalesDataTable[[#This Row],[Order Date]],"mmm")</f>
        <v>Jan</v>
      </c>
    </row>
    <row r="105" ht="15.6" spans="1:20">
      <c r="A105" s="19" t="s">
        <v>176</v>
      </c>
      <c r="B105" s="11">
        <v>46045</v>
      </c>
      <c r="C105" s="12" t="s">
        <v>21</v>
      </c>
      <c r="D105" s="12" t="s">
        <v>108</v>
      </c>
      <c r="E105" s="12" t="s">
        <v>23</v>
      </c>
      <c r="F105" s="12" t="s">
        <v>36</v>
      </c>
      <c r="G105" s="12" t="s">
        <v>51</v>
      </c>
      <c r="H105" s="12" t="s">
        <v>84</v>
      </c>
      <c r="I105" s="13">
        <v>3</v>
      </c>
      <c r="J105" s="14">
        <v>81.98</v>
      </c>
      <c r="K105" s="15">
        <v>0.1</v>
      </c>
      <c r="L105" s="14">
        <v>40.23</v>
      </c>
      <c r="M105" s="14">
        <f t="shared" si="4"/>
        <v>221.346</v>
      </c>
      <c r="N105" s="14">
        <f t="shared" si="5"/>
        <v>120.69</v>
      </c>
      <c r="O105" s="14">
        <f t="shared" si="6"/>
        <v>100.656</v>
      </c>
      <c r="P105" s="16">
        <f t="shared" si="7"/>
        <v>0.454745059770676</v>
      </c>
      <c r="Q105" s="17">
        <f>YEAR(SalesDataTable[[#This Row],[Order Date]])</f>
        <v>2026</v>
      </c>
      <c r="R105" s="16" t="str">
        <f>"Q"&amp;ROUNDUP(MONTH(SalesDataTable[[#This Row],[Order Date]])/3,0)</f>
        <v>Q1</v>
      </c>
      <c r="S105" s="13">
        <f>MONTH(SalesDataTable[[#This Row],[Order Date]])</f>
        <v>1</v>
      </c>
      <c r="T105" s="16" t="str">
        <f>TEXT(SalesDataTable[[#This Row],[Order Date]],"mmm")</f>
        <v>Jan</v>
      </c>
    </row>
    <row r="106" ht="15.6" spans="1:20">
      <c r="A106" s="19" t="s">
        <v>177</v>
      </c>
      <c r="B106" s="11">
        <v>46045</v>
      </c>
      <c r="C106" s="12" t="s">
        <v>34</v>
      </c>
      <c r="D106" s="12" t="s">
        <v>35</v>
      </c>
      <c r="E106" s="12" t="s">
        <v>30</v>
      </c>
      <c r="F106" s="12" t="s">
        <v>40</v>
      </c>
      <c r="G106" s="12" t="s">
        <v>51</v>
      </c>
      <c r="H106" s="12" t="s">
        <v>52</v>
      </c>
      <c r="I106" s="13">
        <v>10</v>
      </c>
      <c r="J106" s="14">
        <v>337.69</v>
      </c>
      <c r="K106" s="15">
        <v>0.1</v>
      </c>
      <c r="L106" s="14">
        <v>200.27</v>
      </c>
      <c r="M106" s="14">
        <f t="shared" si="4"/>
        <v>3039.21</v>
      </c>
      <c r="N106" s="14">
        <f t="shared" si="5"/>
        <v>2002.7</v>
      </c>
      <c r="O106" s="14">
        <f t="shared" si="6"/>
        <v>1036.51</v>
      </c>
      <c r="P106" s="16">
        <f t="shared" si="7"/>
        <v>0.341045863892261</v>
      </c>
      <c r="Q106" s="17">
        <f>YEAR(SalesDataTable[[#This Row],[Order Date]])</f>
        <v>2026</v>
      </c>
      <c r="R106" s="16" t="str">
        <f>"Q"&amp;ROUNDUP(MONTH(SalesDataTable[[#This Row],[Order Date]])/3,0)</f>
        <v>Q1</v>
      </c>
      <c r="S106" s="13">
        <f>MONTH(SalesDataTable[[#This Row],[Order Date]])</f>
        <v>1</v>
      </c>
      <c r="T106" s="16" t="str">
        <f>TEXT(SalesDataTable[[#This Row],[Order Date]],"mmm")</f>
        <v>Jan</v>
      </c>
    </row>
    <row r="107" ht="15.6" spans="1:20">
      <c r="A107" s="19" t="s">
        <v>178</v>
      </c>
      <c r="B107" s="11">
        <v>46045</v>
      </c>
      <c r="C107" s="12" t="s">
        <v>47</v>
      </c>
      <c r="D107" s="12" t="s">
        <v>68</v>
      </c>
      <c r="E107" s="12" t="s">
        <v>23</v>
      </c>
      <c r="F107" s="12" t="s">
        <v>36</v>
      </c>
      <c r="G107" s="12" t="s">
        <v>51</v>
      </c>
      <c r="H107" s="12" t="s">
        <v>52</v>
      </c>
      <c r="I107" s="13">
        <v>2</v>
      </c>
      <c r="J107" s="14">
        <v>333.29</v>
      </c>
      <c r="K107" s="15">
        <v>0</v>
      </c>
      <c r="L107" s="14">
        <v>197.18</v>
      </c>
      <c r="M107" s="14">
        <f t="shared" si="4"/>
        <v>666.58</v>
      </c>
      <c r="N107" s="14">
        <f t="shared" si="5"/>
        <v>394.36</v>
      </c>
      <c r="O107" s="14">
        <f t="shared" si="6"/>
        <v>272.22</v>
      </c>
      <c r="P107" s="16">
        <f t="shared" si="7"/>
        <v>0.408383089801674</v>
      </c>
      <c r="Q107" s="17">
        <f>YEAR(SalesDataTable[[#This Row],[Order Date]])</f>
        <v>2026</v>
      </c>
      <c r="R107" s="16" t="str">
        <f>"Q"&amp;ROUNDUP(MONTH(SalesDataTable[[#This Row],[Order Date]])/3,0)</f>
        <v>Q1</v>
      </c>
      <c r="S107" s="13">
        <f>MONTH(SalesDataTable[[#This Row],[Order Date]])</f>
        <v>1</v>
      </c>
      <c r="T107" s="16" t="str">
        <f>TEXT(SalesDataTable[[#This Row],[Order Date]],"mmm")</f>
        <v>Jan</v>
      </c>
    </row>
    <row r="108" ht="15.6" spans="1:20">
      <c r="A108" s="19" t="s">
        <v>179</v>
      </c>
      <c r="B108" s="11">
        <v>46045</v>
      </c>
      <c r="C108" s="12" t="s">
        <v>21</v>
      </c>
      <c r="D108" s="12" t="s">
        <v>108</v>
      </c>
      <c r="E108" s="12" t="s">
        <v>45</v>
      </c>
      <c r="F108" s="12" t="s">
        <v>36</v>
      </c>
      <c r="G108" s="12" t="s">
        <v>25</v>
      </c>
      <c r="H108" s="12" t="s">
        <v>26</v>
      </c>
      <c r="I108" s="13">
        <v>1</v>
      </c>
      <c r="J108" s="14">
        <v>80.11</v>
      </c>
      <c r="K108" s="15">
        <v>0.05</v>
      </c>
      <c r="L108" s="14">
        <v>43.54</v>
      </c>
      <c r="M108" s="14">
        <f t="shared" si="4"/>
        <v>76.1045</v>
      </c>
      <c r="N108" s="14">
        <f t="shared" si="5"/>
        <v>43.54</v>
      </c>
      <c r="O108" s="14">
        <f t="shared" si="6"/>
        <v>32.5645</v>
      </c>
      <c r="P108" s="16">
        <f t="shared" si="7"/>
        <v>0.427891911779198</v>
      </c>
      <c r="Q108" s="17">
        <f>YEAR(SalesDataTable[[#This Row],[Order Date]])</f>
        <v>2026</v>
      </c>
      <c r="R108" s="16" t="str">
        <f>"Q"&amp;ROUNDUP(MONTH(SalesDataTable[[#This Row],[Order Date]])/3,0)</f>
        <v>Q1</v>
      </c>
      <c r="S108" s="13">
        <f>MONTH(SalesDataTable[[#This Row],[Order Date]])</f>
        <v>1</v>
      </c>
      <c r="T108" s="16" t="str">
        <f>TEXT(SalesDataTable[[#This Row],[Order Date]],"mmm")</f>
        <v>Jan</v>
      </c>
    </row>
    <row r="109" ht="15.6" spans="1:20">
      <c r="A109" s="19" t="s">
        <v>180</v>
      </c>
      <c r="B109" s="11">
        <v>46045</v>
      </c>
      <c r="C109" s="12" t="s">
        <v>47</v>
      </c>
      <c r="D109" s="12" t="s">
        <v>102</v>
      </c>
      <c r="E109" s="12" t="s">
        <v>45</v>
      </c>
      <c r="F109" s="12" t="s">
        <v>36</v>
      </c>
      <c r="G109" s="12" t="s">
        <v>51</v>
      </c>
      <c r="H109" s="12" t="s">
        <v>84</v>
      </c>
      <c r="I109" s="13">
        <v>1</v>
      </c>
      <c r="J109" s="14">
        <v>82.6</v>
      </c>
      <c r="K109" s="15">
        <v>0.05</v>
      </c>
      <c r="L109" s="14">
        <v>38.3</v>
      </c>
      <c r="M109" s="14">
        <f t="shared" si="4"/>
        <v>78.47</v>
      </c>
      <c r="N109" s="14">
        <f t="shared" si="5"/>
        <v>38.3</v>
      </c>
      <c r="O109" s="14">
        <f t="shared" si="6"/>
        <v>40.17</v>
      </c>
      <c r="P109" s="16">
        <f t="shared" si="7"/>
        <v>0.511915381674525</v>
      </c>
      <c r="Q109" s="17">
        <f>YEAR(SalesDataTable[[#This Row],[Order Date]])</f>
        <v>2026</v>
      </c>
      <c r="R109" s="16" t="str">
        <f>"Q"&amp;ROUNDUP(MONTH(SalesDataTable[[#This Row],[Order Date]])/3,0)</f>
        <v>Q1</v>
      </c>
      <c r="S109" s="13">
        <f>MONTH(SalesDataTable[[#This Row],[Order Date]])</f>
        <v>1</v>
      </c>
      <c r="T109" s="16" t="str">
        <f>TEXT(SalesDataTable[[#This Row],[Order Date]],"mmm")</f>
        <v>Jan</v>
      </c>
    </row>
    <row r="110" ht="15.6" spans="1:20">
      <c r="A110" s="19" t="s">
        <v>181</v>
      </c>
      <c r="B110" s="11">
        <v>46046</v>
      </c>
      <c r="C110" s="12" t="s">
        <v>21</v>
      </c>
      <c r="D110" s="12" t="s">
        <v>108</v>
      </c>
      <c r="E110" s="12" t="s">
        <v>23</v>
      </c>
      <c r="F110" s="12" t="s">
        <v>24</v>
      </c>
      <c r="G110" s="12" t="s">
        <v>31</v>
      </c>
      <c r="H110" s="12" t="s">
        <v>32</v>
      </c>
      <c r="I110" s="13">
        <v>1</v>
      </c>
      <c r="J110" s="14">
        <v>94.07</v>
      </c>
      <c r="K110" s="15">
        <v>0</v>
      </c>
      <c r="L110" s="14">
        <v>46.28</v>
      </c>
      <c r="M110" s="14">
        <f t="shared" si="4"/>
        <v>94.07</v>
      </c>
      <c r="N110" s="14">
        <f t="shared" si="5"/>
        <v>46.28</v>
      </c>
      <c r="O110" s="14">
        <f t="shared" si="6"/>
        <v>47.79</v>
      </c>
      <c r="P110" s="16">
        <f t="shared" si="7"/>
        <v>0.508025938131179</v>
      </c>
      <c r="Q110" s="17">
        <f>YEAR(SalesDataTable[[#This Row],[Order Date]])</f>
        <v>2026</v>
      </c>
      <c r="R110" s="16" t="str">
        <f>"Q"&amp;ROUNDUP(MONTH(SalesDataTable[[#This Row],[Order Date]])/3,0)</f>
        <v>Q1</v>
      </c>
      <c r="S110" s="13">
        <f>MONTH(SalesDataTable[[#This Row],[Order Date]])</f>
        <v>1</v>
      </c>
      <c r="T110" s="16" t="str">
        <f>TEXT(SalesDataTable[[#This Row],[Order Date]],"mmm")</f>
        <v>Jan</v>
      </c>
    </row>
    <row r="111" ht="15.6" spans="1:20">
      <c r="A111" s="19" t="s">
        <v>182</v>
      </c>
      <c r="B111" s="11">
        <v>46046</v>
      </c>
      <c r="C111" s="12" t="s">
        <v>21</v>
      </c>
      <c r="D111" s="12" t="s">
        <v>108</v>
      </c>
      <c r="E111" s="12" t="s">
        <v>23</v>
      </c>
      <c r="F111" s="12" t="s">
        <v>24</v>
      </c>
      <c r="G111" s="12" t="s">
        <v>37</v>
      </c>
      <c r="H111" s="12" t="s">
        <v>103</v>
      </c>
      <c r="I111" s="13">
        <v>1</v>
      </c>
      <c r="J111" s="14">
        <v>163.71</v>
      </c>
      <c r="K111" s="15">
        <v>0</v>
      </c>
      <c r="L111" s="14">
        <v>90.06</v>
      </c>
      <c r="M111" s="14">
        <f t="shared" si="4"/>
        <v>163.71</v>
      </c>
      <c r="N111" s="14">
        <f t="shared" si="5"/>
        <v>90.06</v>
      </c>
      <c r="O111" s="14">
        <f t="shared" si="6"/>
        <v>73.65</v>
      </c>
      <c r="P111" s="16">
        <f t="shared" si="7"/>
        <v>0.449880886934213</v>
      </c>
      <c r="Q111" s="17">
        <f>YEAR(SalesDataTable[[#This Row],[Order Date]])</f>
        <v>2026</v>
      </c>
      <c r="R111" s="16" t="str">
        <f>"Q"&amp;ROUNDUP(MONTH(SalesDataTable[[#This Row],[Order Date]])/3,0)</f>
        <v>Q1</v>
      </c>
      <c r="S111" s="13">
        <f>MONTH(SalesDataTable[[#This Row],[Order Date]])</f>
        <v>1</v>
      </c>
      <c r="T111" s="16" t="str">
        <f>TEXT(SalesDataTable[[#This Row],[Order Date]],"mmm")</f>
        <v>Jan</v>
      </c>
    </row>
    <row r="112" ht="15.6" spans="1:20">
      <c r="A112" s="19" t="s">
        <v>183</v>
      </c>
      <c r="B112" s="11">
        <v>46046</v>
      </c>
      <c r="C112" s="12" t="s">
        <v>47</v>
      </c>
      <c r="D112" s="12" t="s">
        <v>68</v>
      </c>
      <c r="E112" s="12" t="s">
        <v>45</v>
      </c>
      <c r="F112" s="12" t="s">
        <v>24</v>
      </c>
      <c r="G112" s="12" t="s">
        <v>51</v>
      </c>
      <c r="H112" s="12" t="s">
        <v>61</v>
      </c>
      <c r="I112" s="13">
        <v>4</v>
      </c>
      <c r="J112" s="14">
        <v>191.43</v>
      </c>
      <c r="K112" s="15">
        <v>0</v>
      </c>
      <c r="L112" s="14">
        <v>106.82</v>
      </c>
      <c r="M112" s="14">
        <f t="shared" si="4"/>
        <v>765.72</v>
      </c>
      <c r="N112" s="14">
        <f t="shared" si="5"/>
        <v>427.28</v>
      </c>
      <c r="O112" s="14">
        <f t="shared" si="6"/>
        <v>338.44</v>
      </c>
      <c r="P112" s="16">
        <f t="shared" si="7"/>
        <v>0.441989238886277</v>
      </c>
      <c r="Q112" s="17">
        <f>YEAR(SalesDataTable[[#This Row],[Order Date]])</f>
        <v>2026</v>
      </c>
      <c r="R112" s="16" t="str">
        <f>"Q"&amp;ROUNDUP(MONTH(SalesDataTable[[#This Row],[Order Date]])/3,0)</f>
        <v>Q1</v>
      </c>
      <c r="S112" s="13">
        <f>MONTH(SalesDataTable[[#This Row],[Order Date]])</f>
        <v>1</v>
      </c>
      <c r="T112" s="16" t="str">
        <f>TEXT(SalesDataTable[[#This Row],[Order Date]],"mmm")</f>
        <v>Jan</v>
      </c>
    </row>
    <row r="113" ht="15.6" spans="1:20">
      <c r="A113" s="19" t="s">
        <v>184</v>
      </c>
      <c r="B113" s="11">
        <v>46046</v>
      </c>
      <c r="C113" s="12" t="s">
        <v>28</v>
      </c>
      <c r="D113" s="12" t="s">
        <v>86</v>
      </c>
      <c r="E113" s="12" t="s">
        <v>30</v>
      </c>
      <c r="F113" s="12" t="s">
        <v>40</v>
      </c>
      <c r="G113" s="12" t="s">
        <v>37</v>
      </c>
      <c r="H113" s="12" t="s">
        <v>66</v>
      </c>
      <c r="I113" s="13">
        <v>3</v>
      </c>
      <c r="J113" s="14">
        <v>46.94</v>
      </c>
      <c r="K113" s="15">
        <v>0.05</v>
      </c>
      <c r="L113" s="14">
        <v>18.18</v>
      </c>
      <c r="M113" s="14">
        <f t="shared" si="4"/>
        <v>133.779</v>
      </c>
      <c r="N113" s="14">
        <f t="shared" si="5"/>
        <v>54.54</v>
      </c>
      <c r="O113" s="14">
        <f t="shared" si="6"/>
        <v>79.239</v>
      </c>
      <c r="P113" s="16">
        <f t="shared" si="7"/>
        <v>0.592312694817572</v>
      </c>
      <c r="Q113" s="17">
        <f>YEAR(SalesDataTable[[#This Row],[Order Date]])</f>
        <v>2026</v>
      </c>
      <c r="R113" s="16" t="str">
        <f>"Q"&amp;ROUNDUP(MONTH(SalesDataTable[[#This Row],[Order Date]])/3,0)</f>
        <v>Q1</v>
      </c>
      <c r="S113" s="13">
        <f>MONTH(SalesDataTable[[#This Row],[Order Date]])</f>
        <v>1</v>
      </c>
      <c r="T113" s="16" t="str">
        <f>TEXT(SalesDataTable[[#This Row],[Order Date]],"mmm")</f>
        <v>Jan</v>
      </c>
    </row>
    <row r="114" ht="15.6" spans="1:20">
      <c r="A114" s="19" t="s">
        <v>185</v>
      </c>
      <c r="B114" s="11">
        <v>46046</v>
      </c>
      <c r="C114" s="12" t="s">
        <v>47</v>
      </c>
      <c r="D114" s="12" t="s">
        <v>65</v>
      </c>
      <c r="E114" s="12" t="s">
        <v>23</v>
      </c>
      <c r="F114" s="12" t="s">
        <v>24</v>
      </c>
      <c r="G114" s="12" t="s">
        <v>31</v>
      </c>
      <c r="H114" s="12" t="s">
        <v>41</v>
      </c>
      <c r="I114" s="13">
        <v>1</v>
      </c>
      <c r="J114" s="14">
        <v>147.21</v>
      </c>
      <c r="K114" s="15">
        <v>0</v>
      </c>
      <c r="L114" s="14">
        <v>79.51</v>
      </c>
      <c r="M114" s="14">
        <f t="shared" si="4"/>
        <v>147.21</v>
      </c>
      <c r="N114" s="14">
        <f t="shared" si="5"/>
        <v>79.51</v>
      </c>
      <c r="O114" s="14">
        <f t="shared" si="6"/>
        <v>67.7</v>
      </c>
      <c r="P114" s="16">
        <f t="shared" si="7"/>
        <v>0.459887235921473</v>
      </c>
      <c r="Q114" s="17">
        <f>YEAR(SalesDataTable[[#This Row],[Order Date]])</f>
        <v>2026</v>
      </c>
      <c r="R114" s="16" t="str">
        <f>"Q"&amp;ROUNDUP(MONTH(SalesDataTable[[#This Row],[Order Date]])/3,0)</f>
        <v>Q1</v>
      </c>
      <c r="S114" s="13">
        <f>MONTH(SalesDataTable[[#This Row],[Order Date]])</f>
        <v>1</v>
      </c>
      <c r="T114" s="16" t="str">
        <f>TEXT(SalesDataTable[[#This Row],[Order Date]],"mmm")</f>
        <v>Jan</v>
      </c>
    </row>
    <row r="115" ht="15.6" spans="1:20">
      <c r="A115" s="19" t="s">
        <v>186</v>
      </c>
      <c r="B115" s="11">
        <v>46047</v>
      </c>
      <c r="C115" s="12" t="s">
        <v>21</v>
      </c>
      <c r="D115" s="12" t="s">
        <v>22</v>
      </c>
      <c r="E115" s="12" t="s">
        <v>23</v>
      </c>
      <c r="F115" s="12" t="s">
        <v>40</v>
      </c>
      <c r="G115" s="12" t="s">
        <v>37</v>
      </c>
      <c r="H115" s="12" t="s">
        <v>38</v>
      </c>
      <c r="I115" s="13">
        <v>1</v>
      </c>
      <c r="J115" s="14">
        <v>35.73</v>
      </c>
      <c r="K115" s="15">
        <v>0</v>
      </c>
      <c r="L115" s="14">
        <v>13.57</v>
      </c>
      <c r="M115" s="14">
        <f t="shared" si="4"/>
        <v>35.73</v>
      </c>
      <c r="N115" s="14">
        <f t="shared" si="5"/>
        <v>13.57</v>
      </c>
      <c r="O115" s="14">
        <f t="shared" si="6"/>
        <v>22.16</v>
      </c>
      <c r="P115" s="16">
        <f t="shared" si="7"/>
        <v>0.620207108872096</v>
      </c>
      <c r="Q115" s="17">
        <f>YEAR(SalesDataTable[[#This Row],[Order Date]])</f>
        <v>2026</v>
      </c>
      <c r="R115" s="16" t="str">
        <f>"Q"&amp;ROUNDUP(MONTH(SalesDataTable[[#This Row],[Order Date]])/3,0)</f>
        <v>Q1</v>
      </c>
      <c r="S115" s="13">
        <f>MONTH(SalesDataTable[[#This Row],[Order Date]])</f>
        <v>1</v>
      </c>
      <c r="T115" s="16" t="str">
        <f>TEXT(SalesDataTable[[#This Row],[Order Date]],"mmm")</f>
        <v>Jan</v>
      </c>
    </row>
    <row r="116" ht="15.6" spans="1:20">
      <c r="A116" s="19" t="s">
        <v>187</v>
      </c>
      <c r="B116" s="11">
        <v>46047</v>
      </c>
      <c r="C116" s="12" t="s">
        <v>28</v>
      </c>
      <c r="D116" s="12" t="s">
        <v>106</v>
      </c>
      <c r="E116" s="12" t="s">
        <v>23</v>
      </c>
      <c r="F116" s="12" t="s">
        <v>36</v>
      </c>
      <c r="G116" s="12" t="s">
        <v>25</v>
      </c>
      <c r="H116" s="12" t="s">
        <v>63</v>
      </c>
      <c r="I116" s="13">
        <v>2</v>
      </c>
      <c r="J116" s="14">
        <v>103.99</v>
      </c>
      <c r="K116" s="15">
        <v>0.15</v>
      </c>
      <c r="L116" s="14">
        <v>51.94</v>
      </c>
      <c r="M116" s="14">
        <f t="shared" si="4"/>
        <v>176.783</v>
      </c>
      <c r="N116" s="14">
        <f t="shared" si="5"/>
        <v>103.88</v>
      </c>
      <c r="O116" s="14">
        <f t="shared" si="6"/>
        <v>72.903</v>
      </c>
      <c r="P116" s="16">
        <f t="shared" si="7"/>
        <v>0.412386937658033</v>
      </c>
      <c r="Q116" s="17">
        <f>YEAR(SalesDataTable[[#This Row],[Order Date]])</f>
        <v>2026</v>
      </c>
      <c r="R116" s="16" t="str">
        <f>"Q"&amp;ROUNDUP(MONTH(SalesDataTable[[#This Row],[Order Date]])/3,0)</f>
        <v>Q1</v>
      </c>
      <c r="S116" s="13">
        <f>MONTH(SalesDataTable[[#This Row],[Order Date]])</f>
        <v>1</v>
      </c>
      <c r="T116" s="16" t="str">
        <f>TEXT(SalesDataTable[[#This Row],[Order Date]],"mmm")</f>
        <v>Jan</v>
      </c>
    </row>
    <row r="117" ht="15.6" spans="1:20">
      <c r="A117" s="19" t="s">
        <v>188</v>
      </c>
      <c r="B117" s="11">
        <v>46047</v>
      </c>
      <c r="C117" s="12" t="s">
        <v>28</v>
      </c>
      <c r="D117" s="12" t="s">
        <v>89</v>
      </c>
      <c r="E117" s="12" t="s">
        <v>23</v>
      </c>
      <c r="F117" s="12" t="s">
        <v>24</v>
      </c>
      <c r="G117" s="12" t="s">
        <v>31</v>
      </c>
      <c r="H117" s="12" t="s">
        <v>99</v>
      </c>
      <c r="I117" s="13">
        <v>2</v>
      </c>
      <c r="J117" s="14">
        <v>72.74</v>
      </c>
      <c r="K117" s="15">
        <v>0</v>
      </c>
      <c r="L117" s="14">
        <v>31.96</v>
      </c>
      <c r="M117" s="14">
        <f t="shared" si="4"/>
        <v>145.48</v>
      </c>
      <c r="N117" s="14">
        <f t="shared" si="5"/>
        <v>63.92</v>
      </c>
      <c r="O117" s="14">
        <f t="shared" si="6"/>
        <v>81.56</v>
      </c>
      <c r="P117" s="16">
        <f t="shared" si="7"/>
        <v>0.560626890294198</v>
      </c>
      <c r="Q117" s="17">
        <f>YEAR(SalesDataTable[[#This Row],[Order Date]])</f>
        <v>2026</v>
      </c>
      <c r="R117" s="16" t="str">
        <f>"Q"&amp;ROUNDUP(MONTH(SalesDataTable[[#This Row],[Order Date]])/3,0)</f>
        <v>Q1</v>
      </c>
      <c r="S117" s="13">
        <f>MONTH(SalesDataTable[[#This Row],[Order Date]])</f>
        <v>1</v>
      </c>
      <c r="T117" s="16" t="str">
        <f>TEXT(SalesDataTable[[#This Row],[Order Date]],"mmm")</f>
        <v>Jan</v>
      </c>
    </row>
    <row r="118" ht="15.6" spans="1:20">
      <c r="A118" s="19" t="s">
        <v>189</v>
      </c>
      <c r="B118" s="11">
        <v>46048</v>
      </c>
      <c r="C118" s="12" t="s">
        <v>34</v>
      </c>
      <c r="D118" s="12" t="s">
        <v>81</v>
      </c>
      <c r="E118" s="12" t="s">
        <v>45</v>
      </c>
      <c r="F118" s="12" t="s">
        <v>24</v>
      </c>
      <c r="G118" s="12" t="s">
        <v>25</v>
      </c>
      <c r="H118" s="12" t="s">
        <v>63</v>
      </c>
      <c r="I118" s="13">
        <v>1</v>
      </c>
      <c r="J118" s="14">
        <v>100.01</v>
      </c>
      <c r="K118" s="15">
        <v>0.05</v>
      </c>
      <c r="L118" s="14">
        <v>49.41</v>
      </c>
      <c r="M118" s="14">
        <f t="shared" si="4"/>
        <v>95.0095</v>
      </c>
      <c r="N118" s="14">
        <f t="shared" si="5"/>
        <v>49.41</v>
      </c>
      <c r="O118" s="14">
        <f t="shared" si="6"/>
        <v>45.5995</v>
      </c>
      <c r="P118" s="16">
        <f t="shared" si="7"/>
        <v>0.479946742167889</v>
      </c>
      <c r="Q118" s="17">
        <f>YEAR(SalesDataTable[[#This Row],[Order Date]])</f>
        <v>2026</v>
      </c>
      <c r="R118" s="16" t="str">
        <f>"Q"&amp;ROUNDUP(MONTH(SalesDataTable[[#This Row],[Order Date]])/3,0)</f>
        <v>Q1</v>
      </c>
      <c r="S118" s="13">
        <f>MONTH(SalesDataTable[[#This Row],[Order Date]])</f>
        <v>1</v>
      </c>
      <c r="T118" s="16" t="str">
        <f>TEXT(SalesDataTable[[#This Row],[Order Date]],"mmm")</f>
        <v>Jan</v>
      </c>
    </row>
    <row r="119" ht="15.6" spans="1:20">
      <c r="A119" s="19" t="s">
        <v>190</v>
      </c>
      <c r="B119" s="11">
        <v>46048</v>
      </c>
      <c r="C119" s="12" t="s">
        <v>47</v>
      </c>
      <c r="D119" s="12" t="s">
        <v>65</v>
      </c>
      <c r="E119" s="12" t="s">
        <v>23</v>
      </c>
      <c r="F119" s="12" t="s">
        <v>40</v>
      </c>
      <c r="G119" s="12" t="s">
        <v>37</v>
      </c>
      <c r="H119" s="12" t="s">
        <v>66</v>
      </c>
      <c r="I119" s="13">
        <v>2</v>
      </c>
      <c r="J119" s="14">
        <v>45.73</v>
      </c>
      <c r="K119" s="15">
        <v>0</v>
      </c>
      <c r="L119" s="14">
        <v>18.11</v>
      </c>
      <c r="M119" s="14">
        <f t="shared" si="4"/>
        <v>91.46</v>
      </c>
      <c r="N119" s="14">
        <f t="shared" si="5"/>
        <v>36.22</v>
      </c>
      <c r="O119" s="14">
        <f t="shared" si="6"/>
        <v>55.24</v>
      </c>
      <c r="P119" s="16">
        <f t="shared" si="7"/>
        <v>0.603979881915591</v>
      </c>
      <c r="Q119" s="17">
        <f>YEAR(SalesDataTable[[#This Row],[Order Date]])</f>
        <v>2026</v>
      </c>
      <c r="R119" s="16" t="str">
        <f>"Q"&amp;ROUNDUP(MONTH(SalesDataTable[[#This Row],[Order Date]])/3,0)</f>
        <v>Q1</v>
      </c>
      <c r="S119" s="13">
        <f>MONTH(SalesDataTable[[#This Row],[Order Date]])</f>
        <v>1</v>
      </c>
      <c r="T119" s="16" t="str">
        <f>TEXT(SalesDataTable[[#This Row],[Order Date]],"mmm")</f>
        <v>Jan</v>
      </c>
    </row>
    <row r="120" ht="15.6" spans="1:20">
      <c r="A120" s="19" t="s">
        <v>191</v>
      </c>
      <c r="B120" s="11">
        <v>46048</v>
      </c>
      <c r="C120" s="12" t="s">
        <v>34</v>
      </c>
      <c r="D120" s="12" t="s">
        <v>146</v>
      </c>
      <c r="E120" s="12" t="s">
        <v>23</v>
      </c>
      <c r="F120" s="12" t="s">
        <v>24</v>
      </c>
      <c r="G120" s="12" t="s">
        <v>31</v>
      </c>
      <c r="H120" s="12" t="s">
        <v>41</v>
      </c>
      <c r="I120" s="13">
        <v>2</v>
      </c>
      <c r="J120" s="14">
        <v>143.66</v>
      </c>
      <c r="K120" s="15">
        <v>0.15</v>
      </c>
      <c r="L120" s="14">
        <v>78.14</v>
      </c>
      <c r="M120" s="14">
        <f t="shared" si="4"/>
        <v>244.222</v>
      </c>
      <c r="N120" s="14">
        <f t="shared" si="5"/>
        <v>156.28</v>
      </c>
      <c r="O120" s="14">
        <f t="shared" si="6"/>
        <v>87.942</v>
      </c>
      <c r="P120" s="16">
        <f t="shared" si="7"/>
        <v>0.360090409545414</v>
      </c>
      <c r="Q120" s="17">
        <f>YEAR(SalesDataTable[[#This Row],[Order Date]])</f>
        <v>2026</v>
      </c>
      <c r="R120" s="16" t="str">
        <f>"Q"&amp;ROUNDUP(MONTH(SalesDataTable[[#This Row],[Order Date]])/3,0)</f>
        <v>Q1</v>
      </c>
      <c r="S120" s="13">
        <f>MONTH(SalesDataTable[[#This Row],[Order Date]])</f>
        <v>1</v>
      </c>
      <c r="T120" s="16" t="str">
        <f>TEXT(SalesDataTable[[#This Row],[Order Date]],"mmm")</f>
        <v>Jan</v>
      </c>
    </row>
    <row r="121" ht="15.6" spans="1:20">
      <c r="A121" s="19" t="s">
        <v>192</v>
      </c>
      <c r="B121" s="11">
        <v>46048</v>
      </c>
      <c r="C121" s="12" t="s">
        <v>34</v>
      </c>
      <c r="D121" s="12" t="s">
        <v>81</v>
      </c>
      <c r="E121" s="12" t="s">
        <v>23</v>
      </c>
      <c r="F121" s="12" t="s">
        <v>40</v>
      </c>
      <c r="G121" s="12" t="s">
        <v>51</v>
      </c>
      <c r="H121" s="12" t="s">
        <v>110</v>
      </c>
      <c r="I121" s="13">
        <v>2</v>
      </c>
      <c r="J121" s="14">
        <v>121.88</v>
      </c>
      <c r="K121" s="15">
        <v>0.05</v>
      </c>
      <c r="L121" s="14">
        <v>62.17</v>
      </c>
      <c r="M121" s="14">
        <f t="shared" si="4"/>
        <v>231.572</v>
      </c>
      <c r="N121" s="14">
        <f t="shared" si="5"/>
        <v>124.34</v>
      </c>
      <c r="O121" s="14">
        <f t="shared" si="6"/>
        <v>107.232</v>
      </c>
      <c r="P121" s="16">
        <f t="shared" si="7"/>
        <v>0.46306116456221</v>
      </c>
      <c r="Q121" s="17">
        <f>YEAR(SalesDataTable[[#This Row],[Order Date]])</f>
        <v>2026</v>
      </c>
      <c r="R121" s="16" t="str">
        <f>"Q"&amp;ROUNDUP(MONTH(SalesDataTable[[#This Row],[Order Date]])/3,0)</f>
        <v>Q1</v>
      </c>
      <c r="S121" s="13">
        <f>MONTH(SalesDataTable[[#This Row],[Order Date]])</f>
        <v>1</v>
      </c>
      <c r="T121" s="16" t="str">
        <f>TEXT(SalesDataTable[[#This Row],[Order Date]],"mmm")</f>
        <v>Jan</v>
      </c>
    </row>
    <row r="122" ht="15.6" spans="1:20">
      <c r="A122" s="19" t="s">
        <v>193</v>
      </c>
      <c r="B122" s="11">
        <v>46048</v>
      </c>
      <c r="C122" s="12" t="s">
        <v>21</v>
      </c>
      <c r="D122" s="12" t="s">
        <v>108</v>
      </c>
      <c r="E122" s="12" t="s">
        <v>23</v>
      </c>
      <c r="F122" s="12" t="s">
        <v>24</v>
      </c>
      <c r="G122" s="12" t="s">
        <v>69</v>
      </c>
      <c r="H122" s="12" t="s">
        <v>94</v>
      </c>
      <c r="I122" s="13">
        <v>3</v>
      </c>
      <c r="J122" s="14">
        <v>50.92</v>
      </c>
      <c r="K122" s="15">
        <v>0.05</v>
      </c>
      <c r="L122" s="14">
        <v>21.87</v>
      </c>
      <c r="M122" s="14">
        <f t="shared" si="4"/>
        <v>145.122</v>
      </c>
      <c r="N122" s="14">
        <f t="shared" si="5"/>
        <v>65.61</v>
      </c>
      <c r="O122" s="14">
        <f t="shared" si="6"/>
        <v>79.512</v>
      </c>
      <c r="P122" s="16">
        <f t="shared" si="7"/>
        <v>0.547897630958779</v>
      </c>
      <c r="Q122" s="17">
        <f>YEAR(SalesDataTable[[#This Row],[Order Date]])</f>
        <v>2026</v>
      </c>
      <c r="R122" s="16" t="str">
        <f>"Q"&amp;ROUNDUP(MONTH(SalesDataTable[[#This Row],[Order Date]])/3,0)</f>
        <v>Q1</v>
      </c>
      <c r="S122" s="13">
        <f>MONTH(SalesDataTable[[#This Row],[Order Date]])</f>
        <v>1</v>
      </c>
      <c r="T122" s="16" t="str">
        <f>TEXT(SalesDataTable[[#This Row],[Order Date]],"mmm")</f>
        <v>Jan</v>
      </c>
    </row>
    <row r="123" ht="15.6" spans="1:20">
      <c r="A123" s="19" t="s">
        <v>194</v>
      </c>
      <c r="B123" s="11">
        <v>46049</v>
      </c>
      <c r="C123" s="12" t="s">
        <v>21</v>
      </c>
      <c r="D123" s="12" t="s">
        <v>22</v>
      </c>
      <c r="E123" s="12" t="s">
        <v>23</v>
      </c>
      <c r="F123" s="12" t="s">
        <v>24</v>
      </c>
      <c r="G123" s="12" t="s">
        <v>25</v>
      </c>
      <c r="H123" s="12" t="s">
        <v>63</v>
      </c>
      <c r="I123" s="13">
        <v>1</v>
      </c>
      <c r="J123" s="14">
        <v>103.78</v>
      </c>
      <c r="K123" s="15">
        <v>0</v>
      </c>
      <c r="L123" s="14">
        <v>49.36</v>
      </c>
      <c r="M123" s="14">
        <f t="shared" si="4"/>
        <v>103.78</v>
      </c>
      <c r="N123" s="14">
        <f t="shared" si="5"/>
        <v>49.36</v>
      </c>
      <c r="O123" s="14">
        <f t="shared" si="6"/>
        <v>54.42</v>
      </c>
      <c r="P123" s="16">
        <f t="shared" si="7"/>
        <v>0.524378492965889</v>
      </c>
      <c r="Q123" s="17">
        <f>YEAR(SalesDataTable[[#This Row],[Order Date]])</f>
        <v>2026</v>
      </c>
      <c r="R123" s="16" t="str">
        <f>"Q"&amp;ROUNDUP(MONTH(SalesDataTable[[#This Row],[Order Date]])/3,0)</f>
        <v>Q1</v>
      </c>
      <c r="S123" s="13">
        <f>MONTH(SalesDataTable[[#This Row],[Order Date]])</f>
        <v>1</v>
      </c>
      <c r="T123" s="16" t="str">
        <f>TEXT(SalesDataTable[[#This Row],[Order Date]],"mmm")</f>
        <v>Jan</v>
      </c>
    </row>
    <row r="124" ht="15.6" spans="1:20">
      <c r="A124" s="19" t="s">
        <v>195</v>
      </c>
      <c r="B124" s="11">
        <v>46049</v>
      </c>
      <c r="C124" s="12" t="s">
        <v>28</v>
      </c>
      <c r="D124" s="12" t="s">
        <v>58</v>
      </c>
      <c r="E124" s="12" t="s">
        <v>59</v>
      </c>
      <c r="F124" s="12" t="s">
        <v>36</v>
      </c>
      <c r="G124" s="12" t="s">
        <v>31</v>
      </c>
      <c r="H124" s="12" t="s">
        <v>73</v>
      </c>
      <c r="I124" s="13">
        <v>2</v>
      </c>
      <c r="J124" s="14">
        <v>157.17</v>
      </c>
      <c r="K124" s="15">
        <v>0</v>
      </c>
      <c r="L124" s="14">
        <v>81.26</v>
      </c>
      <c r="M124" s="14">
        <f t="shared" si="4"/>
        <v>314.34</v>
      </c>
      <c r="N124" s="14">
        <f t="shared" si="5"/>
        <v>162.52</v>
      </c>
      <c r="O124" s="14">
        <f t="shared" si="6"/>
        <v>151.82</v>
      </c>
      <c r="P124" s="16">
        <f t="shared" si="7"/>
        <v>0.482980212508748</v>
      </c>
      <c r="Q124" s="17">
        <f>YEAR(SalesDataTable[[#This Row],[Order Date]])</f>
        <v>2026</v>
      </c>
      <c r="R124" s="16" t="str">
        <f>"Q"&amp;ROUNDUP(MONTH(SalesDataTable[[#This Row],[Order Date]])/3,0)</f>
        <v>Q1</v>
      </c>
      <c r="S124" s="13">
        <f>MONTH(SalesDataTable[[#This Row],[Order Date]])</f>
        <v>1</v>
      </c>
      <c r="T124" s="16" t="str">
        <f>TEXT(SalesDataTable[[#This Row],[Order Date]],"mmm")</f>
        <v>Jan</v>
      </c>
    </row>
    <row r="125" ht="15.6" spans="1:20">
      <c r="A125" s="19" t="s">
        <v>196</v>
      </c>
      <c r="B125" s="11">
        <v>46049</v>
      </c>
      <c r="C125" s="12" t="s">
        <v>28</v>
      </c>
      <c r="D125" s="12" t="s">
        <v>89</v>
      </c>
      <c r="E125" s="12" t="s">
        <v>23</v>
      </c>
      <c r="F125" s="12" t="s">
        <v>40</v>
      </c>
      <c r="G125" s="12" t="s">
        <v>37</v>
      </c>
      <c r="H125" s="12" t="s">
        <v>91</v>
      </c>
      <c r="I125" s="13">
        <v>2</v>
      </c>
      <c r="J125" s="14">
        <v>132.92</v>
      </c>
      <c r="K125" s="15">
        <v>0</v>
      </c>
      <c r="L125" s="14">
        <v>69.02</v>
      </c>
      <c r="M125" s="14">
        <f t="shared" si="4"/>
        <v>265.84</v>
      </c>
      <c r="N125" s="14">
        <f t="shared" si="5"/>
        <v>138.04</v>
      </c>
      <c r="O125" s="14">
        <f t="shared" si="6"/>
        <v>127.8</v>
      </c>
      <c r="P125" s="16">
        <f t="shared" si="7"/>
        <v>0.480740294914234</v>
      </c>
      <c r="Q125" s="17">
        <f>YEAR(SalesDataTable[[#This Row],[Order Date]])</f>
        <v>2026</v>
      </c>
      <c r="R125" s="16" t="str">
        <f>"Q"&amp;ROUNDUP(MONTH(SalesDataTable[[#This Row],[Order Date]])/3,0)</f>
        <v>Q1</v>
      </c>
      <c r="S125" s="13">
        <f>MONTH(SalesDataTable[[#This Row],[Order Date]])</f>
        <v>1</v>
      </c>
      <c r="T125" s="16" t="str">
        <f>TEXT(SalesDataTable[[#This Row],[Order Date]],"mmm")</f>
        <v>Jan</v>
      </c>
    </row>
    <row r="126" ht="15.6" spans="1:20">
      <c r="A126" s="19" t="s">
        <v>197</v>
      </c>
      <c r="B126" s="11">
        <v>46049</v>
      </c>
      <c r="C126" s="12" t="s">
        <v>47</v>
      </c>
      <c r="D126" s="12" t="s">
        <v>68</v>
      </c>
      <c r="E126" s="12" t="s">
        <v>45</v>
      </c>
      <c r="F126" s="12" t="s">
        <v>24</v>
      </c>
      <c r="G126" s="12" t="s">
        <v>31</v>
      </c>
      <c r="H126" s="12" t="s">
        <v>99</v>
      </c>
      <c r="I126" s="13">
        <v>1</v>
      </c>
      <c r="J126" s="14">
        <v>71.41</v>
      </c>
      <c r="K126" s="15">
        <v>0.05</v>
      </c>
      <c r="L126" s="14">
        <v>32.28</v>
      </c>
      <c r="M126" s="14">
        <f t="shared" si="4"/>
        <v>67.8395</v>
      </c>
      <c r="N126" s="14">
        <f t="shared" si="5"/>
        <v>32.28</v>
      </c>
      <c r="O126" s="14">
        <f t="shared" si="6"/>
        <v>35.5595</v>
      </c>
      <c r="P126" s="16">
        <f t="shared" si="7"/>
        <v>0.524171021307645</v>
      </c>
      <c r="Q126" s="17">
        <f>YEAR(SalesDataTable[[#This Row],[Order Date]])</f>
        <v>2026</v>
      </c>
      <c r="R126" s="16" t="str">
        <f>"Q"&amp;ROUNDUP(MONTH(SalesDataTable[[#This Row],[Order Date]])/3,0)</f>
        <v>Q1</v>
      </c>
      <c r="S126" s="13">
        <f>MONTH(SalesDataTable[[#This Row],[Order Date]])</f>
        <v>1</v>
      </c>
      <c r="T126" s="16" t="str">
        <f>TEXT(SalesDataTable[[#This Row],[Order Date]],"mmm")</f>
        <v>Jan</v>
      </c>
    </row>
    <row r="127" ht="15.6" spans="1:20">
      <c r="A127" s="19" t="s">
        <v>198</v>
      </c>
      <c r="B127" s="11">
        <v>46049</v>
      </c>
      <c r="C127" s="12" t="s">
        <v>47</v>
      </c>
      <c r="D127" s="12" t="s">
        <v>68</v>
      </c>
      <c r="E127" s="12" t="s">
        <v>23</v>
      </c>
      <c r="F127" s="12" t="s">
        <v>36</v>
      </c>
      <c r="G127" s="12" t="s">
        <v>51</v>
      </c>
      <c r="H127" s="12" t="s">
        <v>61</v>
      </c>
      <c r="I127" s="13">
        <v>1</v>
      </c>
      <c r="J127" s="14">
        <v>199.67</v>
      </c>
      <c r="K127" s="15">
        <v>0</v>
      </c>
      <c r="L127" s="14">
        <v>103.81</v>
      </c>
      <c r="M127" s="14">
        <f t="shared" si="4"/>
        <v>199.67</v>
      </c>
      <c r="N127" s="14">
        <f t="shared" si="5"/>
        <v>103.81</v>
      </c>
      <c r="O127" s="14">
        <f t="shared" si="6"/>
        <v>95.86</v>
      </c>
      <c r="P127" s="16">
        <f t="shared" si="7"/>
        <v>0.480092152050884</v>
      </c>
      <c r="Q127" s="17">
        <f>YEAR(SalesDataTable[[#This Row],[Order Date]])</f>
        <v>2026</v>
      </c>
      <c r="R127" s="16" t="str">
        <f>"Q"&amp;ROUNDUP(MONTH(SalesDataTable[[#This Row],[Order Date]])/3,0)</f>
        <v>Q1</v>
      </c>
      <c r="S127" s="13">
        <f>MONTH(SalesDataTable[[#This Row],[Order Date]])</f>
        <v>1</v>
      </c>
      <c r="T127" s="16" t="str">
        <f>TEXT(SalesDataTable[[#This Row],[Order Date]],"mmm")</f>
        <v>Jan</v>
      </c>
    </row>
    <row r="128" ht="15.6" spans="1:20">
      <c r="A128" s="19" t="s">
        <v>199</v>
      </c>
      <c r="B128" s="11">
        <v>46049</v>
      </c>
      <c r="C128" s="12" t="s">
        <v>21</v>
      </c>
      <c r="D128" s="12" t="s">
        <v>22</v>
      </c>
      <c r="E128" s="12" t="s">
        <v>45</v>
      </c>
      <c r="F128" s="12" t="s">
        <v>24</v>
      </c>
      <c r="G128" s="12" t="s">
        <v>51</v>
      </c>
      <c r="H128" s="12" t="s">
        <v>61</v>
      </c>
      <c r="I128" s="13">
        <v>1</v>
      </c>
      <c r="J128" s="14">
        <v>196.88</v>
      </c>
      <c r="K128" s="15">
        <v>0</v>
      </c>
      <c r="L128" s="14">
        <v>102.76</v>
      </c>
      <c r="M128" s="14">
        <f t="shared" si="4"/>
        <v>196.88</v>
      </c>
      <c r="N128" s="14">
        <f t="shared" si="5"/>
        <v>102.76</v>
      </c>
      <c r="O128" s="14">
        <f t="shared" si="6"/>
        <v>94.12</v>
      </c>
      <c r="P128" s="16">
        <f t="shared" si="7"/>
        <v>0.478057700121902</v>
      </c>
      <c r="Q128" s="17">
        <f>YEAR(SalesDataTable[[#This Row],[Order Date]])</f>
        <v>2026</v>
      </c>
      <c r="R128" s="16" t="str">
        <f>"Q"&amp;ROUNDUP(MONTH(SalesDataTable[[#This Row],[Order Date]])/3,0)</f>
        <v>Q1</v>
      </c>
      <c r="S128" s="13">
        <f>MONTH(SalesDataTable[[#This Row],[Order Date]])</f>
        <v>1</v>
      </c>
      <c r="T128" s="16" t="str">
        <f>TEXT(SalesDataTable[[#This Row],[Order Date]],"mmm")</f>
        <v>Jan</v>
      </c>
    </row>
    <row r="129" ht="15.6" spans="1:20">
      <c r="A129" s="19" t="s">
        <v>200</v>
      </c>
      <c r="B129" s="11">
        <v>46050</v>
      </c>
      <c r="C129" s="12" t="s">
        <v>47</v>
      </c>
      <c r="D129" s="12" t="s">
        <v>65</v>
      </c>
      <c r="E129" s="12" t="s">
        <v>23</v>
      </c>
      <c r="F129" s="12" t="s">
        <v>24</v>
      </c>
      <c r="G129" s="12" t="s">
        <v>25</v>
      </c>
      <c r="H129" s="12" t="s">
        <v>49</v>
      </c>
      <c r="I129" s="13">
        <v>3</v>
      </c>
      <c r="J129" s="14">
        <v>49.95</v>
      </c>
      <c r="K129" s="15">
        <v>0</v>
      </c>
      <c r="L129" s="14">
        <v>22.55</v>
      </c>
      <c r="M129" s="14">
        <f t="shared" si="4"/>
        <v>149.85</v>
      </c>
      <c r="N129" s="14">
        <f t="shared" si="5"/>
        <v>67.65</v>
      </c>
      <c r="O129" s="14">
        <f t="shared" si="6"/>
        <v>82.2</v>
      </c>
      <c r="P129" s="16">
        <f t="shared" si="7"/>
        <v>0.548548548548549</v>
      </c>
      <c r="Q129" s="17">
        <f>YEAR(SalesDataTable[[#This Row],[Order Date]])</f>
        <v>2026</v>
      </c>
      <c r="R129" s="16" t="str">
        <f>"Q"&amp;ROUNDUP(MONTH(SalesDataTable[[#This Row],[Order Date]])/3,0)</f>
        <v>Q1</v>
      </c>
      <c r="S129" s="13">
        <f>MONTH(SalesDataTable[[#This Row],[Order Date]])</f>
        <v>1</v>
      </c>
      <c r="T129" s="16" t="str">
        <f>TEXT(SalesDataTable[[#This Row],[Order Date]],"mmm")</f>
        <v>Jan</v>
      </c>
    </row>
    <row r="130" ht="15.6" spans="1:20">
      <c r="A130" s="19" t="s">
        <v>201</v>
      </c>
      <c r="B130" s="11">
        <v>46050</v>
      </c>
      <c r="C130" s="12" t="s">
        <v>28</v>
      </c>
      <c r="D130" s="12" t="s">
        <v>58</v>
      </c>
      <c r="E130" s="12" t="s">
        <v>59</v>
      </c>
      <c r="F130" s="12" t="s">
        <v>40</v>
      </c>
      <c r="G130" s="12" t="s">
        <v>31</v>
      </c>
      <c r="H130" s="12" t="s">
        <v>99</v>
      </c>
      <c r="I130" s="13">
        <v>1</v>
      </c>
      <c r="J130" s="14">
        <v>70.41</v>
      </c>
      <c r="K130" s="15">
        <v>0</v>
      </c>
      <c r="L130" s="14">
        <v>32.74</v>
      </c>
      <c r="M130" s="14">
        <f t="shared" ref="M130:M193" si="8">I130*J130*(1-K130)</f>
        <v>70.41</v>
      </c>
      <c r="N130" s="14">
        <f t="shared" ref="N130:N193" si="9">I130*L130</f>
        <v>32.74</v>
      </c>
      <c r="O130" s="14">
        <f t="shared" ref="O130:O193" si="10">M130-N130</f>
        <v>37.67</v>
      </c>
      <c r="P130" s="16">
        <f t="shared" ref="P130:P193" si="11">IFERROR(O130/M130,0)</f>
        <v>0.535009231643232</v>
      </c>
      <c r="Q130" s="17">
        <f>YEAR(SalesDataTable[[#This Row],[Order Date]])</f>
        <v>2026</v>
      </c>
      <c r="R130" s="16" t="str">
        <f>"Q"&amp;ROUNDUP(MONTH(SalesDataTable[[#This Row],[Order Date]])/3,0)</f>
        <v>Q1</v>
      </c>
      <c r="S130" s="13">
        <f>MONTH(SalesDataTable[[#This Row],[Order Date]])</f>
        <v>1</v>
      </c>
      <c r="T130" s="16" t="str">
        <f>TEXT(SalesDataTable[[#This Row],[Order Date]],"mmm")</f>
        <v>Jan</v>
      </c>
    </row>
    <row r="131" ht="15.6" spans="1:20">
      <c r="A131" s="19" t="s">
        <v>202</v>
      </c>
      <c r="B131" s="11">
        <v>46050</v>
      </c>
      <c r="C131" s="12" t="s">
        <v>34</v>
      </c>
      <c r="D131" s="12" t="s">
        <v>146</v>
      </c>
      <c r="E131" s="12" t="s">
        <v>59</v>
      </c>
      <c r="F131" s="12" t="s">
        <v>24</v>
      </c>
      <c r="G131" s="12" t="s">
        <v>31</v>
      </c>
      <c r="H131" s="12" t="s">
        <v>99</v>
      </c>
      <c r="I131" s="13">
        <v>2</v>
      </c>
      <c r="J131" s="14">
        <v>70.29</v>
      </c>
      <c r="K131" s="15">
        <v>0.15</v>
      </c>
      <c r="L131" s="14">
        <v>31.84</v>
      </c>
      <c r="M131" s="14">
        <f t="shared" si="8"/>
        <v>119.493</v>
      </c>
      <c r="N131" s="14">
        <f t="shared" si="9"/>
        <v>63.68</v>
      </c>
      <c r="O131" s="14">
        <f t="shared" si="10"/>
        <v>55.813</v>
      </c>
      <c r="P131" s="16">
        <f t="shared" si="11"/>
        <v>0.467081753742897</v>
      </c>
      <c r="Q131" s="17">
        <f>YEAR(SalesDataTable[[#This Row],[Order Date]])</f>
        <v>2026</v>
      </c>
      <c r="R131" s="16" t="str">
        <f>"Q"&amp;ROUNDUP(MONTH(SalesDataTable[[#This Row],[Order Date]])/3,0)</f>
        <v>Q1</v>
      </c>
      <c r="S131" s="13">
        <f>MONTH(SalesDataTable[[#This Row],[Order Date]])</f>
        <v>1</v>
      </c>
      <c r="T131" s="16" t="str">
        <f>TEXT(SalesDataTable[[#This Row],[Order Date]],"mmm")</f>
        <v>Jan</v>
      </c>
    </row>
    <row r="132" ht="15.6" spans="1:20">
      <c r="A132" s="19" t="s">
        <v>203</v>
      </c>
      <c r="B132" s="11">
        <v>46050</v>
      </c>
      <c r="C132" s="12" t="s">
        <v>34</v>
      </c>
      <c r="D132" s="12" t="s">
        <v>146</v>
      </c>
      <c r="E132" s="12" t="s">
        <v>23</v>
      </c>
      <c r="F132" s="12" t="s">
        <v>40</v>
      </c>
      <c r="G132" s="12" t="s">
        <v>31</v>
      </c>
      <c r="H132" s="12" t="s">
        <v>32</v>
      </c>
      <c r="I132" s="13">
        <v>4</v>
      </c>
      <c r="J132" s="14">
        <v>91.46</v>
      </c>
      <c r="K132" s="15">
        <v>0</v>
      </c>
      <c r="L132" s="14">
        <v>44.04</v>
      </c>
      <c r="M132" s="14">
        <f t="shared" si="8"/>
        <v>365.84</v>
      </c>
      <c r="N132" s="14">
        <f t="shared" si="9"/>
        <v>176.16</v>
      </c>
      <c r="O132" s="14">
        <f t="shared" si="10"/>
        <v>189.68</v>
      </c>
      <c r="P132" s="16">
        <f t="shared" si="11"/>
        <v>0.518478023179532</v>
      </c>
      <c r="Q132" s="17">
        <f>YEAR(SalesDataTable[[#This Row],[Order Date]])</f>
        <v>2026</v>
      </c>
      <c r="R132" s="16" t="str">
        <f>"Q"&amp;ROUNDUP(MONTH(SalesDataTable[[#This Row],[Order Date]])/3,0)</f>
        <v>Q1</v>
      </c>
      <c r="S132" s="13">
        <f>MONTH(SalesDataTable[[#This Row],[Order Date]])</f>
        <v>1</v>
      </c>
      <c r="T132" s="16" t="str">
        <f>TEXT(SalesDataTable[[#This Row],[Order Date]],"mmm")</f>
        <v>Jan</v>
      </c>
    </row>
    <row r="133" ht="15.6" spans="1:20">
      <c r="A133" s="19" t="s">
        <v>204</v>
      </c>
      <c r="B133" s="11">
        <v>46051</v>
      </c>
      <c r="C133" s="12" t="s">
        <v>28</v>
      </c>
      <c r="D133" s="12" t="s">
        <v>89</v>
      </c>
      <c r="E133" s="12" t="s">
        <v>23</v>
      </c>
      <c r="F133" s="12" t="s">
        <v>36</v>
      </c>
      <c r="G133" s="12" t="s">
        <v>51</v>
      </c>
      <c r="H133" s="12" t="s">
        <v>110</v>
      </c>
      <c r="I133" s="13">
        <v>2</v>
      </c>
      <c r="J133" s="14">
        <v>123.27</v>
      </c>
      <c r="K133" s="15">
        <v>0</v>
      </c>
      <c r="L133" s="14">
        <v>60.26</v>
      </c>
      <c r="M133" s="14">
        <f t="shared" si="8"/>
        <v>246.54</v>
      </c>
      <c r="N133" s="14">
        <f t="shared" si="9"/>
        <v>120.52</v>
      </c>
      <c r="O133" s="14">
        <f t="shared" si="10"/>
        <v>126.02</v>
      </c>
      <c r="P133" s="16">
        <f t="shared" si="11"/>
        <v>0.511154376571753</v>
      </c>
      <c r="Q133" s="17">
        <f>YEAR(SalesDataTable[[#This Row],[Order Date]])</f>
        <v>2026</v>
      </c>
      <c r="R133" s="16" t="str">
        <f>"Q"&amp;ROUNDUP(MONTH(SalesDataTable[[#This Row],[Order Date]])/3,0)</f>
        <v>Q1</v>
      </c>
      <c r="S133" s="13">
        <f>MONTH(SalesDataTable[[#This Row],[Order Date]])</f>
        <v>1</v>
      </c>
      <c r="T133" s="16" t="str">
        <f>TEXT(SalesDataTable[[#This Row],[Order Date]],"mmm")</f>
        <v>Jan</v>
      </c>
    </row>
    <row r="134" ht="15.6" spans="1:20">
      <c r="A134" s="19" t="s">
        <v>205</v>
      </c>
      <c r="B134" s="11">
        <v>46051</v>
      </c>
      <c r="C134" s="12" t="s">
        <v>34</v>
      </c>
      <c r="D134" s="12" t="s">
        <v>54</v>
      </c>
      <c r="E134" s="12" t="s">
        <v>30</v>
      </c>
      <c r="F134" s="12" t="s">
        <v>40</v>
      </c>
      <c r="G134" s="12" t="s">
        <v>69</v>
      </c>
      <c r="H134" s="12" t="s">
        <v>94</v>
      </c>
      <c r="I134" s="13">
        <v>3</v>
      </c>
      <c r="J134" s="14">
        <v>49.63</v>
      </c>
      <c r="K134" s="15">
        <v>0.1</v>
      </c>
      <c r="L134" s="14">
        <v>22.06</v>
      </c>
      <c r="M134" s="14">
        <f t="shared" si="8"/>
        <v>134.001</v>
      </c>
      <c r="N134" s="14">
        <f t="shared" si="9"/>
        <v>66.18</v>
      </c>
      <c r="O134" s="14">
        <f t="shared" si="10"/>
        <v>67.821</v>
      </c>
      <c r="P134" s="16">
        <f t="shared" si="11"/>
        <v>0.506123088633667</v>
      </c>
      <c r="Q134" s="17">
        <f>YEAR(SalesDataTable[[#This Row],[Order Date]])</f>
        <v>2026</v>
      </c>
      <c r="R134" s="16" t="str">
        <f>"Q"&amp;ROUNDUP(MONTH(SalesDataTable[[#This Row],[Order Date]])/3,0)</f>
        <v>Q1</v>
      </c>
      <c r="S134" s="13">
        <f>MONTH(SalesDataTable[[#This Row],[Order Date]])</f>
        <v>1</v>
      </c>
      <c r="T134" s="16" t="str">
        <f>TEXT(SalesDataTable[[#This Row],[Order Date]],"mmm")</f>
        <v>Jan</v>
      </c>
    </row>
    <row r="135" ht="15.6" spans="1:20">
      <c r="A135" s="19" t="s">
        <v>206</v>
      </c>
      <c r="B135" s="11">
        <v>46051</v>
      </c>
      <c r="C135" s="12" t="s">
        <v>21</v>
      </c>
      <c r="D135" s="12" t="s">
        <v>72</v>
      </c>
      <c r="E135" s="12" t="s">
        <v>30</v>
      </c>
      <c r="F135" s="12" t="s">
        <v>40</v>
      </c>
      <c r="G135" s="12" t="s">
        <v>37</v>
      </c>
      <c r="H135" s="12" t="s">
        <v>91</v>
      </c>
      <c r="I135" s="13">
        <v>12</v>
      </c>
      <c r="J135" s="14">
        <v>132.21</v>
      </c>
      <c r="K135" s="15">
        <v>0.1</v>
      </c>
      <c r="L135" s="14">
        <v>68.95</v>
      </c>
      <c r="M135" s="14">
        <f t="shared" si="8"/>
        <v>1427.868</v>
      </c>
      <c r="N135" s="14">
        <f t="shared" si="9"/>
        <v>827.4</v>
      </c>
      <c r="O135" s="14">
        <f t="shared" si="10"/>
        <v>600.468</v>
      </c>
      <c r="P135" s="16">
        <f t="shared" si="11"/>
        <v>0.420534671272134</v>
      </c>
      <c r="Q135" s="17">
        <f>YEAR(SalesDataTable[[#This Row],[Order Date]])</f>
        <v>2026</v>
      </c>
      <c r="R135" s="16" t="str">
        <f>"Q"&amp;ROUNDUP(MONTH(SalesDataTable[[#This Row],[Order Date]])/3,0)</f>
        <v>Q1</v>
      </c>
      <c r="S135" s="13">
        <f>MONTH(SalesDataTable[[#This Row],[Order Date]])</f>
        <v>1</v>
      </c>
      <c r="T135" s="16" t="str">
        <f>TEXT(SalesDataTable[[#This Row],[Order Date]],"mmm")</f>
        <v>Jan</v>
      </c>
    </row>
    <row r="136" ht="15.6" spans="1:20">
      <c r="A136" s="19" t="s">
        <v>207</v>
      </c>
      <c r="B136" s="11">
        <v>46052</v>
      </c>
      <c r="C136" s="12" t="s">
        <v>28</v>
      </c>
      <c r="D136" s="12" t="s">
        <v>29</v>
      </c>
      <c r="E136" s="12" t="s">
        <v>45</v>
      </c>
      <c r="F136" s="12" t="s">
        <v>40</v>
      </c>
      <c r="G136" s="12" t="s">
        <v>25</v>
      </c>
      <c r="H136" s="12" t="s">
        <v>55</v>
      </c>
      <c r="I136" s="13">
        <v>1</v>
      </c>
      <c r="J136" s="14">
        <v>39.55</v>
      </c>
      <c r="K136" s="15">
        <v>0</v>
      </c>
      <c r="L136" s="14">
        <v>17.06</v>
      </c>
      <c r="M136" s="14">
        <f t="shared" si="8"/>
        <v>39.55</v>
      </c>
      <c r="N136" s="14">
        <f t="shared" si="9"/>
        <v>17.06</v>
      </c>
      <c r="O136" s="14">
        <f t="shared" si="10"/>
        <v>22.49</v>
      </c>
      <c r="P136" s="16">
        <f t="shared" si="11"/>
        <v>0.568647281921618</v>
      </c>
      <c r="Q136" s="17">
        <f>YEAR(SalesDataTable[[#This Row],[Order Date]])</f>
        <v>2026</v>
      </c>
      <c r="R136" s="16" t="str">
        <f>"Q"&amp;ROUNDUP(MONTH(SalesDataTable[[#This Row],[Order Date]])/3,0)</f>
        <v>Q1</v>
      </c>
      <c r="S136" s="13">
        <f>MONTH(SalesDataTable[[#This Row],[Order Date]])</f>
        <v>1</v>
      </c>
      <c r="T136" s="16" t="str">
        <f>TEXT(SalesDataTable[[#This Row],[Order Date]],"mmm")</f>
        <v>Jan</v>
      </c>
    </row>
    <row r="137" ht="15.6" spans="1:20">
      <c r="A137" s="19" t="s">
        <v>208</v>
      </c>
      <c r="B137" s="11">
        <v>46052</v>
      </c>
      <c r="C137" s="12" t="s">
        <v>28</v>
      </c>
      <c r="D137" s="12" t="s">
        <v>89</v>
      </c>
      <c r="E137" s="12" t="s">
        <v>23</v>
      </c>
      <c r="F137" s="12" t="s">
        <v>36</v>
      </c>
      <c r="G137" s="12" t="s">
        <v>51</v>
      </c>
      <c r="H137" s="12" t="s">
        <v>84</v>
      </c>
      <c r="I137" s="13">
        <v>3</v>
      </c>
      <c r="J137" s="14">
        <v>80.08</v>
      </c>
      <c r="K137" s="15">
        <v>0</v>
      </c>
      <c r="L137" s="14">
        <v>39.45</v>
      </c>
      <c r="M137" s="14">
        <f t="shared" si="8"/>
        <v>240.24</v>
      </c>
      <c r="N137" s="14">
        <f t="shared" si="9"/>
        <v>118.35</v>
      </c>
      <c r="O137" s="14">
        <f t="shared" si="10"/>
        <v>121.89</v>
      </c>
      <c r="P137" s="16">
        <f t="shared" si="11"/>
        <v>0.507367632367632</v>
      </c>
      <c r="Q137" s="17">
        <f>YEAR(SalesDataTable[[#This Row],[Order Date]])</f>
        <v>2026</v>
      </c>
      <c r="R137" s="16" t="str">
        <f>"Q"&amp;ROUNDUP(MONTH(SalesDataTable[[#This Row],[Order Date]])/3,0)</f>
        <v>Q1</v>
      </c>
      <c r="S137" s="13">
        <f>MONTH(SalesDataTable[[#This Row],[Order Date]])</f>
        <v>1</v>
      </c>
      <c r="T137" s="16" t="str">
        <f>TEXT(SalesDataTable[[#This Row],[Order Date]],"mmm")</f>
        <v>Jan</v>
      </c>
    </row>
    <row r="138" ht="15.6" spans="1:20">
      <c r="A138" s="19" t="s">
        <v>209</v>
      </c>
      <c r="B138" s="11">
        <v>46052</v>
      </c>
      <c r="C138" s="12" t="s">
        <v>34</v>
      </c>
      <c r="D138" s="12" t="s">
        <v>54</v>
      </c>
      <c r="E138" s="12" t="s">
        <v>45</v>
      </c>
      <c r="F138" s="12" t="s">
        <v>24</v>
      </c>
      <c r="G138" s="12" t="s">
        <v>69</v>
      </c>
      <c r="H138" s="12" t="s">
        <v>75</v>
      </c>
      <c r="I138" s="13">
        <v>1</v>
      </c>
      <c r="J138" s="14">
        <v>120.48</v>
      </c>
      <c r="K138" s="15">
        <v>0</v>
      </c>
      <c r="L138" s="14">
        <v>69.55</v>
      </c>
      <c r="M138" s="14">
        <f t="shared" si="8"/>
        <v>120.48</v>
      </c>
      <c r="N138" s="14">
        <f t="shared" si="9"/>
        <v>69.55</v>
      </c>
      <c r="O138" s="14">
        <f t="shared" si="10"/>
        <v>50.93</v>
      </c>
      <c r="P138" s="16">
        <f t="shared" si="11"/>
        <v>0.422725763612218</v>
      </c>
      <c r="Q138" s="17">
        <f>YEAR(SalesDataTable[[#This Row],[Order Date]])</f>
        <v>2026</v>
      </c>
      <c r="R138" s="16" t="str">
        <f>"Q"&amp;ROUNDUP(MONTH(SalesDataTable[[#This Row],[Order Date]])/3,0)</f>
        <v>Q1</v>
      </c>
      <c r="S138" s="13">
        <f>MONTH(SalesDataTable[[#This Row],[Order Date]])</f>
        <v>1</v>
      </c>
      <c r="T138" s="16" t="str">
        <f>TEXT(SalesDataTable[[#This Row],[Order Date]],"mmm")</f>
        <v>Jan</v>
      </c>
    </row>
    <row r="139" ht="15.6" spans="1:20">
      <c r="A139" s="19" t="s">
        <v>210</v>
      </c>
      <c r="B139" s="11">
        <v>46052</v>
      </c>
      <c r="C139" s="12" t="s">
        <v>47</v>
      </c>
      <c r="D139" s="12" t="s">
        <v>65</v>
      </c>
      <c r="E139" s="12" t="s">
        <v>23</v>
      </c>
      <c r="F139" s="12" t="s">
        <v>24</v>
      </c>
      <c r="G139" s="12" t="s">
        <v>69</v>
      </c>
      <c r="H139" s="12" t="s">
        <v>70</v>
      </c>
      <c r="I139" s="13">
        <v>1</v>
      </c>
      <c r="J139" s="14">
        <v>39.37</v>
      </c>
      <c r="K139" s="15">
        <v>0.05</v>
      </c>
      <c r="L139" s="14">
        <v>14.66</v>
      </c>
      <c r="M139" s="14">
        <f t="shared" si="8"/>
        <v>37.4015</v>
      </c>
      <c r="N139" s="14">
        <f t="shared" si="9"/>
        <v>14.66</v>
      </c>
      <c r="O139" s="14">
        <f t="shared" si="10"/>
        <v>22.7415</v>
      </c>
      <c r="P139" s="16">
        <f t="shared" si="11"/>
        <v>0.608037110811064</v>
      </c>
      <c r="Q139" s="17">
        <f>YEAR(SalesDataTable[[#This Row],[Order Date]])</f>
        <v>2026</v>
      </c>
      <c r="R139" s="16" t="str">
        <f>"Q"&amp;ROUNDUP(MONTH(SalesDataTable[[#This Row],[Order Date]])/3,0)</f>
        <v>Q1</v>
      </c>
      <c r="S139" s="13">
        <f>MONTH(SalesDataTable[[#This Row],[Order Date]])</f>
        <v>1</v>
      </c>
      <c r="T139" s="16" t="str">
        <f>TEXT(SalesDataTable[[#This Row],[Order Date]],"mmm")</f>
        <v>Jan</v>
      </c>
    </row>
    <row r="140" ht="15.6" spans="1:20">
      <c r="A140" s="19" t="s">
        <v>211</v>
      </c>
      <c r="B140" s="11">
        <v>46052</v>
      </c>
      <c r="C140" s="12" t="s">
        <v>28</v>
      </c>
      <c r="D140" s="12" t="s">
        <v>89</v>
      </c>
      <c r="E140" s="12" t="s">
        <v>30</v>
      </c>
      <c r="F140" s="12" t="s">
        <v>40</v>
      </c>
      <c r="G140" s="12" t="s">
        <v>51</v>
      </c>
      <c r="H140" s="12" t="s">
        <v>84</v>
      </c>
      <c r="I140" s="13">
        <v>8</v>
      </c>
      <c r="J140" s="14">
        <v>81.06</v>
      </c>
      <c r="K140" s="15">
        <v>0.15</v>
      </c>
      <c r="L140" s="14">
        <v>39.55</v>
      </c>
      <c r="M140" s="14">
        <f t="shared" si="8"/>
        <v>551.208</v>
      </c>
      <c r="N140" s="14">
        <f t="shared" si="9"/>
        <v>316.4</v>
      </c>
      <c r="O140" s="14">
        <f t="shared" si="10"/>
        <v>234.808</v>
      </c>
      <c r="P140" s="16">
        <f t="shared" si="11"/>
        <v>0.425988011785025</v>
      </c>
      <c r="Q140" s="17">
        <f>YEAR(SalesDataTable[[#This Row],[Order Date]])</f>
        <v>2026</v>
      </c>
      <c r="R140" s="16" t="str">
        <f>"Q"&amp;ROUNDUP(MONTH(SalesDataTable[[#This Row],[Order Date]])/3,0)</f>
        <v>Q1</v>
      </c>
      <c r="S140" s="13">
        <f>MONTH(SalesDataTable[[#This Row],[Order Date]])</f>
        <v>1</v>
      </c>
      <c r="T140" s="16" t="str">
        <f>TEXT(SalesDataTable[[#This Row],[Order Date]],"mmm")</f>
        <v>Jan</v>
      </c>
    </row>
    <row r="141" ht="15.6" spans="1:20">
      <c r="A141" s="19" t="s">
        <v>212</v>
      </c>
      <c r="B141" s="11">
        <v>46052</v>
      </c>
      <c r="C141" s="12" t="s">
        <v>28</v>
      </c>
      <c r="D141" s="12" t="s">
        <v>89</v>
      </c>
      <c r="E141" s="12" t="s">
        <v>59</v>
      </c>
      <c r="F141" s="12" t="s">
        <v>24</v>
      </c>
      <c r="G141" s="12" t="s">
        <v>69</v>
      </c>
      <c r="H141" s="12" t="s">
        <v>75</v>
      </c>
      <c r="I141" s="13">
        <v>5</v>
      </c>
      <c r="J141" s="14">
        <v>120.4</v>
      </c>
      <c r="K141" s="15">
        <v>0</v>
      </c>
      <c r="L141" s="14">
        <v>69.51</v>
      </c>
      <c r="M141" s="14">
        <f t="shared" si="8"/>
        <v>602</v>
      </c>
      <c r="N141" s="14">
        <f t="shared" si="9"/>
        <v>347.55</v>
      </c>
      <c r="O141" s="14">
        <f t="shared" si="10"/>
        <v>254.45</v>
      </c>
      <c r="P141" s="16">
        <f t="shared" si="11"/>
        <v>0.422674418604651</v>
      </c>
      <c r="Q141" s="17">
        <f>YEAR(SalesDataTable[[#This Row],[Order Date]])</f>
        <v>2026</v>
      </c>
      <c r="R141" s="16" t="str">
        <f>"Q"&amp;ROUNDUP(MONTH(SalesDataTable[[#This Row],[Order Date]])/3,0)</f>
        <v>Q1</v>
      </c>
      <c r="S141" s="13">
        <f>MONTH(SalesDataTable[[#This Row],[Order Date]])</f>
        <v>1</v>
      </c>
      <c r="T141" s="16" t="str">
        <f>TEXT(SalesDataTable[[#This Row],[Order Date]],"mmm")</f>
        <v>Jan</v>
      </c>
    </row>
    <row r="142" ht="15.6" spans="1:20">
      <c r="A142" s="19" t="s">
        <v>213</v>
      </c>
      <c r="B142" s="11">
        <v>46053</v>
      </c>
      <c r="C142" s="12" t="s">
        <v>34</v>
      </c>
      <c r="D142" s="12" t="s">
        <v>81</v>
      </c>
      <c r="E142" s="12" t="s">
        <v>30</v>
      </c>
      <c r="F142" s="12" t="s">
        <v>40</v>
      </c>
      <c r="G142" s="12" t="s">
        <v>37</v>
      </c>
      <c r="H142" s="12" t="s">
        <v>66</v>
      </c>
      <c r="I142" s="13">
        <v>10</v>
      </c>
      <c r="J142" s="14">
        <v>47.71</v>
      </c>
      <c r="K142" s="15">
        <v>0.1</v>
      </c>
      <c r="L142" s="14">
        <v>18.65</v>
      </c>
      <c r="M142" s="14">
        <f t="shared" si="8"/>
        <v>429.39</v>
      </c>
      <c r="N142" s="14">
        <f t="shared" si="9"/>
        <v>186.5</v>
      </c>
      <c r="O142" s="14">
        <f t="shared" si="10"/>
        <v>242.89</v>
      </c>
      <c r="P142" s="16">
        <f t="shared" si="11"/>
        <v>0.565662917161555</v>
      </c>
      <c r="Q142" s="17">
        <f>YEAR(SalesDataTable[[#This Row],[Order Date]])</f>
        <v>2026</v>
      </c>
      <c r="R142" s="16" t="str">
        <f>"Q"&amp;ROUNDUP(MONTH(SalesDataTable[[#This Row],[Order Date]])/3,0)</f>
        <v>Q1</v>
      </c>
      <c r="S142" s="13">
        <f>MONTH(SalesDataTable[[#This Row],[Order Date]])</f>
        <v>1</v>
      </c>
      <c r="T142" s="16" t="str">
        <f>TEXT(SalesDataTable[[#This Row],[Order Date]],"mmm")</f>
        <v>Jan</v>
      </c>
    </row>
    <row r="143" ht="15.6" spans="1:20">
      <c r="A143" s="19" t="s">
        <v>214</v>
      </c>
      <c r="B143" s="11">
        <v>46053</v>
      </c>
      <c r="C143" s="12" t="s">
        <v>21</v>
      </c>
      <c r="D143" s="12" t="s">
        <v>72</v>
      </c>
      <c r="E143" s="12" t="s">
        <v>23</v>
      </c>
      <c r="F143" s="12" t="s">
        <v>40</v>
      </c>
      <c r="G143" s="12" t="s">
        <v>25</v>
      </c>
      <c r="H143" s="12" t="s">
        <v>63</v>
      </c>
      <c r="I143" s="13">
        <v>1</v>
      </c>
      <c r="J143" s="14">
        <v>102.92</v>
      </c>
      <c r="K143" s="15">
        <v>0.05</v>
      </c>
      <c r="L143" s="14">
        <v>50.92</v>
      </c>
      <c r="M143" s="14">
        <f t="shared" si="8"/>
        <v>97.774</v>
      </c>
      <c r="N143" s="14">
        <f t="shared" si="9"/>
        <v>50.92</v>
      </c>
      <c r="O143" s="14">
        <f t="shared" si="10"/>
        <v>46.854</v>
      </c>
      <c r="P143" s="16">
        <f t="shared" si="11"/>
        <v>0.479207151185387</v>
      </c>
      <c r="Q143" s="17">
        <f>YEAR(SalesDataTable[[#This Row],[Order Date]])</f>
        <v>2026</v>
      </c>
      <c r="R143" s="16" t="str">
        <f>"Q"&amp;ROUNDUP(MONTH(SalesDataTable[[#This Row],[Order Date]])/3,0)</f>
        <v>Q1</v>
      </c>
      <c r="S143" s="13">
        <f>MONTH(SalesDataTable[[#This Row],[Order Date]])</f>
        <v>1</v>
      </c>
      <c r="T143" s="16" t="str">
        <f>TEXT(SalesDataTable[[#This Row],[Order Date]],"mmm")</f>
        <v>Jan</v>
      </c>
    </row>
    <row r="144" ht="15.6" spans="1:20">
      <c r="A144" s="19" t="s">
        <v>215</v>
      </c>
      <c r="B144" s="11">
        <v>46053</v>
      </c>
      <c r="C144" s="12" t="s">
        <v>28</v>
      </c>
      <c r="D144" s="12" t="s">
        <v>29</v>
      </c>
      <c r="E144" s="12" t="s">
        <v>23</v>
      </c>
      <c r="F144" s="12" t="s">
        <v>24</v>
      </c>
      <c r="G144" s="12" t="s">
        <v>31</v>
      </c>
      <c r="H144" s="12" t="s">
        <v>99</v>
      </c>
      <c r="I144" s="13">
        <v>1</v>
      </c>
      <c r="J144" s="14">
        <v>72.69</v>
      </c>
      <c r="K144" s="15">
        <v>0.1</v>
      </c>
      <c r="L144" s="14">
        <v>32.67</v>
      </c>
      <c r="M144" s="14">
        <f t="shared" si="8"/>
        <v>65.421</v>
      </c>
      <c r="N144" s="14">
        <f t="shared" si="9"/>
        <v>32.67</v>
      </c>
      <c r="O144" s="14">
        <f t="shared" si="10"/>
        <v>32.751</v>
      </c>
      <c r="P144" s="16">
        <f t="shared" si="11"/>
        <v>0.500619067271977</v>
      </c>
      <c r="Q144" s="17">
        <f>YEAR(SalesDataTable[[#This Row],[Order Date]])</f>
        <v>2026</v>
      </c>
      <c r="R144" s="16" t="str">
        <f>"Q"&amp;ROUNDUP(MONTH(SalesDataTable[[#This Row],[Order Date]])/3,0)</f>
        <v>Q1</v>
      </c>
      <c r="S144" s="13">
        <f>MONTH(SalesDataTable[[#This Row],[Order Date]])</f>
        <v>1</v>
      </c>
      <c r="T144" s="16" t="str">
        <f>TEXT(SalesDataTable[[#This Row],[Order Date]],"mmm")</f>
        <v>Jan</v>
      </c>
    </row>
    <row r="145" ht="15.6" spans="1:20">
      <c r="A145" s="19" t="s">
        <v>216</v>
      </c>
      <c r="B145" s="11">
        <v>46053</v>
      </c>
      <c r="C145" s="12" t="s">
        <v>21</v>
      </c>
      <c r="D145" s="12" t="s">
        <v>22</v>
      </c>
      <c r="E145" s="12" t="s">
        <v>23</v>
      </c>
      <c r="F145" s="12" t="s">
        <v>36</v>
      </c>
      <c r="G145" s="12" t="s">
        <v>25</v>
      </c>
      <c r="H145" s="12" t="s">
        <v>26</v>
      </c>
      <c r="I145" s="13">
        <v>1</v>
      </c>
      <c r="J145" s="14">
        <v>79.99</v>
      </c>
      <c r="K145" s="15">
        <v>0.05</v>
      </c>
      <c r="L145" s="14">
        <v>43.02</v>
      </c>
      <c r="M145" s="14">
        <f t="shared" si="8"/>
        <v>75.9905</v>
      </c>
      <c r="N145" s="14">
        <f t="shared" si="9"/>
        <v>43.02</v>
      </c>
      <c r="O145" s="14">
        <f t="shared" si="10"/>
        <v>32.9705</v>
      </c>
      <c r="P145" s="16">
        <f t="shared" si="11"/>
        <v>0.433876602996427</v>
      </c>
      <c r="Q145" s="17">
        <f>YEAR(SalesDataTable[[#This Row],[Order Date]])</f>
        <v>2026</v>
      </c>
      <c r="R145" s="16" t="str">
        <f>"Q"&amp;ROUNDUP(MONTH(SalesDataTable[[#This Row],[Order Date]])/3,0)</f>
        <v>Q1</v>
      </c>
      <c r="S145" s="13">
        <f>MONTH(SalesDataTable[[#This Row],[Order Date]])</f>
        <v>1</v>
      </c>
      <c r="T145" s="16" t="str">
        <f>TEXT(SalesDataTable[[#This Row],[Order Date]],"mmm")</f>
        <v>Jan</v>
      </c>
    </row>
    <row r="146" ht="15.6" spans="1:20">
      <c r="A146" s="19" t="s">
        <v>217</v>
      </c>
      <c r="B146" s="11">
        <v>46053</v>
      </c>
      <c r="C146" s="12" t="s">
        <v>28</v>
      </c>
      <c r="D146" s="12" t="s">
        <v>58</v>
      </c>
      <c r="E146" s="12" t="s">
        <v>30</v>
      </c>
      <c r="F146" s="12" t="s">
        <v>40</v>
      </c>
      <c r="G146" s="12" t="s">
        <v>69</v>
      </c>
      <c r="H146" s="12" t="s">
        <v>94</v>
      </c>
      <c r="I146" s="13">
        <v>4</v>
      </c>
      <c r="J146" s="14">
        <v>51.11</v>
      </c>
      <c r="K146" s="15">
        <v>0.15</v>
      </c>
      <c r="L146" s="14">
        <v>22.25</v>
      </c>
      <c r="M146" s="14">
        <f t="shared" si="8"/>
        <v>173.774</v>
      </c>
      <c r="N146" s="14">
        <f t="shared" si="9"/>
        <v>89</v>
      </c>
      <c r="O146" s="14">
        <f t="shared" si="10"/>
        <v>84.774</v>
      </c>
      <c r="P146" s="16">
        <f t="shared" si="11"/>
        <v>0.487840528502538</v>
      </c>
      <c r="Q146" s="17">
        <f>YEAR(SalesDataTable[[#This Row],[Order Date]])</f>
        <v>2026</v>
      </c>
      <c r="R146" s="16" t="str">
        <f>"Q"&amp;ROUNDUP(MONTH(SalesDataTable[[#This Row],[Order Date]])/3,0)</f>
        <v>Q1</v>
      </c>
      <c r="S146" s="13">
        <f>MONTH(SalesDataTable[[#This Row],[Order Date]])</f>
        <v>1</v>
      </c>
      <c r="T146" s="16" t="str">
        <f>TEXT(SalesDataTable[[#This Row],[Order Date]],"mmm")</f>
        <v>Jan</v>
      </c>
    </row>
    <row r="147" ht="15.6" spans="1:20">
      <c r="A147" s="19" t="s">
        <v>218</v>
      </c>
      <c r="B147" s="11">
        <v>46053</v>
      </c>
      <c r="C147" s="12" t="s">
        <v>21</v>
      </c>
      <c r="D147" s="12" t="s">
        <v>108</v>
      </c>
      <c r="E147" s="12" t="s">
        <v>23</v>
      </c>
      <c r="F147" s="12" t="s">
        <v>24</v>
      </c>
      <c r="G147" s="12" t="s">
        <v>69</v>
      </c>
      <c r="H147" s="12" t="s">
        <v>75</v>
      </c>
      <c r="I147" s="13">
        <v>2</v>
      </c>
      <c r="J147" s="14">
        <v>124.83</v>
      </c>
      <c r="K147" s="15">
        <v>0</v>
      </c>
      <c r="L147" s="14">
        <v>70.91</v>
      </c>
      <c r="M147" s="14">
        <f t="shared" si="8"/>
        <v>249.66</v>
      </c>
      <c r="N147" s="14">
        <f t="shared" si="9"/>
        <v>141.82</v>
      </c>
      <c r="O147" s="14">
        <f t="shared" si="10"/>
        <v>107.84</v>
      </c>
      <c r="P147" s="16">
        <f t="shared" si="11"/>
        <v>0.431947448530001</v>
      </c>
      <c r="Q147" s="17">
        <f>YEAR(SalesDataTable[[#This Row],[Order Date]])</f>
        <v>2026</v>
      </c>
      <c r="R147" s="16" t="str">
        <f>"Q"&amp;ROUNDUP(MONTH(SalesDataTable[[#This Row],[Order Date]])/3,0)</f>
        <v>Q1</v>
      </c>
      <c r="S147" s="13">
        <f>MONTH(SalesDataTable[[#This Row],[Order Date]])</f>
        <v>1</v>
      </c>
      <c r="T147" s="16" t="str">
        <f>TEXT(SalesDataTable[[#This Row],[Order Date]],"mmm")</f>
        <v>Jan</v>
      </c>
    </row>
    <row r="148" ht="15.6" spans="1:20">
      <c r="A148" s="19" t="s">
        <v>219</v>
      </c>
      <c r="B148" s="11">
        <v>46053</v>
      </c>
      <c r="C148" s="12" t="s">
        <v>28</v>
      </c>
      <c r="D148" s="12" t="s">
        <v>86</v>
      </c>
      <c r="E148" s="12" t="s">
        <v>45</v>
      </c>
      <c r="F148" s="12" t="s">
        <v>36</v>
      </c>
      <c r="G148" s="12" t="s">
        <v>25</v>
      </c>
      <c r="H148" s="12" t="s">
        <v>55</v>
      </c>
      <c r="I148" s="13">
        <v>6</v>
      </c>
      <c r="J148" s="14">
        <v>41.07</v>
      </c>
      <c r="K148" s="15">
        <v>0.1</v>
      </c>
      <c r="L148" s="14">
        <v>16.29</v>
      </c>
      <c r="M148" s="14">
        <f t="shared" si="8"/>
        <v>221.778</v>
      </c>
      <c r="N148" s="14">
        <f t="shared" si="9"/>
        <v>97.74</v>
      </c>
      <c r="O148" s="14">
        <f t="shared" si="10"/>
        <v>124.038</v>
      </c>
      <c r="P148" s="16">
        <f t="shared" si="11"/>
        <v>0.559289018748478</v>
      </c>
      <c r="Q148" s="17">
        <f>YEAR(SalesDataTable[[#This Row],[Order Date]])</f>
        <v>2026</v>
      </c>
      <c r="R148" s="16" t="str">
        <f>"Q"&amp;ROUNDUP(MONTH(SalesDataTable[[#This Row],[Order Date]])/3,0)</f>
        <v>Q1</v>
      </c>
      <c r="S148" s="13">
        <f>MONTH(SalesDataTable[[#This Row],[Order Date]])</f>
        <v>1</v>
      </c>
      <c r="T148" s="16" t="str">
        <f>TEXT(SalesDataTable[[#This Row],[Order Date]],"mmm")</f>
        <v>Jan</v>
      </c>
    </row>
    <row r="149" ht="15.6" spans="1:20">
      <c r="A149" s="19" t="s">
        <v>220</v>
      </c>
      <c r="B149" s="11">
        <v>46053</v>
      </c>
      <c r="C149" s="12" t="s">
        <v>21</v>
      </c>
      <c r="D149" s="12" t="s">
        <v>108</v>
      </c>
      <c r="E149" s="12" t="s">
        <v>23</v>
      </c>
      <c r="F149" s="12" t="s">
        <v>36</v>
      </c>
      <c r="G149" s="12" t="s">
        <v>37</v>
      </c>
      <c r="H149" s="12" t="s">
        <v>38</v>
      </c>
      <c r="I149" s="13">
        <v>1</v>
      </c>
      <c r="J149" s="14">
        <v>36.02</v>
      </c>
      <c r="K149" s="15">
        <v>0</v>
      </c>
      <c r="L149" s="14">
        <v>13.34</v>
      </c>
      <c r="M149" s="14">
        <f t="shared" si="8"/>
        <v>36.02</v>
      </c>
      <c r="N149" s="14">
        <f t="shared" si="9"/>
        <v>13.34</v>
      </c>
      <c r="O149" s="14">
        <f t="shared" si="10"/>
        <v>22.68</v>
      </c>
      <c r="P149" s="16">
        <f t="shared" si="11"/>
        <v>0.62965019433648</v>
      </c>
      <c r="Q149" s="17">
        <f>YEAR(SalesDataTable[[#This Row],[Order Date]])</f>
        <v>2026</v>
      </c>
      <c r="R149" s="16" t="str">
        <f>"Q"&amp;ROUNDUP(MONTH(SalesDataTable[[#This Row],[Order Date]])/3,0)</f>
        <v>Q1</v>
      </c>
      <c r="S149" s="13">
        <f>MONTH(SalesDataTable[[#This Row],[Order Date]])</f>
        <v>1</v>
      </c>
      <c r="T149" s="16" t="str">
        <f>TEXT(SalesDataTable[[#This Row],[Order Date]],"mmm")</f>
        <v>Jan</v>
      </c>
    </row>
    <row r="150" ht="15.6" spans="1:20">
      <c r="A150" s="19" t="s">
        <v>221</v>
      </c>
      <c r="B150" s="11">
        <v>46053</v>
      </c>
      <c r="C150" s="12" t="s">
        <v>21</v>
      </c>
      <c r="D150" s="12" t="s">
        <v>22</v>
      </c>
      <c r="E150" s="12" t="s">
        <v>45</v>
      </c>
      <c r="F150" s="12" t="s">
        <v>24</v>
      </c>
      <c r="G150" s="12" t="s">
        <v>69</v>
      </c>
      <c r="H150" s="12" t="s">
        <v>87</v>
      </c>
      <c r="I150" s="13">
        <v>1</v>
      </c>
      <c r="J150" s="14">
        <v>35.82</v>
      </c>
      <c r="K150" s="15">
        <v>0.05</v>
      </c>
      <c r="L150" s="14">
        <v>14.32</v>
      </c>
      <c r="M150" s="14">
        <f t="shared" si="8"/>
        <v>34.029</v>
      </c>
      <c r="N150" s="14">
        <f t="shared" si="9"/>
        <v>14.32</v>
      </c>
      <c r="O150" s="14">
        <f t="shared" si="10"/>
        <v>19.709</v>
      </c>
      <c r="P150" s="16">
        <f t="shared" si="11"/>
        <v>0.579182462017691</v>
      </c>
      <c r="Q150" s="17">
        <f>YEAR(SalesDataTable[[#This Row],[Order Date]])</f>
        <v>2026</v>
      </c>
      <c r="R150" s="16" t="str">
        <f>"Q"&amp;ROUNDUP(MONTH(SalesDataTable[[#This Row],[Order Date]])/3,0)</f>
        <v>Q1</v>
      </c>
      <c r="S150" s="13">
        <f>MONTH(SalesDataTable[[#This Row],[Order Date]])</f>
        <v>1</v>
      </c>
      <c r="T150" s="16" t="str">
        <f>TEXT(SalesDataTable[[#This Row],[Order Date]],"mmm")</f>
        <v>Jan</v>
      </c>
    </row>
    <row r="151" ht="15.6" spans="1:20">
      <c r="A151" s="19" t="s">
        <v>222</v>
      </c>
      <c r="B151" s="11">
        <v>46053</v>
      </c>
      <c r="C151" s="12" t="s">
        <v>34</v>
      </c>
      <c r="D151" s="12" t="s">
        <v>44</v>
      </c>
      <c r="E151" s="12" t="s">
        <v>45</v>
      </c>
      <c r="F151" s="12" t="s">
        <v>24</v>
      </c>
      <c r="G151" s="12" t="s">
        <v>25</v>
      </c>
      <c r="H151" s="12" t="s">
        <v>63</v>
      </c>
      <c r="I151" s="13">
        <v>3</v>
      </c>
      <c r="J151" s="14">
        <v>103.94</v>
      </c>
      <c r="K151" s="15">
        <v>0.1</v>
      </c>
      <c r="L151" s="14">
        <v>50.67</v>
      </c>
      <c r="M151" s="14">
        <f t="shared" si="8"/>
        <v>280.638</v>
      </c>
      <c r="N151" s="14">
        <f t="shared" si="9"/>
        <v>152.01</v>
      </c>
      <c r="O151" s="14">
        <f t="shared" si="10"/>
        <v>128.628</v>
      </c>
      <c r="P151" s="16">
        <f t="shared" si="11"/>
        <v>0.458341350779296</v>
      </c>
      <c r="Q151" s="17">
        <f>YEAR(SalesDataTable[[#This Row],[Order Date]])</f>
        <v>2026</v>
      </c>
      <c r="R151" s="16" t="str">
        <f>"Q"&amp;ROUNDUP(MONTH(SalesDataTable[[#This Row],[Order Date]])/3,0)</f>
        <v>Q1</v>
      </c>
      <c r="S151" s="13">
        <f>MONTH(SalesDataTable[[#This Row],[Order Date]])</f>
        <v>1</v>
      </c>
      <c r="T151" s="16" t="str">
        <f>TEXT(SalesDataTable[[#This Row],[Order Date]],"mmm")</f>
        <v>Jan</v>
      </c>
    </row>
    <row r="152" ht="15.6" spans="1:20">
      <c r="A152" s="19" t="s">
        <v>223</v>
      </c>
      <c r="B152" s="11">
        <v>46054</v>
      </c>
      <c r="C152" s="12" t="s">
        <v>21</v>
      </c>
      <c r="D152" s="12" t="s">
        <v>22</v>
      </c>
      <c r="E152" s="12" t="s">
        <v>23</v>
      </c>
      <c r="F152" s="12" t="s">
        <v>24</v>
      </c>
      <c r="G152" s="12" t="s">
        <v>31</v>
      </c>
      <c r="H152" s="12" t="s">
        <v>41</v>
      </c>
      <c r="I152" s="13">
        <v>1</v>
      </c>
      <c r="J152" s="14">
        <v>140.53</v>
      </c>
      <c r="K152" s="15">
        <v>0</v>
      </c>
      <c r="L152" s="14">
        <v>77.36</v>
      </c>
      <c r="M152" s="14">
        <f t="shared" si="8"/>
        <v>140.53</v>
      </c>
      <c r="N152" s="14">
        <f t="shared" si="9"/>
        <v>77.36</v>
      </c>
      <c r="O152" s="14">
        <f t="shared" si="10"/>
        <v>63.17</v>
      </c>
      <c r="P152" s="16">
        <f t="shared" si="11"/>
        <v>0.449512559595816</v>
      </c>
      <c r="Q152" s="17">
        <f>YEAR(SalesDataTable[[#This Row],[Order Date]])</f>
        <v>2026</v>
      </c>
      <c r="R152" s="16" t="str">
        <f>"Q"&amp;ROUNDUP(MONTH(SalesDataTable[[#This Row],[Order Date]])/3,0)</f>
        <v>Q1</v>
      </c>
      <c r="S152" s="13">
        <f>MONTH(SalesDataTable[[#This Row],[Order Date]])</f>
        <v>2</v>
      </c>
      <c r="T152" s="16" t="str">
        <f>TEXT(SalesDataTable[[#This Row],[Order Date]],"mmm")</f>
        <v>Feb</v>
      </c>
    </row>
    <row r="153" ht="15.6" spans="1:20">
      <c r="A153" s="19" t="s">
        <v>224</v>
      </c>
      <c r="B153" s="11">
        <v>46054</v>
      </c>
      <c r="C153" s="12" t="s">
        <v>47</v>
      </c>
      <c r="D153" s="12" t="s">
        <v>65</v>
      </c>
      <c r="E153" s="12" t="s">
        <v>45</v>
      </c>
      <c r="F153" s="12" t="s">
        <v>24</v>
      </c>
      <c r="G153" s="12" t="s">
        <v>31</v>
      </c>
      <c r="H153" s="12" t="s">
        <v>41</v>
      </c>
      <c r="I153" s="13">
        <v>1</v>
      </c>
      <c r="J153" s="14">
        <v>142.03</v>
      </c>
      <c r="K153" s="15">
        <v>0.05</v>
      </c>
      <c r="L153" s="14">
        <v>77.07</v>
      </c>
      <c r="M153" s="14">
        <f t="shared" si="8"/>
        <v>134.9285</v>
      </c>
      <c r="N153" s="14">
        <f t="shared" si="9"/>
        <v>77.07</v>
      </c>
      <c r="O153" s="14">
        <f t="shared" si="10"/>
        <v>57.8585</v>
      </c>
      <c r="P153" s="16">
        <f t="shared" si="11"/>
        <v>0.42880859121683</v>
      </c>
      <c r="Q153" s="17">
        <f>YEAR(SalesDataTable[[#This Row],[Order Date]])</f>
        <v>2026</v>
      </c>
      <c r="R153" s="16" t="str">
        <f>"Q"&amp;ROUNDUP(MONTH(SalesDataTable[[#This Row],[Order Date]])/3,0)</f>
        <v>Q1</v>
      </c>
      <c r="S153" s="13">
        <f>MONTH(SalesDataTable[[#This Row],[Order Date]])</f>
        <v>2</v>
      </c>
      <c r="T153" s="16" t="str">
        <f>TEXT(SalesDataTable[[#This Row],[Order Date]],"mmm")</f>
        <v>Feb</v>
      </c>
    </row>
    <row r="154" ht="15.6" spans="1:20">
      <c r="A154" s="19" t="s">
        <v>225</v>
      </c>
      <c r="B154" s="11">
        <v>46054</v>
      </c>
      <c r="C154" s="12" t="s">
        <v>34</v>
      </c>
      <c r="D154" s="12" t="s">
        <v>54</v>
      </c>
      <c r="E154" s="12" t="s">
        <v>30</v>
      </c>
      <c r="F154" s="12" t="s">
        <v>40</v>
      </c>
      <c r="G154" s="12" t="s">
        <v>51</v>
      </c>
      <c r="H154" s="12" t="s">
        <v>110</v>
      </c>
      <c r="I154" s="13">
        <v>12</v>
      </c>
      <c r="J154" s="14">
        <v>124.84</v>
      </c>
      <c r="K154" s="15">
        <v>0.1</v>
      </c>
      <c r="L154" s="14">
        <v>59.47</v>
      </c>
      <c r="M154" s="14">
        <f t="shared" si="8"/>
        <v>1348.272</v>
      </c>
      <c r="N154" s="14">
        <f t="shared" si="9"/>
        <v>713.64</v>
      </c>
      <c r="O154" s="14">
        <f t="shared" si="10"/>
        <v>634.632</v>
      </c>
      <c r="P154" s="16">
        <f t="shared" si="11"/>
        <v>0.470700274128662</v>
      </c>
      <c r="Q154" s="17">
        <f>YEAR(SalesDataTable[[#This Row],[Order Date]])</f>
        <v>2026</v>
      </c>
      <c r="R154" s="16" t="str">
        <f>"Q"&amp;ROUNDUP(MONTH(SalesDataTable[[#This Row],[Order Date]])/3,0)</f>
        <v>Q1</v>
      </c>
      <c r="S154" s="13">
        <f>MONTH(SalesDataTable[[#This Row],[Order Date]])</f>
        <v>2</v>
      </c>
      <c r="T154" s="16" t="str">
        <f>TEXT(SalesDataTable[[#This Row],[Order Date]],"mmm")</f>
        <v>Feb</v>
      </c>
    </row>
    <row r="155" ht="15.6" spans="1:20">
      <c r="A155" s="19" t="s">
        <v>226</v>
      </c>
      <c r="B155" s="11">
        <v>46054</v>
      </c>
      <c r="C155" s="12" t="s">
        <v>28</v>
      </c>
      <c r="D155" s="12" t="s">
        <v>89</v>
      </c>
      <c r="E155" s="12" t="s">
        <v>23</v>
      </c>
      <c r="F155" s="12" t="s">
        <v>24</v>
      </c>
      <c r="G155" s="12" t="s">
        <v>69</v>
      </c>
      <c r="H155" s="12" t="s">
        <v>87</v>
      </c>
      <c r="I155" s="13">
        <v>3</v>
      </c>
      <c r="J155" s="14">
        <v>35.36</v>
      </c>
      <c r="K155" s="15">
        <v>0</v>
      </c>
      <c r="L155" s="14">
        <v>13.7</v>
      </c>
      <c r="M155" s="14">
        <f t="shared" si="8"/>
        <v>106.08</v>
      </c>
      <c r="N155" s="14">
        <f t="shared" si="9"/>
        <v>41.1</v>
      </c>
      <c r="O155" s="14">
        <f t="shared" si="10"/>
        <v>64.98</v>
      </c>
      <c r="P155" s="16">
        <f t="shared" si="11"/>
        <v>0.612556561085973</v>
      </c>
      <c r="Q155" s="17">
        <f>YEAR(SalesDataTable[[#This Row],[Order Date]])</f>
        <v>2026</v>
      </c>
      <c r="R155" s="16" t="str">
        <f>"Q"&amp;ROUNDUP(MONTH(SalesDataTable[[#This Row],[Order Date]])/3,0)</f>
        <v>Q1</v>
      </c>
      <c r="S155" s="13">
        <f>MONTH(SalesDataTable[[#This Row],[Order Date]])</f>
        <v>2</v>
      </c>
      <c r="T155" s="16" t="str">
        <f>TEXT(SalesDataTable[[#This Row],[Order Date]],"mmm")</f>
        <v>Feb</v>
      </c>
    </row>
    <row r="156" ht="15.6" spans="1:20">
      <c r="A156" s="19" t="s">
        <v>227</v>
      </c>
      <c r="B156" s="11">
        <v>46054</v>
      </c>
      <c r="C156" s="12" t="s">
        <v>47</v>
      </c>
      <c r="D156" s="12" t="s">
        <v>102</v>
      </c>
      <c r="E156" s="12" t="s">
        <v>59</v>
      </c>
      <c r="F156" s="12" t="s">
        <v>24</v>
      </c>
      <c r="G156" s="12" t="s">
        <v>69</v>
      </c>
      <c r="H156" s="12" t="s">
        <v>75</v>
      </c>
      <c r="I156" s="13">
        <v>2</v>
      </c>
      <c r="J156" s="14">
        <v>122.43</v>
      </c>
      <c r="K156" s="15">
        <v>0</v>
      </c>
      <c r="L156" s="14">
        <v>69.08</v>
      </c>
      <c r="M156" s="14">
        <f t="shared" si="8"/>
        <v>244.86</v>
      </c>
      <c r="N156" s="14">
        <f t="shared" si="9"/>
        <v>138.16</v>
      </c>
      <c r="O156" s="14">
        <f t="shared" si="10"/>
        <v>106.7</v>
      </c>
      <c r="P156" s="16">
        <f t="shared" si="11"/>
        <v>0.435759209344115</v>
      </c>
      <c r="Q156" s="17">
        <f>YEAR(SalesDataTable[[#This Row],[Order Date]])</f>
        <v>2026</v>
      </c>
      <c r="R156" s="16" t="str">
        <f>"Q"&amp;ROUNDUP(MONTH(SalesDataTable[[#This Row],[Order Date]])/3,0)</f>
        <v>Q1</v>
      </c>
      <c r="S156" s="13">
        <f>MONTH(SalesDataTable[[#This Row],[Order Date]])</f>
        <v>2</v>
      </c>
      <c r="T156" s="16" t="str">
        <f>TEXT(SalesDataTable[[#This Row],[Order Date]],"mmm")</f>
        <v>Feb</v>
      </c>
    </row>
    <row r="157" ht="15.6" spans="1:20">
      <c r="A157" s="19" t="s">
        <v>228</v>
      </c>
      <c r="B157" s="11">
        <v>46054</v>
      </c>
      <c r="C157" s="12" t="s">
        <v>21</v>
      </c>
      <c r="D157" s="12" t="s">
        <v>108</v>
      </c>
      <c r="E157" s="12" t="s">
        <v>59</v>
      </c>
      <c r="F157" s="12" t="s">
        <v>36</v>
      </c>
      <c r="G157" s="12" t="s">
        <v>31</v>
      </c>
      <c r="H157" s="12" t="s">
        <v>41</v>
      </c>
      <c r="I157" s="13">
        <v>2</v>
      </c>
      <c r="J157" s="14">
        <v>140.47</v>
      </c>
      <c r="K157" s="15">
        <v>0.05</v>
      </c>
      <c r="L157" s="14">
        <v>78.39</v>
      </c>
      <c r="M157" s="14">
        <f t="shared" si="8"/>
        <v>266.893</v>
      </c>
      <c r="N157" s="14">
        <f t="shared" si="9"/>
        <v>156.78</v>
      </c>
      <c r="O157" s="14">
        <f t="shared" si="10"/>
        <v>110.113</v>
      </c>
      <c r="P157" s="16">
        <f t="shared" si="11"/>
        <v>0.412573578175523</v>
      </c>
      <c r="Q157" s="17">
        <f>YEAR(SalesDataTable[[#This Row],[Order Date]])</f>
        <v>2026</v>
      </c>
      <c r="R157" s="16" t="str">
        <f>"Q"&amp;ROUNDUP(MONTH(SalesDataTable[[#This Row],[Order Date]])/3,0)</f>
        <v>Q1</v>
      </c>
      <c r="S157" s="13">
        <f>MONTH(SalesDataTable[[#This Row],[Order Date]])</f>
        <v>2</v>
      </c>
      <c r="T157" s="16" t="str">
        <f>TEXT(SalesDataTable[[#This Row],[Order Date]],"mmm")</f>
        <v>Feb</v>
      </c>
    </row>
    <row r="158" ht="15.6" spans="1:20">
      <c r="A158" s="19" t="s">
        <v>229</v>
      </c>
      <c r="B158" s="11">
        <v>46055</v>
      </c>
      <c r="C158" s="12" t="s">
        <v>28</v>
      </c>
      <c r="D158" s="12" t="s">
        <v>106</v>
      </c>
      <c r="E158" s="12" t="s">
        <v>23</v>
      </c>
      <c r="F158" s="12" t="s">
        <v>24</v>
      </c>
      <c r="G158" s="12" t="s">
        <v>37</v>
      </c>
      <c r="H158" s="12" t="s">
        <v>66</v>
      </c>
      <c r="I158" s="13">
        <v>1</v>
      </c>
      <c r="J158" s="14">
        <v>45.43</v>
      </c>
      <c r="K158" s="15">
        <v>0.05</v>
      </c>
      <c r="L158" s="14">
        <v>18.67</v>
      </c>
      <c r="M158" s="14">
        <f t="shared" si="8"/>
        <v>43.1585</v>
      </c>
      <c r="N158" s="14">
        <f t="shared" si="9"/>
        <v>18.67</v>
      </c>
      <c r="O158" s="14">
        <f t="shared" si="10"/>
        <v>24.4885</v>
      </c>
      <c r="P158" s="16">
        <f t="shared" si="11"/>
        <v>0.56740850585632</v>
      </c>
      <c r="Q158" s="17">
        <f>YEAR(SalesDataTable[[#This Row],[Order Date]])</f>
        <v>2026</v>
      </c>
      <c r="R158" s="16" t="str">
        <f>"Q"&amp;ROUNDUP(MONTH(SalesDataTable[[#This Row],[Order Date]])/3,0)</f>
        <v>Q1</v>
      </c>
      <c r="S158" s="13">
        <f>MONTH(SalesDataTable[[#This Row],[Order Date]])</f>
        <v>2</v>
      </c>
      <c r="T158" s="16" t="str">
        <f>TEXT(SalesDataTable[[#This Row],[Order Date]],"mmm")</f>
        <v>Feb</v>
      </c>
    </row>
    <row r="159" ht="15.6" spans="1:20">
      <c r="A159" s="19" t="s">
        <v>230</v>
      </c>
      <c r="B159" s="11">
        <v>46055</v>
      </c>
      <c r="C159" s="12" t="s">
        <v>47</v>
      </c>
      <c r="D159" s="12" t="s">
        <v>102</v>
      </c>
      <c r="E159" s="12" t="s">
        <v>30</v>
      </c>
      <c r="F159" s="12" t="s">
        <v>40</v>
      </c>
      <c r="G159" s="12" t="s">
        <v>25</v>
      </c>
      <c r="H159" s="12" t="s">
        <v>63</v>
      </c>
      <c r="I159" s="13">
        <v>8</v>
      </c>
      <c r="J159" s="14">
        <v>102.78</v>
      </c>
      <c r="K159" s="15">
        <v>0.15</v>
      </c>
      <c r="L159" s="14">
        <v>50.39</v>
      </c>
      <c r="M159" s="14">
        <f t="shared" si="8"/>
        <v>698.904</v>
      </c>
      <c r="N159" s="14">
        <f t="shared" si="9"/>
        <v>403.12</v>
      </c>
      <c r="O159" s="14">
        <f t="shared" si="10"/>
        <v>295.784</v>
      </c>
      <c r="P159" s="16">
        <f t="shared" si="11"/>
        <v>0.42321119924911</v>
      </c>
      <c r="Q159" s="17">
        <f>YEAR(SalesDataTable[[#This Row],[Order Date]])</f>
        <v>2026</v>
      </c>
      <c r="R159" s="16" t="str">
        <f>"Q"&amp;ROUNDUP(MONTH(SalesDataTable[[#This Row],[Order Date]])/3,0)</f>
        <v>Q1</v>
      </c>
      <c r="S159" s="13">
        <f>MONTH(SalesDataTable[[#This Row],[Order Date]])</f>
        <v>2</v>
      </c>
      <c r="T159" s="16" t="str">
        <f>TEXT(SalesDataTable[[#This Row],[Order Date]],"mmm")</f>
        <v>Feb</v>
      </c>
    </row>
    <row r="160" ht="15.6" spans="1:20">
      <c r="A160" s="19" t="s">
        <v>231</v>
      </c>
      <c r="B160" s="11">
        <v>46055</v>
      </c>
      <c r="C160" s="12" t="s">
        <v>28</v>
      </c>
      <c r="D160" s="12" t="s">
        <v>86</v>
      </c>
      <c r="E160" s="12" t="s">
        <v>59</v>
      </c>
      <c r="F160" s="12" t="s">
        <v>36</v>
      </c>
      <c r="G160" s="12" t="s">
        <v>51</v>
      </c>
      <c r="H160" s="12" t="s">
        <v>110</v>
      </c>
      <c r="I160" s="13">
        <v>1</v>
      </c>
      <c r="J160" s="14">
        <v>123.95</v>
      </c>
      <c r="K160" s="15">
        <v>0</v>
      </c>
      <c r="L160" s="14">
        <v>61.32</v>
      </c>
      <c r="M160" s="14">
        <f t="shared" si="8"/>
        <v>123.95</v>
      </c>
      <c r="N160" s="14">
        <f t="shared" si="9"/>
        <v>61.32</v>
      </c>
      <c r="O160" s="14">
        <f t="shared" si="10"/>
        <v>62.63</v>
      </c>
      <c r="P160" s="16">
        <f t="shared" si="11"/>
        <v>0.505284388866478</v>
      </c>
      <c r="Q160" s="17">
        <f>YEAR(SalesDataTable[[#This Row],[Order Date]])</f>
        <v>2026</v>
      </c>
      <c r="R160" s="16" t="str">
        <f>"Q"&amp;ROUNDUP(MONTH(SalesDataTable[[#This Row],[Order Date]])/3,0)</f>
        <v>Q1</v>
      </c>
      <c r="S160" s="13">
        <f>MONTH(SalesDataTable[[#This Row],[Order Date]])</f>
        <v>2</v>
      </c>
      <c r="T160" s="16" t="str">
        <f>TEXT(SalesDataTable[[#This Row],[Order Date]],"mmm")</f>
        <v>Feb</v>
      </c>
    </row>
    <row r="161" ht="15.6" spans="1:20">
      <c r="A161" s="19" t="s">
        <v>232</v>
      </c>
      <c r="B161" s="11">
        <v>46055</v>
      </c>
      <c r="C161" s="12" t="s">
        <v>28</v>
      </c>
      <c r="D161" s="12" t="s">
        <v>86</v>
      </c>
      <c r="E161" s="12" t="s">
        <v>59</v>
      </c>
      <c r="F161" s="12" t="s">
        <v>24</v>
      </c>
      <c r="G161" s="12" t="s">
        <v>51</v>
      </c>
      <c r="H161" s="12" t="s">
        <v>61</v>
      </c>
      <c r="I161" s="13">
        <v>3</v>
      </c>
      <c r="J161" s="14">
        <v>199.9</v>
      </c>
      <c r="K161" s="15">
        <v>0</v>
      </c>
      <c r="L161" s="14">
        <v>104.18</v>
      </c>
      <c r="M161" s="14">
        <f t="shared" si="8"/>
        <v>599.7</v>
      </c>
      <c r="N161" s="14">
        <f t="shared" si="9"/>
        <v>312.54</v>
      </c>
      <c r="O161" s="14">
        <f t="shared" si="10"/>
        <v>287.16</v>
      </c>
      <c r="P161" s="16">
        <f t="shared" si="11"/>
        <v>0.478839419709855</v>
      </c>
      <c r="Q161" s="17">
        <f>YEAR(SalesDataTable[[#This Row],[Order Date]])</f>
        <v>2026</v>
      </c>
      <c r="R161" s="16" t="str">
        <f>"Q"&amp;ROUNDUP(MONTH(SalesDataTable[[#This Row],[Order Date]])/3,0)</f>
        <v>Q1</v>
      </c>
      <c r="S161" s="13">
        <f>MONTH(SalesDataTable[[#This Row],[Order Date]])</f>
        <v>2</v>
      </c>
      <c r="T161" s="16" t="str">
        <f>TEXT(SalesDataTable[[#This Row],[Order Date]],"mmm")</f>
        <v>Feb</v>
      </c>
    </row>
    <row r="162" ht="15.6" spans="1:20">
      <c r="A162" s="19" t="s">
        <v>233</v>
      </c>
      <c r="B162" s="11">
        <v>46055</v>
      </c>
      <c r="C162" s="12" t="s">
        <v>28</v>
      </c>
      <c r="D162" s="12" t="s">
        <v>89</v>
      </c>
      <c r="E162" s="12" t="s">
        <v>59</v>
      </c>
      <c r="F162" s="12" t="s">
        <v>24</v>
      </c>
      <c r="G162" s="12" t="s">
        <v>31</v>
      </c>
      <c r="H162" s="12" t="s">
        <v>32</v>
      </c>
      <c r="I162" s="13">
        <v>1</v>
      </c>
      <c r="J162" s="14">
        <v>93.78</v>
      </c>
      <c r="K162" s="15">
        <v>0</v>
      </c>
      <c r="L162" s="14">
        <v>44.21</v>
      </c>
      <c r="M162" s="14">
        <f t="shared" si="8"/>
        <v>93.78</v>
      </c>
      <c r="N162" s="14">
        <f t="shared" si="9"/>
        <v>44.21</v>
      </c>
      <c r="O162" s="14">
        <f t="shared" si="10"/>
        <v>49.57</v>
      </c>
      <c r="P162" s="16">
        <f t="shared" si="11"/>
        <v>0.528577521859672</v>
      </c>
      <c r="Q162" s="17">
        <f>YEAR(SalesDataTable[[#This Row],[Order Date]])</f>
        <v>2026</v>
      </c>
      <c r="R162" s="16" t="str">
        <f>"Q"&amp;ROUNDUP(MONTH(SalesDataTable[[#This Row],[Order Date]])/3,0)</f>
        <v>Q1</v>
      </c>
      <c r="S162" s="13">
        <f>MONTH(SalesDataTable[[#This Row],[Order Date]])</f>
        <v>2</v>
      </c>
      <c r="T162" s="16" t="str">
        <f>TEXT(SalesDataTable[[#This Row],[Order Date]],"mmm")</f>
        <v>Feb</v>
      </c>
    </row>
    <row r="163" ht="15.6" spans="1:20">
      <c r="A163" s="19" t="s">
        <v>234</v>
      </c>
      <c r="B163" s="11">
        <v>46055</v>
      </c>
      <c r="C163" s="12" t="s">
        <v>21</v>
      </c>
      <c r="D163" s="12" t="s">
        <v>22</v>
      </c>
      <c r="E163" s="12" t="s">
        <v>23</v>
      </c>
      <c r="F163" s="12" t="s">
        <v>40</v>
      </c>
      <c r="G163" s="12" t="s">
        <v>69</v>
      </c>
      <c r="H163" s="12" t="s">
        <v>70</v>
      </c>
      <c r="I163" s="13">
        <v>1</v>
      </c>
      <c r="J163" s="14">
        <v>39.39</v>
      </c>
      <c r="K163" s="15">
        <v>0.1</v>
      </c>
      <c r="L163" s="14">
        <v>15.09</v>
      </c>
      <c r="M163" s="14">
        <f t="shared" si="8"/>
        <v>35.451</v>
      </c>
      <c r="N163" s="14">
        <f t="shared" si="9"/>
        <v>15.09</v>
      </c>
      <c r="O163" s="14">
        <f t="shared" si="10"/>
        <v>20.361</v>
      </c>
      <c r="P163" s="16">
        <f t="shared" si="11"/>
        <v>0.574342049589574</v>
      </c>
      <c r="Q163" s="17">
        <f>YEAR(SalesDataTable[[#This Row],[Order Date]])</f>
        <v>2026</v>
      </c>
      <c r="R163" s="16" t="str">
        <f>"Q"&amp;ROUNDUP(MONTH(SalesDataTable[[#This Row],[Order Date]])/3,0)</f>
        <v>Q1</v>
      </c>
      <c r="S163" s="13">
        <f>MONTH(SalesDataTable[[#This Row],[Order Date]])</f>
        <v>2</v>
      </c>
      <c r="T163" s="16" t="str">
        <f>TEXT(SalesDataTable[[#This Row],[Order Date]],"mmm")</f>
        <v>Feb</v>
      </c>
    </row>
    <row r="164" ht="15.6" spans="1:20">
      <c r="A164" s="19" t="s">
        <v>235</v>
      </c>
      <c r="B164" s="11">
        <v>46055</v>
      </c>
      <c r="C164" s="12" t="s">
        <v>21</v>
      </c>
      <c r="D164" s="12" t="s">
        <v>22</v>
      </c>
      <c r="E164" s="12" t="s">
        <v>23</v>
      </c>
      <c r="F164" s="12" t="s">
        <v>36</v>
      </c>
      <c r="G164" s="12" t="s">
        <v>25</v>
      </c>
      <c r="H164" s="12" t="s">
        <v>63</v>
      </c>
      <c r="I164" s="13">
        <v>6</v>
      </c>
      <c r="J164" s="14">
        <v>101.64</v>
      </c>
      <c r="K164" s="15">
        <v>0</v>
      </c>
      <c r="L164" s="14">
        <v>51.06</v>
      </c>
      <c r="M164" s="14">
        <f t="shared" si="8"/>
        <v>609.84</v>
      </c>
      <c r="N164" s="14">
        <f t="shared" si="9"/>
        <v>306.36</v>
      </c>
      <c r="O164" s="14">
        <f t="shared" si="10"/>
        <v>303.48</v>
      </c>
      <c r="P164" s="16">
        <f t="shared" si="11"/>
        <v>0.497638724911452</v>
      </c>
      <c r="Q164" s="17">
        <f>YEAR(SalesDataTable[[#This Row],[Order Date]])</f>
        <v>2026</v>
      </c>
      <c r="R164" s="16" t="str">
        <f>"Q"&amp;ROUNDUP(MONTH(SalesDataTable[[#This Row],[Order Date]])/3,0)</f>
        <v>Q1</v>
      </c>
      <c r="S164" s="13">
        <f>MONTH(SalesDataTable[[#This Row],[Order Date]])</f>
        <v>2</v>
      </c>
      <c r="T164" s="16" t="str">
        <f>TEXT(SalesDataTable[[#This Row],[Order Date]],"mmm")</f>
        <v>Feb</v>
      </c>
    </row>
    <row r="165" ht="15.6" spans="1:20">
      <c r="A165" s="19" t="s">
        <v>236</v>
      </c>
      <c r="B165" s="11">
        <v>46056</v>
      </c>
      <c r="C165" s="12" t="s">
        <v>21</v>
      </c>
      <c r="D165" s="12" t="s">
        <v>22</v>
      </c>
      <c r="E165" s="12" t="s">
        <v>30</v>
      </c>
      <c r="F165" s="12" t="s">
        <v>40</v>
      </c>
      <c r="G165" s="12" t="s">
        <v>69</v>
      </c>
      <c r="H165" s="12" t="s">
        <v>87</v>
      </c>
      <c r="I165" s="13">
        <v>12</v>
      </c>
      <c r="J165" s="14">
        <v>36.74</v>
      </c>
      <c r="K165" s="15">
        <v>0.2</v>
      </c>
      <c r="L165" s="14">
        <v>13.53</v>
      </c>
      <c r="M165" s="14">
        <f t="shared" si="8"/>
        <v>352.704</v>
      </c>
      <c r="N165" s="14">
        <f t="shared" si="9"/>
        <v>162.36</v>
      </c>
      <c r="O165" s="14">
        <f t="shared" si="10"/>
        <v>190.344</v>
      </c>
      <c r="P165" s="16">
        <f t="shared" si="11"/>
        <v>0.539670658682635</v>
      </c>
      <c r="Q165" s="17">
        <f>YEAR(SalesDataTable[[#This Row],[Order Date]])</f>
        <v>2026</v>
      </c>
      <c r="R165" s="16" t="str">
        <f>"Q"&amp;ROUNDUP(MONTH(SalesDataTable[[#This Row],[Order Date]])/3,0)</f>
        <v>Q1</v>
      </c>
      <c r="S165" s="13">
        <f>MONTH(SalesDataTable[[#This Row],[Order Date]])</f>
        <v>2</v>
      </c>
      <c r="T165" s="16" t="str">
        <f>TEXT(SalesDataTable[[#This Row],[Order Date]],"mmm")</f>
        <v>Feb</v>
      </c>
    </row>
    <row r="166" ht="15.6" spans="1:20">
      <c r="A166" s="19" t="s">
        <v>237</v>
      </c>
      <c r="B166" s="11">
        <v>46056</v>
      </c>
      <c r="C166" s="12" t="s">
        <v>47</v>
      </c>
      <c r="D166" s="12" t="s">
        <v>68</v>
      </c>
      <c r="E166" s="12" t="s">
        <v>45</v>
      </c>
      <c r="F166" s="12" t="s">
        <v>36</v>
      </c>
      <c r="G166" s="12" t="s">
        <v>31</v>
      </c>
      <c r="H166" s="12" t="s">
        <v>73</v>
      </c>
      <c r="I166" s="13">
        <v>2</v>
      </c>
      <c r="J166" s="14">
        <v>154.62</v>
      </c>
      <c r="K166" s="15">
        <v>0</v>
      </c>
      <c r="L166" s="14">
        <v>78.21</v>
      </c>
      <c r="M166" s="14">
        <f t="shared" si="8"/>
        <v>309.24</v>
      </c>
      <c r="N166" s="14">
        <f t="shared" si="9"/>
        <v>156.42</v>
      </c>
      <c r="O166" s="14">
        <f t="shared" si="10"/>
        <v>152.82</v>
      </c>
      <c r="P166" s="16">
        <f t="shared" si="11"/>
        <v>0.494179278230501</v>
      </c>
      <c r="Q166" s="17">
        <f>YEAR(SalesDataTable[[#This Row],[Order Date]])</f>
        <v>2026</v>
      </c>
      <c r="R166" s="16" t="str">
        <f>"Q"&amp;ROUNDUP(MONTH(SalesDataTable[[#This Row],[Order Date]])/3,0)</f>
        <v>Q1</v>
      </c>
      <c r="S166" s="13">
        <f>MONTH(SalesDataTable[[#This Row],[Order Date]])</f>
        <v>2</v>
      </c>
      <c r="T166" s="16" t="str">
        <f>TEXT(SalesDataTable[[#This Row],[Order Date]],"mmm")</f>
        <v>Feb</v>
      </c>
    </row>
    <row r="167" ht="15.6" spans="1:20">
      <c r="A167" s="19" t="s">
        <v>238</v>
      </c>
      <c r="B167" s="11">
        <v>46057</v>
      </c>
      <c r="C167" s="12" t="s">
        <v>21</v>
      </c>
      <c r="D167" s="12" t="s">
        <v>22</v>
      </c>
      <c r="E167" s="12" t="s">
        <v>59</v>
      </c>
      <c r="F167" s="12" t="s">
        <v>36</v>
      </c>
      <c r="G167" s="12" t="s">
        <v>51</v>
      </c>
      <c r="H167" s="12" t="s">
        <v>110</v>
      </c>
      <c r="I167" s="13">
        <v>1</v>
      </c>
      <c r="J167" s="14">
        <v>125.63</v>
      </c>
      <c r="K167" s="15">
        <v>0.1</v>
      </c>
      <c r="L167" s="14">
        <v>60.38</v>
      </c>
      <c r="M167" s="14">
        <f t="shared" si="8"/>
        <v>113.067</v>
      </c>
      <c r="N167" s="14">
        <f t="shared" si="9"/>
        <v>60.38</v>
      </c>
      <c r="O167" s="14">
        <f t="shared" si="10"/>
        <v>52.687</v>
      </c>
      <c r="P167" s="16">
        <f t="shared" si="11"/>
        <v>0.465980347935295</v>
      </c>
      <c r="Q167" s="17">
        <f>YEAR(SalesDataTable[[#This Row],[Order Date]])</f>
        <v>2026</v>
      </c>
      <c r="R167" s="16" t="str">
        <f>"Q"&amp;ROUNDUP(MONTH(SalesDataTable[[#This Row],[Order Date]])/3,0)</f>
        <v>Q1</v>
      </c>
      <c r="S167" s="13">
        <f>MONTH(SalesDataTable[[#This Row],[Order Date]])</f>
        <v>2</v>
      </c>
      <c r="T167" s="16" t="str">
        <f>TEXT(SalesDataTable[[#This Row],[Order Date]],"mmm")</f>
        <v>Feb</v>
      </c>
    </row>
    <row r="168" ht="15.6" spans="1:20">
      <c r="A168" s="19" t="s">
        <v>239</v>
      </c>
      <c r="B168" s="11">
        <v>46057</v>
      </c>
      <c r="C168" s="12" t="s">
        <v>28</v>
      </c>
      <c r="D168" s="12" t="s">
        <v>86</v>
      </c>
      <c r="E168" s="12" t="s">
        <v>23</v>
      </c>
      <c r="F168" s="12" t="s">
        <v>36</v>
      </c>
      <c r="G168" s="12" t="s">
        <v>51</v>
      </c>
      <c r="H168" s="12" t="s">
        <v>84</v>
      </c>
      <c r="I168" s="13">
        <v>2</v>
      </c>
      <c r="J168" s="14">
        <v>81.59</v>
      </c>
      <c r="K168" s="15">
        <v>0.1</v>
      </c>
      <c r="L168" s="14">
        <v>38.64</v>
      </c>
      <c r="M168" s="14">
        <f t="shared" si="8"/>
        <v>146.862</v>
      </c>
      <c r="N168" s="14">
        <f t="shared" si="9"/>
        <v>77.28</v>
      </c>
      <c r="O168" s="14">
        <f t="shared" si="10"/>
        <v>69.582</v>
      </c>
      <c r="P168" s="16">
        <f t="shared" si="11"/>
        <v>0.473791722841852</v>
      </c>
      <c r="Q168" s="17">
        <f>YEAR(SalesDataTable[[#This Row],[Order Date]])</f>
        <v>2026</v>
      </c>
      <c r="R168" s="16" t="str">
        <f>"Q"&amp;ROUNDUP(MONTH(SalesDataTable[[#This Row],[Order Date]])/3,0)</f>
        <v>Q1</v>
      </c>
      <c r="S168" s="13">
        <f>MONTH(SalesDataTable[[#This Row],[Order Date]])</f>
        <v>2</v>
      </c>
      <c r="T168" s="16" t="str">
        <f>TEXT(SalesDataTable[[#This Row],[Order Date]],"mmm")</f>
        <v>Feb</v>
      </c>
    </row>
    <row r="169" ht="15.6" spans="1:20">
      <c r="A169" s="19" t="s">
        <v>240</v>
      </c>
      <c r="B169" s="11">
        <v>46057</v>
      </c>
      <c r="C169" s="12" t="s">
        <v>34</v>
      </c>
      <c r="D169" s="12" t="s">
        <v>54</v>
      </c>
      <c r="E169" s="12" t="s">
        <v>23</v>
      </c>
      <c r="F169" s="12" t="s">
        <v>36</v>
      </c>
      <c r="G169" s="12" t="s">
        <v>37</v>
      </c>
      <c r="H169" s="12" t="s">
        <v>66</v>
      </c>
      <c r="I169" s="13">
        <v>2</v>
      </c>
      <c r="J169" s="14">
        <v>45.81</v>
      </c>
      <c r="K169" s="15">
        <v>0.1</v>
      </c>
      <c r="L169" s="14">
        <v>18.42</v>
      </c>
      <c r="M169" s="14">
        <f t="shared" si="8"/>
        <v>82.458</v>
      </c>
      <c r="N169" s="14">
        <f t="shared" si="9"/>
        <v>36.84</v>
      </c>
      <c r="O169" s="14">
        <f t="shared" si="10"/>
        <v>45.618</v>
      </c>
      <c r="P169" s="16">
        <f t="shared" si="11"/>
        <v>0.55322709743142</v>
      </c>
      <c r="Q169" s="17">
        <f>YEAR(SalesDataTable[[#This Row],[Order Date]])</f>
        <v>2026</v>
      </c>
      <c r="R169" s="16" t="str">
        <f>"Q"&amp;ROUNDUP(MONTH(SalesDataTable[[#This Row],[Order Date]])/3,0)</f>
        <v>Q1</v>
      </c>
      <c r="S169" s="13">
        <f>MONTH(SalesDataTable[[#This Row],[Order Date]])</f>
        <v>2</v>
      </c>
      <c r="T169" s="16" t="str">
        <f>TEXT(SalesDataTable[[#This Row],[Order Date]],"mmm")</f>
        <v>Feb</v>
      </c>
    </row>
    <row r="170" ht="15.6" spans="1:20">
      <c r="A170" s="19" t="s">
        <v>241</v>
      </c>
      <c r="B170" s="11">
        <v>46058</v>
      </c>
      <c r="C170" s="12" t="s">
        <v>28</v>
      </c>
      <c r="D170" s="12" t="s">
        <v>89</v>
      </c>
      <c r="E170" s="12" t="s">
        <v>23</v>
      </c>
      <c r="F170" s="12" t="s">
        <v>24</v>
      </c>
      <c r="G170" s="12" t="s">
        <v>69</v>
      </c>
      <c r="H170" s="12" t="s">
        <v>75</v>
      </c>
      <c r="I170" s="13">
        <v>3</v>
      </c>
      <c r="J170" s="14">
        <v>125.63</v>
      </c>
      <c r="K170" s="15">
        <v>0</v>
      </c>
      <c r="L170" s="14">
        <v>71.05</v>
      </c>
      <c r="M170" s="14">
        <f t="shared" si="8"/>
        <v>376.89</v>
      </c>
      <c r="N170" s="14">
        <f t="shared" si="9"/>
        <v>213.15</v>
      </c>
      <c r="O170" s="14">
        <f t="shared" si="10"/>
        <v>163.74</v>
      </c>
      <c r="P170" s="16">
        <f t="shared" si="11"/>
        <v>0.434450370134522</v>
      </c>
      <c r="Q170" s="17">
        <f>YEAR(SalesDataTable[[#This Row],[Order Date]])</f>
        <v>2026</v>
      </c>
      <c r="R170" s="16" t="str">
        <f>"Q"&amp;ROUNDUP(MONTH(SalesDataTable[[#This Row],[Order Date]])/3,0)</f>
        <v>Q1</v>
      </c>
      <c r="S170" s="13">
        <f>MONTH(SalesDataTable[[#This Row],[Order Date]])</f>
        <v>2</v>
      </c>
      <c r="T170" s="16" t="str">
        <f>TEXT(SalesDataTable[[#This Row],[Order Date]],"mmm")</f>
        <v>Feb</v>
      </c>
    </row>
    <row r="171" ht="15.6" spans="1:20">
      <c r="A171" s="19" t="s">
        <v>242</v>
      </c>
      <c r="B171" s="11">
        <v>46058</v>
      </c>
      <c r="C171" s="12" t="s">
        <v>47</v>
      </c>
      <c r="D171" s="12" t="s">
        <v>68</v>
      </c>
      <c r="E171" s="12" t="s">
        <v>23</v>
      </c>
      <c r="F171" s="12" t="s">
        <v>24</v>
      </c>
      <c r="G171" s="12" t="s">
        <v>25</v>
      </c>
      <c r="H171" s="12" t="s">
        <v>63</v>
      </c>
      <c r="I171" s="13">
        <v>2</v>
      </c>
      <c r="J171" s="14">
        <v>101.01</v>
      </c>
      <c r="K171" s="15">
        <v>0</v>
      </c>
      <c r="L171" s="14">
        <v>50.26</v>
      </c>
      <c r="M171" s="14">
        <f t="shared" si="8"/>
        <v>202.02</v>
      </c>
      <c r="N171" s="14">
        <f t="shared" si="9"/>
        <v>100.52</v>
      </c>
      <c r="O171" s="14">
        <f t="shared" si="10"/>
        <v>101.5</v>
      </c>
      <c r="P171" s="16">
        <f t="shared" si="11"/>
        <v>0.502425502425502</v>
      </c>
      <c r="Q171" s="17">
        <f>YEAR(SalesDataTable[[#This Row],[Order Date]])</f>
        <v>2026</v>
      </c>
      <c r="R171" s="16" t="str">
        <f>"Q"&amp;ROUNDUP(MONTH(SalesDataTable[[#This Row],[Order Date]])/3,0)</f>
        <v>Q1</v>
      </c>
      <c r="S171" s="13">
        <f>MONTH(SalesDataTable[[#This Row],[Order Date]])</f>
        <v>2</v>
      </c>
      <c r="T171" s="16" t="str">
        <f>TEXT(SalesDataTable[[#This Row],[Order Date]],"mmm")</f>
        <v>Feb</v>
      </c>
    </row>
    <row r="172" ht="15.6" spans="1:20">
      <c r="A172" s="19" t="s">
        <v>243</v>
      </c>
      <c r="B172" s="11">
        <v>46058</v>
      </c>
      <c r="C172" s="12" t="s">
        <v>47</v>
      </c>
      <c r="D172" s="12" t="s">
        <v>102</v>
      </c>
      <c r="E172" s="12" t="s">
        <v>23</v>
      </c>
      <c r="F172" s="12" t="s">
        <v>24</v>
      </c>
      <c r="G172" s="12" t="s">
        <v>31</v>
      </c>
      <c r="H172" s="12" t="s">
        <v>73</v>
      </c>
      <c r="I172" s="13">
        <v>6</v>
      </c>
      <c r="J172" s="14">
        <v>154.22</v>
      </c>
      <c r="K172" s="15">
        <v>0</v>
      </c>
      <c r="L172" s="14">
        <v>79.6</v>
      </c>
      <c r="M172" s="14">
        <f t="shared" si="8"/>
        <v>925.32</v>
      </c>
      <c r="N172" s="14">
        <f t="shared" si="9"/>
        <v>477.6</v>
      </c>
      <c r="O172" s="14">
        <f t="shared" si="10"/>
        <v>447.72</v>
      </c>
      <c r="P172" s="16">
        <f t="shared" si="11"/>
        <v>0.483854234210868</v>
      </c>
      <c r="Q172" s="17">
        <f>YEAR(SalesDataTable[[#This Row],[Order Date]])</f>
        <v>2026</v>
      </c>
      <c r="R172" s="16" t="str">
        <f>"Q"&amp;ROUNDUP(MONTH(SalesDataTable[[#This Row],[Order Date]])/3,0)</f>
        <v>Q1</v>
      </c>
      <c r="S172" s="13">
        <f>MONTH(SalesDataTable[[#This Row],[Order Date]])</f>
        <v>2</v>
      </c>
      <c r="T172" s="16" t="str">
        <f>TEXT(SalesDataTable[[#This Row],[Order Date]],"mmm")</f>
        <v>Feb</v>
      </c>
    </row>
    <row r="173" ht="15.6" spans="1:20">
      <c r="A173" s="19" t="s">
        <v>244</v>
      </c>
      <c r="B173" s="11">
        <v>46058</v>
      </c>
      <c r="C173" s="12" t="s">
        <v>28</v>
      </c>
      <c r="D173" s="12" t="s">
        <v>106</v>
      </c>
      <c r="E173" s="12" t="s">
        <v>23</v>
      </c>
      <c r="F173" s="12" t="s">
        <v>36</v>
      </c>
      <c r="G173" s="12" t="s">
        <v>31</v>
      </c>
      <c r="H173" s="12" t="s">
        <v>99</v>
      </c>
      <c r="I173" s="13">
        <v>1</v>
      </c>
      <c r="J173" s="14">
        <v>72.78</v>
      </c>
      <c r="K173" s="15">
        <v>0.05</v>
      </c>
      <c r="L173" s="14">
        <v>33.26</v>
      </c>
      <c r="M173" s="14">
        <f t="shared" si="8"/>
        <v>69.141</v>
      </c>
      <c r="N173" s="14">
        <f t="shared" si="9"/>
        <v>33.26</v>
      </c>
      <c r="O173" s="14">
        <f t="shared" si="10"/>
        <v>35.881</v>
      </c>
      <c r="P173" s="16">
        <f t="shared" si="11"/>
        <v>0.518954021492313</v>
      </c>
      <c r="Q173" s="17">
        <f>YEAR(SalesDataTable[[#This Row],[Order Date]])</f>
        <v>2026</v>
      </c>
      <c r="R173" s="16" t="str">
        <f>"Q"&amp;ROUNDUP(MONTH(SalesDataTable[[#This Row],[Order Date]])/3,0)</f>
        <v>Q1</v>
      </c>
      <c r="S173" s="13">
        <f>MONTH(SalesDataTable[[#This Row],[Order Date]])</f>
        <v>2</v>
      </c>
      <c r="T173" s="16" t="str">
        <f>TEXT(SalesDataTable[[#This Row],[Order Date]],"mmm")</f>
        <v>Feb</v>
      </c>
    </row>
    <row r="174" ht="15.6" spans="1:20">
      <c r="A174" s="19" t="s">
        <v>245</v>
      </c>
      <c r="B174" s="11">
        <v>46058</v>
      </c>
      <c r="C174" s="12" t="s">
        <v>28</v>
      </c>
      <c r="D174" s="12" t="s">
        <v>106</v>
      </c>
      <c r="E174" s="12" t="s">
        <v>30</v>
      </c>
      <c r="F174" s="12" t="s">
        <v>40</v>
      </c>
      <c r="G174" s="12" t="s">
        <v>51</v>
      </c>
      <c r="H174" s="12" t="s">
        <v>110</v>
      </c>
      <c r="I174" s="13">
        <v>3</v>
      </c>
      <c r="J174" s="14">
        <v>122.69</v>
      </c>
      <c r="K174" s="15">
        <v>0.05</v>
      </c>
      <c r="L174" s="14">
        <v>62.08</v>
      </c>
      <c r="M174" s="14">
        <f t="shared" si="8"/>
        <v>349.6665</v>
      </c>
      <c r="N174" s="14">
        <f t="shared" si="9"/>
        <v>186.24</v>
      </c>
      <c r="O174" s="14">
        <f t="shared" si="10"/>
        <v>163.4265</v>
      </c>
      <c r="P174" s="16">
        <f t="shared" si="11"/>
        <v>0.467378201800859</v>
      </c>
      <c r="Q174" s="17">
        <f>YEAR(SalesDataTable[[#This Row],[Order Date]])</f>
        <v>2026</v>
      </c>
      <c r="R174" s="16" t="str">
        <f>"Q"&amp;ROUNDUP(MONTH(SalesDataTable[[#This Row],[Order Date]])/3,0)</f>
        <v>Q1</v>
      </c>
      <c r="S174" s="13">
        <f>MONTH(SalesDataTable[[#This Row],[Order Date]])</f>
        <v>2</v>
      </c>
      <c r="T174" s="16" t="str">
        <f>TEXT(SalesDataTable[[#This Row],[Order Date]],"mmm")</f>
        <v>Feb</v>
      </c>
    </row>
    <row r="175" ht="15.6" spans="1:20">
      <c r="A175" s="19" t="s">
        <v>246</v>
      </c>
      <c r="B175" s="11">
        <v>46059</v>
      </c>
      <c r="C175" s="12" t="s">
        <v>28</v>
      </c>
      <c r="D175" s="12" t="s">
        <v>29</v>
      </c>
      <c r="E175" s="12" t="s">
        <v>23</v>
      </c>
      <c r="F175" s="12" t="s">
        <v>40</v>
      </c>
      <c r="G175" s="12" t="s">
        <v>25</v>
      </c>
      <c r="H175" s="12" t="s">
        <v>63</v>
      </c>
      <c r="I175" s="13">
        <v>3</v>
      </c>
      <c r="J175" s="14">
        <v>103.22</v>
      </c>
      <c r="K175" s="15">
        <v>0</v>
      </c>
      <c r="L175" s="14">
        <v>50.74</v>
      </c>
      <c r="M175" s="14">
        <f t="shared" si="8"/>
        <v>309.66</v>
      </c>
      <c r="N175" s="14">
        <f t="shared" si="9"/>
        <v>152.22</v>
      </c>
      <c r="O175" s="14">
        <f t="shared" si="10"/>
        <v>157.44</v>
      </c>
      <c r="P175" s="16">
        <f t="shared" si="11"/>
        <v>0.5084285991087</v>
      </c>
      <c r="Q175" s="17">
        <f>YEAR(SalesDataTable[[#This Row],[Order Date]])</f>
        <v>2026</v>
      </c>
      <c r="R175" s="16" t="str">
        <f>"Q"&amp;ROUNDUP(MONTH(SalesDataTable[[#This Row],[Order Date]])/3,0)</f>
        <v>Q1</v>
      </c>
      <c r="S175" s="13">
        <f>MONTH(SalesDataTable[[#This Row],[Order Date]])</f>
        <v>2</v>
      </c>
      <c r="T175" s="16" t="str">
        <f>TEXT(SalesDataTable[[#This Row],[Order Date]],"mmm")</f>
        <v>Feb</v>
      </c>
    </row>
    <row r="176" ht="15.6" spans="1:20">
      <c r="A176" s="19" t="s">
        <v>247</v>
      </c>
      <c r="B176" s="11">
        <v>46059</v>
      </c>
      <c r="C176" s="12" t="s">
        <v>21</v>
      </c>
      <c r="D176" s="12" t="s">
        <v>108</v>
      </c>
      <c r="E176" s="12" t="s">
        <v>59</v>
      </c>
      <c r="F176" s="12" t="s">
        <v>36</v>
      </c>
      <c r="G176" s="12" t="s">
        <v>31</v>
      </c>
      <c r="H176" s="12" t="s">
        <v>32</v>
      </c>
      <c r="I176" s="13">
        <v>3</v>
      </c>
      <c r="J176" s="14">
        <v>92.96</v>
      </c>
      <c r="K176" s="15">
        <v>0.15</v>
      </c>
      <c r="L176" s="14">
        <v>44.56</v>
      </c>
      <c r="M176" s="14">
        <f t="shared" si="8"/>
        <v>237.048</v>
      </c>
      <c r="N176" s="14">
        <f t="shared" si="9"/>
        <v>133.68</v>
      </c>
      <c r="O176" s="14">
        <f t="shared" si="10"/>
        <v>103.368</v>
      </c>
      <c r="P176" s="16">
        <f t="shared" si="11"/>
        <v>0.43606358205933</v>
      </c>
      <c r="Q176" s="17">
        <f>YEAR(SalesDataTable[[#This Row],[Order Date]])</f>
        <v>2026</v>
      </c>
      <c r="R176" s="16" t="str">
        <f>"Q"&amp;ROUNDUP(MONTH(SalesDataTable[[#This Row],[Order Date]])/3,0)</f>
        <v>Q1</v>
      </c>
      <c r="S176" s="13">
        <f>MONTH(SalesDataTable[[#This Row],[Order Date]])</f>
        <v>2</v>
      </c>
      <c r="T176" s="16" t="str">
        <f>TEXT(SalesDataTable[[#This Row],[Order Date]],"mmm")</f>
        <v>Feb</v>
      </c>
    </row>
    <row r="177" ht="15.6" spans="1:20">
      <c r="A177" s="19" t="s">
        <v>248</v>
      </c>
      <c r="B177" s="11">
        <v>46059</v>
      </c>
      <c r="C177" s="12" t="s">
        <v>28</v>
      </c>
      <c r="D177" s="12" t="s">
        <v>89</v>
      </c>
      <c r="E177" s="12" t="s">
        <v>45</v>
      </c>
      <c r="F177" s="12" t="s">
        <v>36</v>
      </c>
      <c r="G177" s="12" t="s">
        <v>37</v>
      </c>
      <c r="H177" s="12" t="s">
        <v>38</v>
      </c>
      <c r="I177" s="13">
        <v>1</v>
      </c>
      <c r="J177" s="14">
        <v>36.52</v>
      </c>
      <c r="K177" s="15">
        <v>0</v>
      </c>
      <c r="L177" s="14">
        <v>13.94</v>
      </c>
      <c r="M177" s="14">
        <f t="shared" si="8"/>
        <v>36.52</v>
      </c>
      <c r="N177" s="14">
        <f t="shared" si="9"/>
        <v>13.94</v>
      </c>
      <c r="O177" s="14">
        <f t="shared" si="10"/>
        <v>22.58</v>
      </c>
      <c r="P177" s="16">
        <f t="shared" si="11"/>
        <v>0.61829134720701</v>
      </c>
      <c r="Q177" s="17">
        <f>YEAR(SalesDataTable[[#This Row],[Order Date]])</f>
        <v>2026</v>
      </c>
      <c r="R177" s="16" t="str">
        <f>"Q"&amp;ROUNDUP(MONTH(SalesDataTable[[#This Row],[Order Date]])/3,0)</f>
        <v>Q1</v>
      </c>
      <c r="S177" s="13">
        <f>MONTH(SalesDataTable[[#This Row],[Order Date]])</f>
        <v>2</v>
      </c>
      <c r="T177" s="16" t="str">
        <f>TEXT(SalesDataTable[[#This Row],[Order Date]],"mmm")</f>
        <v>Feb</v>
      </c>
    </row>
    <row r="178" ht="15.6" spans="1:20">
      <c r="A178" s="19" t="s">
        <v>249</v>
      </c>
      <c r="B178" s="11">
        <v>46059</v>
      </c>
      <c r="C178" s="12" t="s">
        <v>21</v>
      </c>
      <c r="D178" s="12" t="s">
        <v>22</v>
      </c>
      <c r="E178" s="12" t="s">
        <v>45</v>
      </c>
      <c r="F178" s="12" t="s">
        <v>24</v>
      </c>
      <c r="G178" s="12" t="s">
        <v>69</v>
      </c>
      <c r="H178" s="12" t="s">
        <v>94</v>
      </c>
      <c r="I178" s="13">
        <v>3</v>
      </c>
      <c r="J178" s="14">
        <v>50.65</v>
      </c>
      <c r="K178" s="15">
        <v>0</v>
      </c>
      <c r="L178" s="14">
        <v>21.49</v>
      </c>
      <c r="M178" s="14">
        <f t="shared" si="8"/>
        <v>151.95</v>
      </c>
      <c r="N178" s="14">
        <f t="shared" si="9"/>
        <v>64.47</v>
      </c>
      <c r="O178" s="14">
        <f t="shared" si="10"/>
        <v>87.48</v>
      </c>
      <c r="P178" s="16">
        <f t="shared" si="11"/>
        <v>0.575715695952616</v>
      </c>
      <c r="Q178" s="17">
        <f>YEAR(SalesDataTable[[#This Row],[Order Date]])</f>
        <v>2026</v>
      </c>
      <c r="R178" s="16" t="str">
        <f>"Q"&amp;ROUNDUP(MONTH(SalesDataTable[[#This Row],[Order Date]])/3,0)</f>
        <v>Q1</v>
      </c>
      <c r="S178" s="13">
        <f>MONTH(SalesDataTable[[#This Row],[Order Date]])</f>
        <v>2</v>
      </c>
      <c r="T178" s="16" t="str">
        <f>TEXT(SalesDataTable[[#This Row],[Order Date]],"mmm")</f>
        <v>Feb</v>
      </c>
    </row>
    <row r="179" ht="15.6" spans="1:20">
      <c r="A179" s="19" t="s">
        <v>250</v>
      </c>
      <c r="B179" s="11">
        <v>46060</v>
      </c>
      <c r="C179" s="12" t="s">
        <v>47</v>
      </c>
      <c r="D179" s="12" t="s">
        <v>48</v>
      </c>
      <c r="E179" s="12" t="s">
        <v>23</v>
      </c>
      <c r="F179" s="12" t="s">
        <v>24</v>
      </c>
      <c r="G179" s="12" t="s">
        <v>37</v>
      </c>
      <c r="H179" s="12" t="s">
        <v>38</v>
      </c>
      <c r="I179" s="13">
        <v>2</v>
      </c>
      <c r="J179" s="14">
        <v>37.03</v>
      </c>
      <c r="K179" s="15">
        <v>0.15</v>
      </c>
      <c r="L179" s="14">
        <v>13.87</v>
      </c>
      <c r="M179" s="14">
        <f t="shared" si="8"/>
        <v>62.951</v>
      </c>
      <c r="N179" s="14">
        <f t="shared" si="9"/>
        <v>27.74</v>
      </c>
      <c r="O179" s="14">
        <f t="shared" si="10"/>
        <v>35.211</v>
      </c>
      <c r="P179" s="16">
        <f t="shared" si="11"/>
        <v>0.55933980397452</v>
      </c>
      <c r="Q179" s="17">
        <f>YEAR(SalesDataTable[[#This Row],[Order Date]])</f>
        <v>2026</v>
      </c>
      <c r="R179" s="16" t="str">
        <f>"Q"&amp;ROUNDUP(MONTH(SalesDataTable[[#This Row],[Order Date]])/3,0)</f>
        <v>Q1</v>
      </c>
      <c r="S179" s="13">
        <f>MONTH(SalesDataTable[[#This Row],[Order Date]])</f>
        <v>2</v>
      </c>
      <c r="T179" s="16" t="str">
        <f>TEXT(SalesDataTable[[#This Row],[Order Date]],"mmm")</f>
        <v>Feb</v>
      </c>
    </row>
    <row r="180" ht="15.6" spans="1:20">
      <c r="A180" s="19" t="s">
        <v>251</v>
      </c>
      <c r="B180" s="11">
        <v>46060</v>
      </c>
      <c r="C180" s="12" t="s">
        <v>34</v>
      </c>
      <c r="D180" s="12" t="s">
        <v>35</v>
      </c>
      <c r="E180" s="12" t="s">
        <v>23</v>
      </c>
      <c r="F180" s="12" t="s">
        <v>36</v>
      </c>
      <c r="G180" s="12" t="s">
        <v>69</v>
      </c>
      <c r="H180" s="12" t="s">
        <v>87</v>
      </c>
      <c r="I180" s="13">
        <v>1</v>
      </c>
      <c r="J180" s="14">
        <v>36.62</v>
      </c>
      <c r="K180" s="15">
        <v>0</v>
      </c>
      <c r="L180" s="14">
        <v>13.55</v>
      </c>
      <c r="M180" s="14">
        <f t="shared" si="8"/>
        <v>36.62</v>
      </c>
      <c r="N180" s="14">
        <f t="shared" si="9"/>
        <v>13.55</v>
      </c>
      <c r="O180" s="14">
        <f t="shared" si="10"/>
        <v>23.07</v>
      </c>
      <c r="P180" s="16">
        <f t="shared" si="11"/>
        <v>0.62998361551065</v>
      </c>
      <c r="Q180" s="17">
        <f>YEAR(SalesDataTable[[#This Row],[Order Date]])</f>
        <v>2026</v>
      </c>
      <c r="R180" s="16" t="str">
        <f>"Q"&amp;ROUNDUP(MONTH(SalesDataTable[[#This Row],[Order Date]])/3,0)</f>
        <v>Q1</v>
      </c>
      <c r="S180" s="13">
        <f>MONTH(SalesDataTable[[#This Row],[Order Date]])</f>
        <v>2</v>
      </c>
      <c r="T180" s="16" t="str">
        <f>TEXT(SalesDataTable[[#This Row],[Order Date]],"mmm")</f>
        <v>Feb</v>
      </c>
    </row>
    <row r="181" ht="15.6" spans="1:20">
      <c r="A181" s="19" t="s">
        <v>252</v>
      </c>
      <c r="B181" s="11">
        <v>46060</v>
      </c>
      <c r="C181" s="12" t="s">
        <v>34</v>
      </c>
      <c r="D181" s="12" t="s">
        <v>146</v>
      </c>
      <c r="E181" s="12" t="s">
        <v>45</v>
      </c>
      <c r="F181" s="12" t="s">
        <v>24</v>
      </c>
      <c r="G181" s="12" t="s">
        <v>51</v>
      </c>
      <c r="H181" s="12" t="s">
        <v>84</v>
      </c>
      <c r="I181" s="13">
        <v>1</v>
      </c>
      <c r="J181" s="14">
        <v>81.47</v>
      </c>
      <c r="K181" s="15">
        <v>0</v>
      </c>
      <c r="L181" s="14">
        <v>39.18</v>
      </c>
      <c r="M181" s="14">
        <f t="shared" si="8"/>
        <v>81.47</v>
      </c>
      <c r="N181" s="14">
        <f t="shared" si="9"/>
        <v>39.18</v>
      </c>
      <c r="O181" s="14">
        <f t="shared" si="10"/>
        <v>42.29</v>
      </c>
      <c r="P181" s="16">
        <f t="shared" si="11"/>
        <v>0.519086780409967</v>
      </c>
      <c r="Q181" s="17">
        <f>YEAR(SalesDataTable[[#This Row],[Order Date]])</f>
        <v>2026</v>
      </c>
      <c r="R181" s="16" t="str">
        <f>"Q"&amp;ROUNDUP(MONTH(SalesDataTable[[#This Row],[Order Date]])/3,0)</f>
        <v>Q1</v>
      </c>
      <c r="S181" s="13">
        <f>MONTH(SalesDataTable[[#This Row],[Order Date]])</f>
        <v>2</v>
      </c>
      <c r="T181" s="16" t="str">
        <f>TEXT(SalesDataTable[[#This Row],[Order Date]],"mmm")</f>
        <v>Feb</v>
      </c>
    </row>
    <row r="182" ht="15.6" spans="1:20">
      <c r="A182" s="19" t="s">
        <v>253</v>
      </c>
      <c r="B182" s="11">
        <v>46061</v>
      </c>
      <c r="C182" s="12" t="s">
        <v>28</v>
      </c>
      <c r="D182" s="12" t="s">
        <v>29</v>
      </c>
      <c r="E182" s="12" t="s">
        <v>30</v>
      </c>
      <c r="F182" s="12" t="s">
        <v>24</v>
      </c>
      <c r="G182" s="12" t="s">
        <v>51</v>
      </c>
      <c r="H182" s="12" t="s">
        <v>110</v>
      </c>
      <c r="I182" s="13">
        <v>12</v>
      </c>
      <c r="J182" s="14">
        <v>122.75</v>
      </c>
      <c r="K182" s="15">
        <v>0.15</v>
      </c>
      <c r="L182" s="14">
        <v>62.51</v>
      </c>
      <c r="M182" s="14">
        <f t="shared" si="8"/>
        <v>1252.05</v>
      </c>
      <c r="N182" s="14">
        <f t="shared" si="9"/>
        <v>750.12</v>
      </c>
      <c r="O182" s="14">
        <f t="shared" si="10"/>
        <v>501.93</v>
      </c>
      <c r="P182" s="16">
        <f t="shared" si="11"/>
        <v>0.400886546064454</v>
      </c>
      <c r="Q182" s="17">
        <f>YEAR(SalesDataTable[[#This Row],[Order Date]])</f>
        <v>2026</v>
      </c>
      <c r="R182" s="16" t="str">
        <f>"Q"&amp;ROUNDUP(MONTH(SalesDataTable[[#This Row],[Order Date]])/3,0)</f>
        <v>Q1</v>
      </c>
      <c r="S182" s="13">
        <f>MONTH(SalesDataTable[[#This Row],[Order Date]])</f>
        <v>2</v>
      </c>
      <c r="T182" s="16" t="str">
        <f>TEXT(SalesDataTable[[#This Row],[Order Date]],"mmm")</f>
        <v>Feb</v>
      </c>
    </row>
    <row r="183" ht="15.6" spans="1:20">
      <c r="A183" s="19" t="s">
        <v>254</v>
      </c>
      <c r="B183" s="11">
        <v>46061</v>
      </c>
      <c r="C183" s="12" t="s">
        <v>21</v>
      </c>
      <c r="D183" s="12" t="s">
        <v>72</v>
      </c>
      <c r="E183" s="12" t="s">
        <v>23</v>
      </c>
      <c r="F183" s="12" t="s">
        <v>40</v>
      </c>
      <c r="G183" s="12" t="s">
        <v>69</v>
      </c>
      <c r="H183" s="12" t="s">
        <v>94</v>
      </c>
      <c r="I183" s="13">
        <v>1</v>
      </c>
      <c r="J183" s="14">
        <v>50.38</v>
      </c>
      <c r="K183" s="15">
        <v>0.05</v>
      </c>
      <c r="L183" s="14">
        <v>21.95</v>
      </c>
      <c r="M183" s="14">
        <f t="shared" si="8"/>
        <v>47.861</v>
      </c>
      <c r="N183" s="14">
        <f t="shared" si="9"/>
        <v>21.95</v>
      </c>
      <c r="O183" s="14">
        <f t="shared" si="10"/>
        <v>25.911</v>
      </c>
      <c r="P183" s="16">
        <f t="shared" si="11"/>
        <v>0.54138024696517</v>
      </c>
      <c r="Q183" s="17">
        <f>YEAR(SalesDataTable[[#This Row],[Order Date]])</f>
        <v>2026</v>
      </c>
      <c r="R183" s="16" t="str">
        <f>"Q"&amp;ROUNDUP(MONTH(SalesDataTable[[#This Row],[Order Date]])/3,0)</f>
        <v>Q1</v>
      </c>
      <c r="S183" s="13">
        <f>MONTH(SalesDataTable[[#This Row],[Order Date]])</f>
        <v>2</v>
      </c>
      <c r="T183" s="16" t="str">
        <f>TEXT(SalesDataTable[[#This Row],[Order Date]],"mmm")</f>
        <v>Feb</v>
      </c>
    </row>
    <row r="184" ht="15.6" spans="1:20">
      <c r="A184" s="19" t="s">
        <v>255</v>
      </c>
      <c r="B184" s="11">
        <v>46061</v>
      </c>
      <c r="C184" s="12" t="s">
        <v>47</v>
      </c>
      <c r="D184" s="12" t="s">
        <v>65</v>
      </c>
      <c r="E184" s="12" t="s">
        <v>23</v>
      </c>
      <c r="F184" s="12" t="s">
        <v>40</v>
      </c>
      <c r="G184" s="12" t="s">
        <v>69</v>
      </c>
      <c r="H184" s="12" t="s">
        <v>94</v>
      </c>
      <c r="I184" s="13">
        <v>2</v>
      </c>
      <c r="J184" s="14">
        <v>50.4</v>
      </c>
      <c r="K184" s="15">
        <v>0</v>
      </c>
      <c r="L184" s="14">
        <v>21.43</v>
      </c>
      <c r="M184" s="14">
        <f t="shared" si="8"/>
        <v>100.8</v>
      </c>
      <c r="N184" s="14">
        <f t="shared" si="9"/>
        <v>42.86</v>
      </c>
      <c r="O184" s="14">
        <f t="shared" si="10"/>
        <v>57.94</v>
      </c>
      <c r="P184" s="16">
        <f t="shared" si="11"/>
        <v>0.574801587301587</v>
      </c>
      <c r="Q184" s="17">
        <f>YEAR(SalesDataTable[[#This Row],[Order Date]])</f>
        <v>2026</v>
      </c>
      <c r="R184" s="16" t="str">
        <f>"Q"&amp;ROUNDUP(MONTH(SalesDataTable[[#This Row],[Order Date]])/3,0)</f>
        <v>Q1</v>
      </c>
      <c r="S184" s="13">
        <f>MONTH(SalesDataTable[[#This Row],[Order Date]])</f>
        <v>2</v>
      </c>
      <c r="T184" s="16" t="str">
        <f>TEXT(SalesDataTable[[#This Row],[Order Date]],"mmm")</f>
        <v>Feb</v>
      </c>
    </row>
    <row r="185" ht="15.6" spans="1:20">
      <c r="A185" s="19" t="s">
        <v>256</v>
      </c>
      <c r="B185" s="11">
        <v>46061</v>
      </c>
      <c r="C185" s="12" t="s">
        <v>34</v>
      </c>
      <c r="D185" s="12" t="s">
        <v>54</v>
      </c>
      <c r="E185" s="12" t="s">
        <v>23</v>
      </c>
      <c r="F185" s="12" t="s">
        <v>36</v>
      </c>
      <c r="G185" s="12" t="s">
        <v>31</v>
      </c>
      <c r="H185" s="12" t="s">
        <v>99</v>
      </c>
      <c r="I185" s="13">
        <v>1</v>
      </c>
      <c r="J185" s="14">
        <v>69.98</v>
      </c>
      <c r="K185" s="15">
        <v>0</v>
      </c>
      <c r="L185" s="14">
        <v>33.21</v>
      </c>
      <c r="M185" s="14">
        <f t="shared" si="8"/>
        <v>69.98</v>
      </c>
      <c r="N185" s="14">
        <f t="shared" si="9"/>
        <v>33.21</v>
      </c>
      <c r="O185" s="14">
        <f t="shared" si="10"/>
        <v>36.77</v>
      </c>
      <c r="P185" s="16">
        <f t="shared" si="11"/>
        <v>0.525435838811089</v>
      </c>
      <c r="Q185" s="17">
        <f>YEAR(SalesDataTable[[#This Row],[Order Date]])</f>
        <v>2026</v>
      </c>
      <c r="R185" s="16" t="str">
        <f>"Q"&amp;ROUNDUP(MONTH(SalesDataTable[[#This Row],[Order Date]])/3,0)</f>
        <v>Q1</v>
      </c>
      <c r="S185" s="13">
        <f>MONTH(SalesDataTable[[#This Row],[Order Date]])</f>
        <v>2</v>
      </c>
      <c r="T185" s="16" t="str">
        <f>TEXT(SalesDataTable[[#This Row],[Order Date]],"mmm")</f>
        <v>Feb</v>
      </c>
    </row>
    <row r="186" ht="15.6" spans="1:20">
      <c r="A186" s="19" t="s">
        <v>257</v>
      </c>
      <c r="B186" s="11">
        <v>46061</v>
      </c>
      <c r="C186" s="12" t="s">
        <v>21</v>
      </c>
      <c r="D186" s="12" t="s">
        <v>22</v>
      </c>
      <c r="E186" s="12" t="s">
        <v>45</v>
      </c>
      <c r="F186" s="12" t="s">
        <v>36</v>
      </c>
      <c r="G186" s="12" t="s">
        <v>31</v>
      </c>
      <c r="H186" s="12" t="s">
        <v>32</v>
      </c>
      <c r="I186" s="13">
        <v>3</v>
      </c>
      <c r="J186" s="14">
        <v>90.04</v>
      </c>
      <c r="K186" s="15">
        <v>0.05</v>
      </c>
      <c r="L186" s="14">
        <v>45.25</v>
      </c>
      <c r="M186" s="14">
        <f t="shared" si="8"/>
        <v>256.614</v>
      </c>
      <c r="N186" s="14">
        <f t="shared" si="9"/>
        <v>135.75</v>
      </c>
      <c r="O186" s="14">
        <f t="shared" si="10"/>
        <v>120.864</v>
      </c>
      <c r="P186" s="16">
        <f t="shared" si="11"/>
        <v>0.470995347097197</v>
      </c>
      <c r="Q186" s="17">
        <f>YEAR(SalesDataTable[[#This Row],[Order Date]])</f>
        <v>2026</v>
      </c>
      <c r="R186" s="16" t="str">
        <f>"Q"&amp;ROUNDUP(MONTH(SalesDataTable[[#This Row],[Order Date]])/3,0)</f>
        <v>Q1</v>
      </c>
      <c r="S186" s="13">
        <f>MONTH(SalesDataTable[[#This Row],[Order Date]])</f>
        <v>2</v>
      </c>
      <c r="T186" s="16" t="str">
        <f>TEXT(SalesDataTable[[#This Row],[Order Date]],"mmm")</f>
        <v>Feb</v>
      </c>
    </row>
    <row r="187" ht="15.6" spans="1:20">
      <c r="A187" s="19" t="s">
        <v>258</v>
      </c>
      <c r="B187" s="11">
        <v>46061</v>
      </c>
      <c r="C187" s="12" t="s">
        <v>28</v>
      </c>
      <c r="D187" s="12" t="s">
        <v>106</v>
      </c>
      <c r="E187" s="12" t="s">
        <v>23</v>
      </c>
      <c r="F187" s="12" t="s">
        <v>36</v>
      </c>
      <c r="G187" s="12" t="s">
        <v>69</v>
      </c>
      <c r="H187" s="12" t="s">
        <v>94</v>
      </c>
      <c r="I187" s="13">
        <v>3</v>
      </c>
      <c r="J187" s="14">
        <v>51.18</v>
      </c>
      <c r="K187" s="15">
        <v>0</v>
      </c>
      <c r="L187" s="14">
        <v>21.95</v>
      </c>
      <c r="M187" s="14">
        <f t="shared" si="8"/>
        <v>153.54</v>
      </c>
      <c r="N187" s="14">
        <f t="shared" si="9"/>
        <v>65.85</v>
      </c>
      <c r="O187" s="14">
        <f t="shared" si="10"/>
        <v>87.69</v>
      </c>
      <c r="P187" s="16">
        <f t="shared" si="11"/>
        <v>0.571121531848378</v>
      </c>
      <c r="Q187" s="17">
        <f>YEAR(SalesDataTable[[#This Row],[Order Date]])</f>
        <v>2026</v>
      </c>
      <c r="R187" s="16" t="str">
        <f>"Q"&amp;ROUNDUP(MONTH(SalesDataTable[[#This Row],[Order Date]])/3,0)</f>
        <v>Q1</v>
      </c>
      <c r="S187" s="13">
        <f>MONTH(SalesDataTable[[#This Row],[Order Date]])</f>
        <v>2</v>
      </c>
      <c r="T187" s="16" t="str">
        <f>TEXT(SalesDataTable[[#This Row],[Order Date]],"mmm")</f>
        <v>Feb</v>
      </c>
    </row>
    <row r="188" ht="15.6" spans="1:20">
      <c r="A188" s="19" t="s">
        <v>259</v>
      </c>
      <c r="B188" s="11">
        <v>46061</v>
      </c>
      <c r="C188" s="12" t="s">
        <v>21</v>
      </c>
      <c r="D188" s="12" t="s">
        <v>108</v>
      </c>
      <c r="E188" s="12" t="s">
        <v>23</v>
      </c>
      <c r="F188" s="12" t="s">
        <v>36</v>
      </c>
      <c r="G188" s="12" t="s">
        <v>37</v>
      </c>
      <c r="H188" s="12" t="s">
        <v>38</v>
      </c>
      <c r="I188" s="13">
        <v>1</v>
      </c>
      <c r="J188" s="14">
        <v>35.69</v>
      </c>
      <c r="K188" s="15">
        <v>0</v>
      </c>
      <c r="L188" s="14">
        <v>13.38</v>
      </c>
      <c r="M188" s="14">
        <f t="shared" si="8"/>
        <v>35.69</v>
      </c>
      <c r="N188" s="14">
        <f t="shared" si="9"/>
        <v>13.38</v>
      </c>
      <c r="O188" s="14">
        <f t="shared" si="10"/>
        <v>22.31</v>
      </c>
      <c r="P188" s="16">
        <f t="shared" si="11"/>
        <v>0.625105071448585</v>
      </c>
      <c r="Q188" s="17">
        <f>YEAR(SalesDataTable[[#This Row],[Order Date]])</f>
        <v>2026</v>
      </c>
      <c r="R188" s="16" t="str">
        <f>"Q"&amp;ROUNDUP(MONTH(SalesDataTable[[#This Row],[Order Date]])/3,0)</f>
        <v>Q1</v>
      </c>
      <c r="S188" s="13">
        <f>MONTH(SalesDataTable[[#This Row],[Order Date]])</f>
        <v>2</v>
      </c>
      <c r="T188" s="16" t="str">
        <f>TEXT(SalesDataTable[[#This Row],[Order Date]],"mmm")</f>
        <v>Feb</v>
      </c>
    </row>
    <row r="189" ht="15.6" spans="1:20">
      <c r="A189" s="19" t="s">
        <v>260</v>
      </c>
      <c r="B189" s="11">
        <v>46061</v>
      </c>
      <c r="C189" s="12" t="s">
        <v>47</v>
      </c>
      <c r="D189" s="12" t="s">
        <v>65</v>
      </c>
      <c r="E189" s="12" t="s">
        <v>23</v>
      </c>
      <c r="F189" s="12" t="s">
        <v>36</v>
      </c>
      <c r="G189" s="12" t="s">
        <v>25</v>
      </c>
      <c r="H189" s="12" t="s">
        <v>49</v>
      </c>
      <c r="I189" s="13">
        <v>3</v>
      </c>
      <c r="J189" s="14">
        <v>50.29</v>
      </c>
      <c r="K189" s="15">
        <v>0.05</v>
      </c>
      <c r="L189" s="14">
        <v>22.87</v>
      </c>
      <c r="M189" s="14">
        <f t="shared" si="8"/>
        <v>143.3265</v>
      </c>
      <c r="N189" s="14">
        <f t="shared" si="9"/>
        <v>68.61</v>
      </c>
      <c r="O189" s="14">
        <f t="shared" si="10"/>
        <v>74.7165</v>
      </c>
      <c r="P189" s="16">
        <f t="shared" si="11"/>
        <v>0.521302759782734</v>
      </c>
      <c r="Q189" s="17">
        <f>YEAR(SalesDataTable[[#This Row],[Order Date]])</f>
        <v>2026</v>
      </c>
      <c r="R189" s="16" t="str">
        <f>"Q"&amp;ROUNDUP(MONTH(SalesDataTable[[#This Row],[Order Date]])/3,0)</f>
        <v>Q1</v>
      </c>
      <c r="S189" s="13">
        <f>MONTH(SalesDataTable[[#This Row],[Order Date]])</f>
        <v>2</v>
      </c>
      <c r="T189" s="16" t="str">
        <f>TEXT(SalesDataTable[[#This Row],[Order Date]],"mmm")</f>
        <v>Feb</v>
      </c>
    </row>
    <row r="190" ht="15.6" spans="1:20">
      <c r="A190" s="19" t="s">
        <v>261</v>
      </c>
      <c r="B190" s="11">
        <v>46062</v>
      </c>
      <c r="C190" s="12" t="s">
        <v>28</v>
      </c>
      <c r="D190" s="12" t="s">
        <v>89</v>
      </c>
      <c r="E190" s="12" t="s">
        <v>59</v>
      </c>
      <c r="F190" s="12" t="s">
        <v>24</v>
      </c>
      <c r="G190" s="12" t="s">
        <v>51</v>
      </c>
      <c r="H190" s="12" t="s">
        <v>61</v>
      </c>
      <c r="I190" s="13">
        <v>1</v>
      </c>
      <c r="J190" s="14">
        <v>194.32</v>
      </c>
      <c r="K190" s="15">
        <v>0.05</v>
      </c>
      <c r="L190" s="14">
        <v>102.52</v>
      </c>
      <c r="M190" s="14">
        <f t="shared" si="8"/>
        <v>184.604</v>
      </c>
      <c r="N190" s="14">
        <f t="shared" si="9"/>
        <v>102.52</v>
      </c>
      <c r="O190" s="14">
        <f t="shared" si="10"/>
        <v>82.084</v>
      </c>
      <c r="P190" s="16">
        <f t="shared" si="11"/>
        <v>0.444649086693679</v>
      </c>
      <c r="Q190" s="17">
        <f>YEAR(SalesDataTable[[#This Row],[Order Date]])</f>
        <v>2026</v>
      </c>
      <c r="R190" s="16" t="str">
        <f>"Q"&amp;ROUNDUP(MONTH(SalesDataTable[[#This Row],[Order Date]])/3,0)</f>
        <v>Q1</v>
      </c>
      <c r="S190" s="13">
        <f>MONTH(SalesDataTable[[#This Row],[Order Date]])</f>
        <v>2</v>
      </c>
      <c r="T190" s="16" t="str">
        <f>TEXT(SalesDataTable[[#This Row],[Order Date]],"mmm")</f>
        <v>Feb</v>
      </c>
    </row>
    <row r="191" ht="15.6" spans="1:20">
      <c r="A191" s="19" t="s">
        <v>262</v>
      </c>
      <c r="B191" s="11">
        <v>46062</v>
      </c>
      <c r="C191" s="12" t="s">
        <v>47</v>
      </c>
      <c r="D191" s="12" t="s">
        <v>102</v>
      </c>
      <c r="E191" s="12" t="s">
        <v>45</v>
      </c>
      <c r="F191" s="12" t="s">
        <v>36</v>
      </c>
      <c r="G191" s="12" t="s">
        <v>69</v>
      </c>
      <c r="H191" s="12" t="s">
        <v>70</v>
      </c>
      <c r="I191" s="13">
        <v>4</v>
      </c>
      <c r="J191" s="14">
        <v>40.44</v>
      </c>
      <c r="K191" s="15">
        <v>0</v>
      </c>
      <c r="L191" s="14">
        <v>14.75</v>
      </c>
      <c r="M191" s="14">
        <f t="shared" si="8"/>
        <v>161.76</v>
      </c>
      <c r="N191" s="14">
        <f t="shared" si="9"/>
        <v>59</v>
      </c>
      <c r="O191" s="14">
        <f t="shared" si="10"/>
        <v>102.76</v>
      </c>
      <c r="P191" s="16">
        <f t="shared" si="11"/>
        <v>0.635262116716123</v>
      </c>
      <c r="Q191" s="17">
        <f>YEAR(SalesDataTable[[#This Row],[Order Date]])</f>
        <v>2026</v>
      </c>
      <c r="R191" s="16" t="str">
        <f>"Q"&amp;ROUNDUP(MONTH(SalesDataTable[[#This Row],[Order Date]])/3,0)</f>
        <v>Q1</v>
      </c>
      <c r="S191" s="13">
        <f>MONTH(SalesDataTable[[#This Row],[Order Date]])</f>
        <v>2</v>
      </c>
      <c r="T191" s="16" t="str">
        <f>TEXT(SalesDataTable[[#This Row],[Order Date]],"mmm")</f>
        <v>Feb</v>
      </c>
    </row>
    <row r="192" ht="15.6" spans="1:20">
      <c r="A192" s="19" t="s">
        <v>263</v>
      </c>
      <c r="B192" s="11">
        <v>46063</v>
      </c>
      <c r="C192" s="12" t="s">
        <v>47</v>
      </c>
      <c r="D192" s="12" t="s">
        <v>65</v>
      </c>
      <c r="E192" s="12" t="s">
        <v>23</v>
      </c>
      <c r="F192" s="12" t="s">
        <v>36</v>
      </c>
      <c r="G192" s="12" t="s">
        <v>37</v>
      </c>
      <c r="H192" s="12" t="s">
        <v>91</v>
      </c>
      <c r="I192" s="13">
        <v>3</v>
      </c>
      <c r="J192" s="14">
        <v>134.53</v>
      </c>
      <c r="K192" s="15">
        <v>0.1</v>
      </c>
      <c r="L192" s="14">
        <v>69.12</v>
      </c>
      <c r="M192" s="14">
        <f t="shared" si="8"/>
        <v>363.231</v>
      </c>
      <c r="N192" s="14">
        <f t="shared" si="9"/>
        <v>207.36</v>
      </c>
      <c r="O192" s="14">
        <f t="shared" si="10"/>
        <v>155.871</v>
      </c>
      <c r="P192" s="16">
        <f t="shared" si="11"/>
        <v>0.429123615550435</v>
      </c>
      <c r="Q192" s="17">
        <f>YEAR(SalesDataTable[[#This Row],[Order Date]])</f>
        <v>2026</v>
      </c>
      <c r="R192" s="16" t="str">
        <f>"Q"&amp;ROUNDUP(MONTH(SalesDataTable[[#This Row],[Order Date]])/3,0)</f>
        <v>Q1</v>
      </c>
      <c r="S192" s="13">
        <f>MONTH(SalesDataTable[[#This Row],[Order Date]])</f>
        <v>2</v>
      </c>
      <c r="T192" s="16" t="str">
        <f>TEXT(SalesDataTable[[#This Row],[Order Date]],"mmm")</f>
        <v>Feb</v>
      </c>
    </row>
    <row r="193" ht="15.6" spans="1:20">
      <c r="A193" s="19" t="s">
        <v>264</v>
      </c>
      <c r="B193" s="11">
        <v>46063</v>
      </c>
      <c r="C193" s="12" t="s">
        <v>34</v>
      </c>
      <c r="D193" s="12" t="s">
        <v>35</v>
      </c>
      <c r="E193" s="12" t="s">
        <v>59</v>
      </c>
      <c r="F193" s="12" t="s">
        <v>36</v>
      </c>
      <c r="G193" s="12" t="s">
        <v>31</v>
      </c>
      <c r="H193" s="12" t="s">
        <v>73</v>
      </c>
      <c r="I193" s="13">
        <v>6</v>
      </c>
      <c r="J193" s="14">
        <v>154.05</v>
      </c>
      <c r="K193" s="15">
        <v>0</v>
      </c>
      <c r="L193" s="14">
        <v>79.25</v>
      </c>
      <c r="M193" s="14">
        <f t="shared" si="8"/>
        <v>924.3</v>
      </c>
      <c r="N193" s="14">
        <f t="shared" si="9"/>
        <v>475.5</v>
      </c>
      <c r="O193" s="14">
        <f t="shared" si="10"/>
        <v>448.8</v>
      </c>
      <c r="P193" s="16">
        <f t="shared" si="11"/>
        <v>0.485556637455372</v>
      </c>
      <c r="Q193" s="17">
        <f>YEAR(SalesDataTable[[#This Row],[Order Date]])</f>
        <v>2026</v>
      </c>
      <c r="R193" s="16" t="str">
        <f>"Q"&amp;ROUNDUP(MONTH(SalesDataTable[[#This Row],[Order Date]])/3,0)</f>
        <v>Q1</v>
      </c>
      <c r="S193" s="13">
        <f>MONTH(SalesDataTable[[#This Row],[Order Date]])</f>
        <v>2</v>
      </c>
      <c r="T193" s="16" t="str">
        <f>TEXT(SalesDataTable[[#This Row],[Order Date]],"mmm")</f>
        <v>Feb</v>
      </c>
    </row>
    <row r="194" ht="15.6" spans="1:20">
      <c r="A194" s="19" t="s">
        <v>265</v>
      </c>
      <c r="B194" s="11">
        <v>46063</v>
      </c>
      <c r="C194" s="12" t="s">
        <v>34</v>
      </c>
      <c r="D194" s="12" t="s">
        <v>35</v>
      </c>
      <c r="E194" s="12" t="s">
        <v>23</v>
      </c>
      <c r="F194" s="12" t="s">
        <v>36</v>
      </c>
      <c r="G194" s="12" t="s">
        <v>37</v>
      </c>
      <c r="H194" s="12" t="s">
        <v>91</v>
      </c>
      <c r="I194" s="13">
        <v>1</v>
      </c>
      <c r="J194" s="14">
        <v>135.4</v>
      </c>
      <c r="K194" s="15">
        <v>0</v>
      </c>
      <c r="L194" s="14">
        <v>67.56</v>
      </c>
      <c r="M194" s="14">
        <f t="shared" ref="M194:M257" si="12">I194*J194*(1-K194)</f>
        <v>135.4</v>
      </c>
      <c r="N194" s="14">
        <f t="shared" ref="N194:N257" si="13">I194*L194</f>
        <v>67.56</v>
      </c>
      <c r="O194" s="14">
        <f t="shared" ref="O194:O257" si="14">M194-N194</f>
        <v>67.84</v>
      </c>
      <c r="P194" s="16">
        <f t="shared" ref="P194:P257" si="15">IFERROR(O194/M194,0)</f>
        <v>0.501033973412112</v>
      </c>
      <c r="Q194" s="17">
        <f>YEAR(SalesDataTable[[#This Row],[Order Date]])</f>
        <v>2026</v>
      </c>
      <c r="R194" s="16" t="str">
        <f>"Q"&amp;ROUNDUP(MONTH(SalesDataTable[[#This Row],[Order Date]])/3,0)</f>
        <v>Q1</v>
      </c>
      <c r="S194" s="13">
        <f>MONTH(SalesDataTable[[#This Row],[Order Date]])</f>
        <v>2</v>
      </c>
      <c r="T194" s="16" t="str">
        <f>TEXT(SalesDataTable[[#This Row],[Order Date]],"mmm")</f>
        <v>Feb</v>
      </c>
    </row>
    <row r="195" ht="15.6" spans="1:20">
      <c r="A195" s="19" t="s">
        <v>266</v>
      </c>
      <c r="B195" s="11">
        <v>46063</v>
      </c>
      <c r="C195" s="12" t="s">
        <v>21</v>
      </c>
      <c r="D195" s="12" t="s">
        <v>22</v>
      </c>
      <c r="E195" s="12" t="s">
        <v>23</v>
      </c>
      <c r="F195" s="12" t="s">
        <v>36</v>
      </c>
      <c r="G195" s="12" t="s">
        <v>25</v>
      </c>
      <c r="H195" s="12" t="s">
        <v>55</v>
      </c>
      <c r="I195" s="13">
        <v>2</v>
      </c>
      <c r="J195" s="14">
        <v>41.03</v>
      </c>
      <c r="K195" s="15">
        <v>0</v>
      </c>
      <c r="L195" s="14">
        <v>16.26</v>
      </c>
      <c r="M195" s="14">
        <f t="shared" si="12"/>
        <v>82.06</v>
      </c>
      <c r="N195" s="14">
        <f t="shared" si="13"/>
        <v>32.52</v>
      </c>
      <c r="O195" s="14">
        <f t="shared" si="14"/>
        <v>49.54</v>
      </c>
      <c r="P195" s="16">
        <f t="shared" si="15"/>
        <v>0.603704606385572</v>
      </c>
      <c r="Q195" s="17">
        <f>YEAR(SalesDataTable[[#This Row],[Order Date]])</f>
        <v>2026</v>
      </c>
      <c r="R195" s="16" t="str">
        <f>"Q"&amp;ROUNDUP(MONTH(SalesDataTable[[#This Row],[Order Date]])/3,0)</f>
        <v>Q1</v>
      </c>
      <c r="S195" s="13">
        <f>MONTH(SalesDataTable[[#This Row],[Order Date]])</f>
        <v>2</v>
      </c>
      <c r="T195" s="16" t="str">
        <f>TEXT(SalesDataTable[[#This Row],[Order Date]],"mmm")</f>
        <v>Feb</v>
      </c>
    </row>
    <row r="196" ht="15.6" spans="1:20">
      <c r="A196" s="19" t="s">
        <v>267</v>
      </c>
      <c r="B196" s="11">
        <v>46063</v>
      </c>
      <c r="C196" s="12" t="s">
        <v>47</v>
      </c>
      <c r="D196" s="12" t="s">
        <v>68</v>
      </c>
      <c r="E196" s="12" t="s">
        <v>59</v>
      </c>
      <c r="F196" s="12" t="s">
        <v>36</v>
      </c>
      <c r="G196" s="12" t="s">
        <v>25</v>
      </c>
      <c r="H196" s="12" t="s">
        <v>26</v>
      </c>
      <c r="I196" s="13">
        <v>1</v>
      </c>
      <c r="J196" s="14">
        <v>81.44</v>
      </c>
      <c r="K196" s="15">
        <v>0.05</v>
      </c>
      <c r="L196" s="14">
        <v>43.9</v>
      </c>
      <c r="M196" s="14">
        <f t="shared" si="12"/>
        <v>77.368</v>
      </c>
      <c r="N196" s="14">
        <f t="shared" si="13"/>
        <v>43.9</v>
      </c>
      <c r="O196" s="14">
        <f t="shared" si="14"/>
        <v>33.468</v>
      </c>
      <c r="P196" s="16">
        <f t="shared" si="15"/>
        <v>0.432581946024196</v>
      </c>
      <c r="Q196" s="17">
        <f>YEAR(SalesDataTable[[#This Row],[Order Date]])</f>
        <v>2026</v>
      </c>
      <c r="R196" s="16" t="str">
        <f>"Q"&amp;ROUNDUP(MONTH(SalesDataTable[[#This Row],[Order Date]])/3,0)</f>
        <v>Q1</v>
      </c>
      <c r="S196" s="13">
        <f>MONTH(SalesDataTable[[#This Row],[Order Date]])</f>
        <v>2</v>
      </c>
      <c r="T196" s="16" t="str">
        <f>TEXT(SalesDataTable[[#This Row],[Order Date]],"mmm")</f>
        <v>Feb</v>
      </c>
    </row>
    <row r="197" ht="15.6" spans="1:20">
      <c r="A197" s="19" t="s">
        <v>268</v>
      </c>
      <c r="B197" s="11">
        <v>46063</v>
      </c>
      <c r="C197" s="12" t="s">
        <v>21</v>
      </c>
      <c r="D197" s="12" t="s">
        <v>22</v>
      </c>
      <c r="E197" s="12" t="s">
        <v>30</v>
      </c>
      <c r="F197" s="12" t="s">
        <v>40</v>
      </c>
      <c r="G197" s="12" t="s">
        <v>51</v>
      </c>
      <c r="H197" s="12" t="s">
        <v>110</v>
      </c>
      <c r="I197" s="13">
        <v>8</v>
      </c>
      <c r="J197" s="14">
        <v>122.19</v>
      </c>
      <c r="K197" s="15">
        <v>0.1</v>
      </c>
      <c r="L197" s="14">
        <v>60</v>
      </c>
      <c r="M197" s="14">
        <f t="shared" si="12"/>
        <v>879.768</v>
      </c>
      <c r="N197" s="14">
        <f t="shared" si="13"/>
        <v>480</v>
      </c>
      <c r="O197" s="14">
        <f t="shared" si="14"/>
        <v>399.768</v>
      </c>
      <c r="P197" s="16">
        <f t="shared" si="15"/>
        <v>0.45440161497122</v>
      </c>
      <c r="Q197" s="17">
        <f>YEAR(SalesDataTable[[#This Row],[Order Date]])</f>
        <v>2026</v>
      </c>
      <c r="R197" s="16" t="str">
        <f>"Q"&amp;ROUNDUP(MONTH(SalesDataTable[[#This Row],[Order Date]])/3,0)</f>
        <v>Q1</v>
      </c>
      <c r="S197" s="13">
        <f>MONTH(SalesDataTable[[#This Row],[Order Date]])</f>
        <v>2</v>
      </c>
      <c r="T197" s="16" t="str">
        <f>TEXT(SalesDataTable[[#This Row],[Order Date]],"mmm")</f>
        <v>Feb</v>
      </c>
    </row>
    <row r="198" ht="15.6" spans="1:20">
      <c r="A198" s="19" t="s">
        <v>269</v>
      </c>
      <c r="B198" s="11">
        <v>46063</v>
      </c>
      <c r="C198" s="12" t="s">
        <v>34</v>
      </c>
      <c r="D198" s="12" t="s">
        <v>146</v>
      </c>
      <c r="E198" s="12" t="s">
        <v>45</v>
      </c>
      <c r="F198" s="12" t="s">
        <v>24</v>
      </c>
      <c r="G198" s="12" t="s">
        <v>31</v>
      </c>
      <c r="H198" s="12" t="s">
        <v>41</v>
      </c>
      <c r="I198" s="13">
        <v>2</v>
      </c>
      <c r="J198" s="14">
        <v>146.33</v>
      </c>
      <c r="K198" s="15">
        <v>0.1</v>
      </c>
      <c r="L198" s="14">
        <v>81.34</v>
      </c>
      <c r="M198" s="14">
        <f t="shared" si="12"/>
        <v>263.394</v>
      </c>
      <c r="N198" s="14">
        <f t="shared" si="13"/>
        <v>162.68</v>
      </c>
      <c r="O198" s="14">
        <f t="shared" si="14"/>
        <v>100.714</v>
      </c>
      <c r="P198" s="16">
        <f t="shared" si="15"/>
        <v>0.382370137512624</v>
      </c>
      <c r="Q198" s="17">
        <f>YEAR(SalesDataTable[[#This Row],[Order Date]])</f>
        <v>2026</v>
      </c>
      <c r="R198" s="16" t="str">
        <f>"Q"&amp;ROUNDUP(MONTH(SalesDataTable[[#This Row],[Order Date]])/3,0)</f>
        <v>Q1</v>
      </c>
      <c r="S198" s="13">
        <f>MONTH(SalesDataTable[[#This Row],[Order Date]])</f>
        <v>2</v>
      </c>
      <c r="T198" s="16" t="str">
        <f>TEXT(SalesDataTable[[#This Row],[Order Date]],"mmm")</f>
        <v>Feb</v>
      </c>
    </row>
    <row r="199" ht="15.6" spans="1:20">
      <c r="A199" s="19" t="s">
        <v>270</v>
      </c>
      <c r="B199" s="11">
        <v>46063</v>
      </c>
      <c r="C199" s="12" t="s">
        <v>34</v>
      </c>
      <c r="D199" s="12" t="s">
        <v>146</v>
      </c>
      <c r="E199" s="12" t="s">
        <v>59</v>
      </c>
      <c r="F199" s="12" t="s">
        <v>24</v>
      </c>
      <c r="G199" s="12" t="s">
        <v>37</v>
      </c>
      <c r="H199" s="12" t="s">
        <v>91</v>
      </c>
      <c r="I199" s="13">
        <v>1</v>
      </c>
      <c r="J199" s="14">
        <v>131.24</v>
      </c>
      <c r="K199" s="15">
        <v>0.05</v>
      </c>
      <c r="L199" s="14">
        <v>66.14</v>
      </c>
      <c r="M199" s="14">
        <f t="shared" si="12"/>
        <v>124.678</v>
      </c>
      <c r="N199" s="14">
        <f t="shared" si="13"/>
        <v>66.14</v>
      </c>
      <c r="O199" s="14">
        <f t="shared" si="14"/>
        <v>58.538</v>
      </c>
      <c r="P199" s="16">
        <f t="shared" si="15"/>
        <v>0.469513466690194</v>
      </c>
      <c r="Q199" s="17">
        <f>YEAR(SalesDataTable[[#This Row],[Order Date]])</f>
        <v>2026</v>
      </c>
      <c r="R199" s="16" t="str">
        <f>"Q"&amp;ROUNDUP(MONTH(SalesDataTable[[#This Row],[Order Date]])/3,0)</f>
        <v>Q1</v>
      </c>
      <c r="S199" s="13">
        <f>MONTH(SalesDataTable[[#This Row],[Order Date]])</f>
        <v>2</v>
      </c>
      <c r="T199" s="16" t="str">
        <f>TEXT(SalesDataTable[[#This Row],[Order Date]],"mmm")</f>
        <v>Feb</v>
      </c>
    </row>
    <row r="200" ht="15.6" spans="1:20">
      <c r="A200" s="19" t="s">
        <v>271</v>
      </c>
      <c r="B200" s="11">
        <v>46063</v>
      </c>
      <c r="C200" s="12" t="s">
        <v>28</v>
      </c>
      <c r="D200" s="12" t="s">
        <v>29</v>
      </c>
      <c r="E200" s="12" t="s">
        <v>30</v>
      </c>
      <c r="F200" s="12" t="s">
        <v>36</v>
      </c>
      <c r="G200" s="12" t="s">
        <v>69</v>
      </c>
      <c r="H200" s="12" t="s">
        <v>94</v>
      </c>
      <c r="I200" s="13">
        <v>5</v>
      </c>
      <c r="J200" s="14">
        <v>51.37</v>
      </c>
      <c r="K200" s="15">
        <v>0.05</v>
      </c>
      <c r="L200" s="14">
        <v>21.81</v>
      </c>
      <c r="M200" s="14">
        <f t="shared" si="12"/>
        <v>244.0075</v>
      </c>
      <c r="N200" s="14">
        <f t="shared" si="13"/>
        <v>109.05</v>
      </c>
      <c r="O200" s="14">
        <f t="shared" si="14"/>
        <v>134.9575</v>
      </c>
      <c r="P200" s="16">
        <f t="shared" si="15"/>
        <v>0.55308750755612</v>
      </c>
      <c r="Q200" s="17">
        <f>YEAR(SalesDataTable[[#This Row],[Order Date]])</f>
        <v>2026</v>
      </c>
      <c r="R200" s="16" t="str">
        <f>"Q"&amp;ROUNDUP(MONTH(SalesDataTable[[#This Row],[Order Date]])/3,0)</f>
        <v>Q1</v>
      </c>
      <c r="S200" s="13">
        <f>MONTH(SalesDataTable[[#This Row],[Order Date]])</f>
        <v>2</v>
      </c>
      <c r="T200" s="16" t="str">
        <f>TEXT(SalesDataTable[[#This Row],[Order Date]],"mmm")</f>
        <v>Feb</v>
      </c>
    </row>
    <row r="201" ht="15.6" spans="1:20">
      <c r="A201" s="19" t="s">
        <v>272</v>
      </c>
      <c r="B201" s="11">
        <v>46064</v>
      </c>
      <c r="C201" s="12" t="s">
        <v>28</v>
      </c>
      <c r="D201" s="12" t="s">
        <v>89</v>
      </c>
      <c r="E201" s="12" t="s">
        <v>45</v>
      </c>
      <c r="F201" s="12" t="s">
        <v>36</v>
      </c>
      <c r="G201" s="12" t="s">
        <v>51</v>
      </c>
      <c r="H201" s="12" t="s">
        <v>110</v>
      </c>
      <c r="I201" s="13">
        <v>5</v>
      </c>
      <c r="J201" s="14">
        <v>121.94</v>
      </c>
      <c r="K201" s="15">
        <v>0</v>
      </c>
      <c r="L201" s="14">
        <v>62.3</v>
      </c>
      <c r="M201" s="14">
        <f t="shared" si="12"/>
        <v>609.7</v>
      </c>
      <c r="N201" s="14">
        <f t="shared" si="13"/>
        <v>311.5</v>
      </c>
      <c r="O201" s="14">
        <f t="shared" si="14"/>
        <v>298.2</v>
      </c>
      <c r="P201" s="16">
        <f t="shared" si="15"/>
        <v>0.489092996555683</v>
      </c>
      <c r="Q201" s="17">
        <f>YEAR(SalesDataTable[[#This Row],[Order Date]])</f>
        <v>2026</v>
      </c>
      <c r="R201" s="16" t="str">
        <f>"Q"&amp;ROUNDUP(MONTH(SalesDataTable[[#This Row],[Order Date]])/3,0)</f>
        <v>Q1</v>
      </c>
      <c r="S201" s="13">
        <f>MONTH(SalesDataTable[[#This Row],[Order Date]])</f>
        <v>2</v>
      </c>
      <c r="T201" s="16" t="str">
        <f>TEXT(SalesDataTable[[#This Row],[Order Date]],"mmm")</f>
        <v>Feb</v>
      </c>
    </row>
    <row r="202" ht="15.6" spans="1:20">
      <c r="A202" s="19" t="s">
        <v>273</v>
      </c>
      <c r="B202" s="11">
        <v>46064</v>
      </c>
      <c r="C202" s="12" t="s">
        <v>21</v>
      </c>
      <c r="D202" s="12" t="s">
        <v>22</v>
      </c>
      <c r="E202" s="12" t="s">
        <v>23</v>
      </c>
      <c r="F202" s="12" t="s">
        <v>24</v>
      </c>
      <c r="G202" s="12" t="s">
        <v>51</v>
      </c>
      <c r="H202" s="12" t="s">
        <v>110</v>
      </c>
      <c r="I202" s="13">
        <v>4</v>
      </c>
      <c r="J202" s="14">
        <v>124.55</v>
      </c>
      <c r="K202" s="15">
        <v>0</v>
      </c>
      <c r="L202" s="14">
        <v>60.41</v>
      </c>
      <c r="M202" s="14">
        <f t="shared" si="12"/>
        <v>498.2</v>
      </c>
      <c r="N202" s="14">
        <f t="shared" si="13"/>
        <v>241.64</v>
      </c>
      <c r="O202" s="14">
        <f t="shared" si="14"/>
        <v>256.56</v>
      </c>
      <c r="P202" s="16">
        <f t="shared" si="15"/>
        <v>0.514973906061823</v>
      </c>
      <c r="Q202" s="17">
        <f>YEAR(SalesDataTable[[#This Row],[Order Date]])</f>
        <v>2026</v>
      </c>
      <c r="R202" s="16" t="str">
        <f>"Q"&amp;ROUNDUP(MONTH(SalesDataTable[[#This Row],[Order Date]])/3,0)</f>
        <v>Q1</v>
      </c>
      <c r="S202" s="13">
        <f>MONTH(SalesDataTable[[#This Row],[Order Date]])</f>
        <v>2</v>
      </c>
      <c r="T202" s="16" t="str">
        <f>TEXT(SalesDataTable[[#This Row],[Order Date]],"mmm")</f>
        <v>Feb</v>
      </c>
    </row>
    <row r="203" ht="15.6" spans="1:20">
      <c r="A203" s="19" t="s">
        <v>274</v>
      </c>
      <c r="B203" s="11">
        <v>46064</v>
      </c>
      <c r="C203" s="12" t="s">
        <v>28</v>
      </c>
      <c r="D203" s="12" t="s">
        <v>106</v>
      </c>
      <c r="E203" s="12" t="s">
        <v>30</v>
      </c>
      <c r="F203" s="12" t="s">
        <v>40</v>
      </c>
      <c r="G203" s="12" t="s">
        <v>51</v>
      </c>
      <c r="H203" s="12" t="s">
        <v>52</v>
      </c>
      <c r="I203" s="13">
        <v>10</v>
      </c>
      <c r="J203" s="14">
        <v>343.77</v>
      </c>
      <c r="K203" s="15">
        <v>0.15</v>
      </c>
      <c r="L203" s="14">
        <v>195.29</v>
      </c>
      <c r="M203" s="14">
        <f t="shared" si="12"/>
        <v>2922.045</v>
      </c>
      <c r="N203" s="14">
        <f t="shared" si="13"/>
        <v>1952.9</v>
      </c>
      <c r="O203" s="14">
        <f t="shared" si="14"/>
        <v>969.145</v>
      </c>
      <c r="P203" s="16">
        <f t="shared" si="15"/>
        <v>0.331666692333622</v>
      </c>
      <c r="Q203" s="17">
        <f>YEAR(SalesDataTable[[#This Row],[Order Date]])</f>
        <v>2026</v>
      </c>
      <c r="R203" s="16" t="str">
        <f>"Q"&amp;ROUNDUP(MONTH(SalesDataTable[[#This Row],[Order Date]])/3,0)</f>
        <v>Q1</v>
      </c>
      <c r="S203" s="13">
        <f>MONTH(SalesDataTable[[#This Row],[Order Date]])</f>
        <v>2</v>
      </c>
      <c r="T203" s="16" t="str">
        <f>TEXT(SalesDataTable[[#This Row],[Order Date]],"mmm")</f>
        <v>Feb</v>
      </c>
    </row>
    <row r="204" ht="15.6" spans="1:20">
      <c r="A204" s="19" t="s">
        <v>275</v>
      </c>
      <c r="B204" s="11">
        <v>46064</v>
      </c>
      <c r="C204" s="12" t="s">
        <v>28</v>
      </c>
      <c r="D204" s="12" t="s">
        <v>29</v>
      </c>
      <c r="E204" s="12" t="s">
        <v>59</v>
      </c>
      <c r="F204" s="12" t="s">
        <v>24</v>
      </c>
      <c r="G204" s="12" t="s">
        <v>25</v>
      </c>
      <c r="H204" s="12" t="s">
        <v>26</v>
      </c>
      <c r="I204" s="13">
        <v>1</v>
      </c>
      <c r="J204" s="14">
        <v>81.82</v>
      </c>
      <c r="K204" s="15">
        <v>0.05</v>
      </c>
      <c r="L204" s="14">
        <v>43.83</v>
      </c>
      <c r="M204" s="14">
        <f t="shared" si="12"/>
        <v>77.729</v>
      </c>
      <c r="N204" s="14">
        <f t="shared" si="13"/>
        <v>43.83</v>
      </c>
      <c r="O204" s="14">
        <f t="shared" si="14"/>
        <v>33.899</v>
      </c>
      <c r="P204" s="16">
        <f t="shared" si="15"/>
        <v>0.436117793873586</v>
      </c>
      <c r="Q204" s="17">
        <f>YEAR(SalesDataTable[[#This Row],[Order Date]])</f>
        <v>2026</v>
      </c>
      <c r="R204" s="16" t="str">
        <f>"Q"&amp;ROUNDUP(MONTH(SalesDataTable[[#This Row],[Order Date]])/3,0)</f>
        <v>Q1</v>
      </c>
      <c r="S204" s="13">
        <f>MONTH(SalesDataTable[[#This Row],[Order Date]])</f>
        <v>2</v>
      </c>
      <c r="T204" s="16" t="str">
        <f>TEXT(SalesDataTable[[#This Row],[Order Date]],"mmm")</f>
        <v>Feb</v>
      </c>
    </row>
    <row r="205" ht="15.6" spans="1:20">
      <c r="A205" s="19" t="s">
        <v>276</v>
      </c>
      <c r="B205" s="11">
        <v>46065</v>
      </c>
      <c r="C205" s="12" t="s">
        <v>21</v>
      </c>
      <c r="D205" s="12" t="s">
        <v>72</v>
      </c>
      <c r="E205" s="12" t="s">
        <v>45</v>
      </c>
      <c r="F205" s="12" t="s">
        <v>36</v>
      </c>
      <c r="G205" s="12" t="s">
        <v>37</v>
      </c>
      <c r="H205" s="12" t="s">
        <v>38</v>
      </c>
      <c r="I205" s="13">
        <v>1</v>
      </c>
      <c r="J205" s="14">
        <v>36.58</v>
      </c>
      <c r="K205" s="15">
        <v>0.1</v>
      </c>
      <c r="L205" s="14">
        <v>13.76</v>
      </c>
      <c r="M205" s="14">
        <f t="shared" si="12"/>
        <v>32.922</v>
      </c>
      <c r="N205" s="14">
        <f t="shared" si="13"/>
        <v>13.76</v>
      </c>
      <c r="O205" s="14">
        <f t="shared" si="14"/>
        <v>19.162</v>
      </c>
      <c r="P205" s="16">
        <f t="shared" si="15"/>
        <v>0.582042403256181</v>
      </c>
      <c r="Q205" s="17">
        <f>YEAR(SalesDataTable[[#This Row],[Order Date]])</f>
        <v>2026</v>
      </c>
      <c r="R205" s="16" t="str">
        <f>"Q"&amp;ROUNDUP(MONTH(SalesDataTable[[#This Row],[Order Date]])/3,0)</f>
        <v>Q1</v>
      </c>
      <c r="S205" s="13">
        <f>MONTH(SalesDataTable[[#This Row],[Order Date]])</f>
        <v>2</v>
      </c>
      <c r="T205" s="16" t="str">
        <f>TEXT(SalesDataTable[[#This Row],[Order Date]],"mmm")</f>
        <v>Feb</v>
      </c>
    </row>
    <row r="206" ht="15.6" spans="1:20">
      <c r="A206" s="19" t="s">
        <v>277</v>
      </c>
      <c r="B206" s="11">
        <v>46066</v>
      </c>
      <c r="C206" s="12" t="s">
        <v>47</v>
      </c>
      <c r="D206" s="12" t="s">
        <v>68</v>
      </c>
      <c r="E206" s="12" t="s">
        <v>45</v>
      </c>
      <c r="F206" s="12" t="s">
        <v>36</v>
      </c>
      <c r="G206" s="12" t="s">
        <v>31</v>
      </c>
      <c r="H206" s="12" t="s">
        <v>32</v>
      </c>
      <c r="I206" s="13">
        <v>4</v>
      </c>
      <c r="J206" s="14">
        <v>92.87</v>
      </c>
      <c r="K206" s="15">
        <v>0</v>
      </c>
      <c r="L206" s="14">
        <v>44.95</v>
      </c>
      <c r="M206" s="14">
        <f t="shared" si="12"/>
        <v>371.48</v>
      </c>
      <c r="N206" s="14">
        <f t="shared" si="13"/>
        <v>179.8</v>
      </c>
      <c r="O206" s="14">
        <f t="shared" si="14"/>
        <v>191.68</v>
      </c>
      <c r="P206" s="16">
        <f t="shared" si="15"/>
        <v>0.515990093679337</v>
      </c>
      <c r="Q206" s="17">
        <f>YEAR(SalesDataTable[[#This Row],[Order Date]])</f>
        <v>2026</v>
      </c>
      <c r="R206" s="16" t="str">
        <f>"Q"&amp;ROUNDUP(MONTH(SalesDataTable[[#This Row],[Order Date]])/3,0)</f>
        <v>Q1</v>
      </c>
      <c r="S206" s="13">
        <f>MONTH(SalesDataTable[[#This Row],[Order Date]])</f>
        <v>2</v>
      </c>
      <c r="T206" s="16" t="str">
        <f>TEXT(SalesDataTable[[#This Row],[Order Date]],"mmm")</f>
        <v>Feb</v>
      </c>
    </row>
    <row r="207" ht="15.6" spans="1:20">
      <c r="A207" s="19" t="s">
        <v>278</v>
      </c>
      <c r="B207" s="11">
        <v>46066</v>
      </c>
      <c r="C207" s="12" t="s">
        <v>47</v>
      </c>
      <c r="D207" s="12" t="s">
        <v>68</v>
      </c>
      <c r="E207" s="12" t="s">
        <v>23</v>
      </c>
      <c r="F207" s="12" t="s">
        <v>36</v>
      </c>
      <c r="G207" s="12" t="s">
        <v>25</v>
      </c>
      <c r="H207" s="12" t="s">
        <v>55</v>
      </c>
      <c r="I207" s="13">
        <v>2</v>
      </c>
      <c r="J207" s="14">
        <v>41.21</v>
      </c>
      <c r="K207" s="15">
        <v>0</v>
      </c>
      <c r="L207" s="14">
        <v>16.64</v>
      </c>
      <c r="M207" s="14">
        <f t="shared" si="12"/>
        <v>82.42</v>
      </c>
      <c r="N207" s="14">
        <f t="shared" si="13"/>
        <v>33.28</v>
      </c>
      <c r="O207" s="14">
        <f t="shared" si="14"/>
        <v>49.14</v>
      </c>
      <c r="P207" s="16">
        <f t="shared" si="15"/>
        <v>0.596214511041009</v>
      </c>
      <c r="Q207" s="17">
        <f>YEAR(SalesDataTable[[#This Row],[Order Date]])</f>
        <v>2026</v>
      </c>
      <c r="R207" s="16" t="str">
        <f>"Q"&amp;ROUNDUP(MONTH(SalesDataTable[[#This Row],[Order Date]])/3,0)</f>
        <v>Q1</v>
      </c>
      <c r="S207" s="13">
        <f>MONTH(SalesDataTable[[#This Row],[Order Date]])</f>
        <v>2</v>
      </c>
      <c r="T207" s="16" t="str">
        <f>TEXT(SalesDataTable[[#This Row],[Order Date]],"mmm")</f>
        <v>Feb</v>
      </c>
    </row>
    <row r="208" ht="15.6" spans="1:20">
      <c r="A208" s="19" t="s">
        <v>279</v>
      </c>
      <c r="B208" s="11">
        <v>46066</v>
      </c>
      <c r="C208" s="12" t="s">
        <v>21</v>
      </c>
      <c r="D208" s="12" t="s">
        <v>108</v>
      </c>
      <c r="E208" s="12" t="s">
        <v>23</v>
      </c>
      <c r="F208" s="12" t="s">
        <v>24</v>
      </c>
      <c r="G208" s="12" t="s">
        <v>31</v>
      </c>
      <c r="H208" s="12" t="s">
        <v>73</v>
      </c>
      <c r="I208" s="13">
        <v>6</v>
      </c>
      <c r="J208" s="14">
        <v>155.79</v>
      </c>
      <c r="K208" s="15">
        <v>0</v>
      </c>
      <c r="L208" s="14">
        <v>77.48</v>
      </c>
      <c r="M208" s="14">
        <f t="shared" si="12"/>
        <v>934.74</v>
      </c>
      <c r="N208" s="14">
        <f t="shared" si="13"/>
        <v>464.88</v>
      </c>
      <c r="O208" s="14">
        <f t="shared" si="14"/>
        <v>469.86</v>
      </c>
      <c r="P208" s="16">
        <f t="shared" si="15"/>
        <v>0.502663842351884</v>
      </c>
      <c r="Q208" s="17">
        <f>YEAR(SalesDataTable[[#This Row],[Order Date]])</f>
        <v>2026</v>
      </c>
      <c r="R208" s="16" t="str">
        <f>"Q"&amp;ROUNDUP(MONTH(SalesDataTable[[#This Row],[Order Date]])/3,0)</f>
        <v>Q1</v>
      </c>
      <c r="S208" s="13">
        <f>MONTH(SalesDataTable[[#This Row],[Order Date]])</f>
        <v>2</v>
      </c>
      <c r="T208" s="16" t="str">
        <f>TEXT(SalesDataTable[[#This Row],[Order Date]],"mmm")</f>
        <v>Feb</v>
      </c>
    </row>
    <row r="209" ht="15.6" spans="1:20">
      <c r="A209" s="19" t="s">
        <v>280</v>
      </c>
      <c r="B209" s="11">
        <v>46067</v>
      </c>
      <c r="C209" s="12" t="s">
        <v>21</v>
      </c>
      <c r="D209" s="12" t="s">
        <v>22</v>
      </c>
      <c r="E209" s="12" t="s">
        <v>23</v>
      </c>
      <c r="F209" s="12" t="s">
        <v>24</v>
      </c>
      <c r="G209" s="12" t="s">
        <v>69</v>
      </c>
      <c r="H209" s="12" t="s">
        <v>94</v>
      </c>
      <c r="I209" s="13">
        <v>2</v>
      </c>
      <c r="J209" s="14">
        <v>50.16</v>
      </c>
      <c r="K209" s="15">
        <v>0.1</v>
      </c>
      <c r="L209" s="14">
        <v>21.48</v>
      </c>
      <c r="M209" s="14">
        <f t="shared" si="12"/>
        <v>90.288</v>
      </c>
      <c r="N209" s="14">
        <f t="shared" si="13"/>
        <v>42.96</v>
      </c>
      <c r="O209" s="14">
        <f t="shared" si="14"/>
        <v>47.328</v>
      </c>
      <c r="P209" s="16">
        <f t="shared" si="15"/>
        <v>0.524189261031366</v>
      </c>
      <c r="Q209" s="17">
        <f>YEAR(SalesDataTable[[#This Row],[Order Date]])</f>
        <v>2026</v>
      </c>
      <c r="R209" s="16" t="str">
        <f>"Q"&amp;ROUNDUP(MONTH(SalesDataTable[[#This Row],[Order Date]])/3,0)</f>
        <v>Q1</v>
      </c>
      <c r="S209" s="13">
        <f>MONTH(SalesDataTable[[#This Row],[Order Date]])</f>
        <v>2</v>
      </c>
      <c r="T209" s="16" t="str">
        <f>TEXT(SalesDataTable[[#This Row],[Order Date]],"mmm")</f>
        <v>Feb</v>
      </c>
    </row>
    <row r="210" ht="15.6" spans="1:20">
      <c r="A210" s="19" t="s">
        <v>281</v>
      </c>
      <c r="B210" s="11">
        <v>46067</v>
      </c>
      <c r="C210" s="12" t="s">
        <v>47</v>
      </c>
      <c r="D210" s="12" t="s">
        <v>68</v>
      </c>
      <c r="E210" s="12" t="s">
        <v>23</v>
      </c>
      <c r="F210" s="12" t="s">
        <v>36</v>
      </c>
      <c r="G210" s="12" t="s">
        <v>31</v>
      </c>
      <c r="H210" s="12" t="s">
        <v>41</v>
      </c>
      <c r="I210" s="13">
        <v>4</v>
      </c>
      <c r="J210" s="14">
        <v>140.64</v>
      </c>
      <c r="K210" s="15">
        <v>0</v>
      </c>
      <c r="L210" s="14">
        <v>77.51</v>
      </c>
      <c r="M210" s="14">
        <f t="shared" si="12"/>
        <v>562.56</v>
      </c>
      <c r="N210" s="14">
        <f t="shared" si="13"/>
        <v>310.04</v>
      </c>
      <c r="O210" s="14">
        <f t="shared" si="14"/>
        <v>252.52</v>
      </c>
      <c r="P210" s="16">
        <f t="shared" si="15"/>
        <v>0.448876564277588</v>
      </c>
      <c r="Q210" s="17">
        <f>YEAR(SalesDataTable[[#This Row],[Order Date]])</f>
        <v>2026</v>
      </c>
      <c r="R210" s="16" t="str">
        <f>"Q"&amp;ROUNDUP(MONTH(SalesDataTable[[#This Row],[Order Date]])/3,0)</f>
        <v>Q1</v>
      </c>
      <c r="S210" s="13">
        <f>MONTH(SalesDataTable[[#This Row],[Order Date]])</f>
        <v>2</v>
      </c>
      <c r="T210" s="16" t="str">
        <f>TEXT(SalesDataTable[[#This Row],[Order Date]],"mmm")</f>
        <v>Feb</v>
      </c>
    </row>
    <row r="211" ht="15.6" spans="1:20">
      <c r="A211" s="19" t="s">
        <v>282</v>
      </c>
      <c r="B211" s="11">
        <v>46067</v>
      </c>
      <c r="C211" s="12" t="s">
        <v>21</v>
      </c>
      <c r="D211" s="12" t="s">
        <v>22</v>
      </c>
      <c r="E211" s="12" t="s">
        <v>59</v>
      </c>
      <c r="F211" s="12" t="s">
        <v>36</v>
      </c>
      <c r="G211" s="12" t="s">
        <v>51</v>
      </c>
      <c r="H211" s="12" t="s">
        <v>84</v>
      </c>
      <c r="I211" s="13">
        <v>1</v>
      </c>
      <c r="J211" s="14">
        <v>80.68</v>
      </c>
      <c r="K211" s="15">
        <v>0</v>
      </c>
      <c r="L211" s="14">
        <v>39.63</v>
      </c>
      <c r="M211" s="14">
        <f t="shared" si="12"/>
        <v>80.68</v>
      </c>
      <c r="N211" s="14">
        <f t="shared" si="13"/>
        <v>39.63</v>
      </c>
      <c r="O211" s="14">
        <f t="shared" si="14"/>
        <v>41.05</v>
      </c>
      <c r="P211" s="16">
        <f t="shared" si="15"/>
        <v>0.508800198314328</v>
      </c>
      <c r="Q211" s="17">
        <f>YEAR(SalesDataTable[[#This Row],[Order Date]])</f>
        <v>2026</v>
      </c>
      <c r="R211" s="16" t="str">
        <f>"Q"&amp;ROUNDUP(MONTH(SalesDataTable[[#This Row],[Order Date]])/3,0)</f>
        <v>Q1</v>
      </c>
      <c r="S211" s="13">
        <f>MONTH(SalesDataTable[[#This Row],[Order Date]])</f>
        <v>2</v>
      </c>
      <c r="T211" s="16" t="str">
        <f>TEXT(SalesDataTable[[#This Row],[Order Date]],"mmm")</f>
        <v>Feb</v>
      </c>
    </row>
    <row r="212" ht="15.6" spans="1:20">
      <c r="A212" s="19" t="s">
        <v>283</v>
      </c>
      <c r="B212" s="11">
        <v>46068</v>
      </c>
      <c r="C212" s="12" t="s">
        <v>21</v>
      </c>
      <c r="D212" s="12" t="s">
        <v>22</v>
      </c>
      <c r="E212" s="12" t="s">
        <v>30</v>
      </c>
      <c r="F212" s="12" t="s">
        <v>40</v>
      </c>
      <c r="G212" s="12" t="s">
        <v>37</v>
      </c>
      <c r="H212" s="12" t="s">
        <v>103</v>
      </c>
      <c r="I212" s="13">
        <v>3</v>
      </c>
      <c r="J212" s="14">
        <v>162.45</v>
      </c>
      <c r="K212" s="15">
        <v>0.05</v>
      </c>
      <c r="L212" s="14">
        <v>86.43</v>
      </c>
      <c r="M212" s="14">
        <f t="shared" si="12"/>
        <v>462.9825</v>
      </c>
      <c r="N212" s="14">
        <f t="shared" si="13"/>
        <v>259.29</v>
      </c>
      <c r="O212" s="14">
        <f t="shared" si="14"/>
        <v>203.6925</v>
      </c>
      <c r="P212" s="16">
        <f t="shared" si="15"/>
        <v>0.439957233804733</v>
      </c>
      <c r="Q212" s="17">
        <f>YEAR(SalesDataTable[[#This Row],[Order Date]])</f>
        <v>2026</v>
      </c>
      <c r="R212" s="16" t="str">
        <f>"Q"&amp;ROUNDUP(MONTH(SalesDataTable[[#This Row],[Order Date]])/3,0)</f>
        <v>Q1</v>
      </c>
      <c r="S212" s="13">
        <f>MONTH(SalesDataTable[[#This Row],[Order Date]])</f>
        <v>2</v>
      </c>
      <c r="T212" s="16" t="str">
        <f>TEXT(SalesDataTable[[#This Row],[Order Date]],"mmm")</f>
        <v>Feb</v>
      </c>
    </row>
    <row r="213" ht="15.6" spans="1:20">
      <c r="A213" s="19" t="s">
        <v>284</v>
      </c>
      <c r="B213" s="11">
        <v>46068</v>
      </c>
      <c r="C213" s="12" t="s">
        <v>28</v>
      </c>
      <c r="D213" s="12" t="s">
        <v>58</v>
      </c>
      <c r="E213" s="12" t="s">
        <v>59</v>
      </c>
      <c r="F213" s="12" t="s">
        <v>24</v>
      </c>
      <c r="G213" s="12" t="s">
        <v>25</v>
      </c>
      <c r="H213" s="12" t="s">
        <v>63</v>
      </c>
      <c r="I213" s="13">
        <v>2</v>
      </c>
      <c r="J213" s="14">
        <v>102.12</v>
      </c>
      <c r="K213" s="15">
        <v>0.15</v>
      </c>
      <c r="L213" s="14">
        <v>51.03</v>
      </c>
      <c r="M213" s="14">
        <f t="shared" si="12"/>
        <v>173.604</v>
      </c>
      <c r="N213" s="14">
        <f t="shared" si="13"/>
        <v>102.06</v>
      </c>
      <c r="O213" s="14">
        <f t="shared" si="14"/>
        <v>71.544</v>
      </c>
      <c r="P213" s="16">
        <f t="shared" si="15"/>
        <v>0.412110320038709</v>
      </c>
      <c r="Q213" s="17">
        <f>YEAR(SalesDataTable[[#This Row],[Order Date]])</f>
        <v>2026</v>
      </c>
      <c r="R213" s="16" t="str">
        <f>"Q"&amp;ROUNDUP(MONTH(SalesDataTable[[#This Row],[Order Date]])/3,0)</f>
        <v>Q1</v>
      </c>
      <c r="S213" s="13">
        <f>MONTH(SalesDataTable[[#This Row],[Order Date]])</f>
        <v>2</v>
      </c>
      <c r="T213" s="16" t="str">
        <f>TEXT(SalesDataTable[[#This Row],[Order Date]],"mmm")</f>
        <v>Feb</v>
      </c>
    </row>
    <row r="214" ht="15.6" spans="1:20">
      <c r="A214" s="19" t="s">
        <v>285</v>
      </c>
      <c r="B214" s="11">
        <v>46069</v>
      </c>
      <c r="C214" s="12" t="s">
        <v>34</v>
      </c>
      <c r="D214" s="12" t="s">
        <v>44</v>
      </c>
      <c r="E214" s="12" t="s">
        <v>23</v>
      </c>
      <c r="F214" s="12" t="s">
        <v>36</v>
      </c>
      <c r="G214" s="12" t="s">
        <v>25</v>
      </c>
      <c r="H214" s="12" t="s">
        <v>63</v>
      </c>
      <c r="I214" s="13">
        <v>2</v>
      </c>
      <c r="J214" s="14">
        <v>101.77</v>
      </c>
      <c r="K214" s="15">
        <v>0</v>
      </c>
      <c r="L214" s="14">
        <v>51.34</v>
      </c>
      <c r="M214" s="14">
        <f t="shared" si="12"/>
        <v>203.54</v>
      </c>
      <c r="N214" s="14">
        <f t="shared" si="13"/>
        <v>102.68</v>
      </c>
      <c r="O214" s="14">
        <f t="shared" si="14"/>
        <v>100.86</v>
      </c>
      <c r="P214" s="16">
        <f t="shared" si="15"/>
        <v>0.495529134322492</v>
      </c>
      <c r="Q214" s="17">
        <f>YEAR(SalesDataTable[[#This Row],[Order Date]])</f>
        <v>2026</v>
      </c>
      <c r="R214" s="16" t="str">
        <f>"Q"&amp;ROUNDUP(MONTH(SalesDataTable[[#This Row],[Order Date]])/3,0)</f>
        <v>Q1</v>
      </c>
      <c r="S214" s="13">
        <f>MONTH(SalesDataTable[[#This Row],[Order Date]])</f>
        <v>2</v>
      </c>
      <c r="T214" s="16" t="str">
        <f>TEXT(SalesDataTable[[#This Row],[Order Date]],"mmm")</f>
        <v>Feb</v>
      </c>
    </row>
    <row r="215" ht="15.6" spans="1:20">
      <c r="A215" s="19" t="s">
        <v>286</v>
      </c>
      <c r="B215" s="11">
        <v>46069</v>
      </c>
      <c r="C215" s="12" t="s">
        <v>21</v>
      </c>
      <c r="D215" s="12" t="s">
        <v>108</v>
      </c>
      <c r="E215" s="12" t="s">
        <v>23</v>
      </c>
      <c r="F215" s="12" t="s">
        <v>40</v>
      </c>
      <c r="G215" s="12" t="s">
        <v>31</v>
      </c>
      <c r="H215" s="12" t="s">
        <v>73</v>
      </c>
      <c r="I215" s="13">
        <v>3</v>
      </c>
      <c r="J215" s="14">
        <v>153.24</v>
      </c>
      <c r="K215" s="15">
        <v>0.15</v>
      </c>
      <c r="L215" s="14">
        <v>77.61</v>
      </c>
      <c r="M215" s="14">
        <f t="shared" si="12"/>
        <v>390.762</v>
      </c>
      <c r="N215" s="14">
        <f t="shared" si="13"/>
        <v>232.83</v>
      </c>
      <c r="O215" s="14">
        <f t="shared" si="14"/>
        <v>157.932</v>
      </c>
      <c r="P215" s="16">
        <f t="shared" si="15"/>
        <v>0.404164171541757</v>
      </c>
      <c r="Q215" s="17">
        <f>YEAR(SalesDataTable[[#This Row],[Order Date]])</f>
        <v>2026</v>
      </c>
      <c r="R215" s="16" t="str">
        <f>"Q"&amp;ROUNDUP(MONTH(SalesDataTable[[#This Row],[Order Date]])/3,0)</f>
        <v>Q1</v>
      </c>
      <c r="S215" s="13">
        <f>MONTH(SalesDataTable[[#This Row],[Order Date]])</f>
        <v>2</v>
      </c>
      <c r="T215" s="16" t="str">
        <f>TEXT(SalesDataTable[[#This Row],[Order Date]],"mmm")</f>
        <v>Feb</v>
      </c>
    </row>
    <row r="216" ht="15.6" spans="1:20">
      <c r="A216" s="19" t="s">
        <v>287</v>
      </c>
      <c r="B216" s="11">
        <v>46069</v>
      </c>
      <c r="C216" s="12" t="s">
        <v>47</v>
      </c>
      <c r="D216" s="12" t="s">
        <v>48</v>
      </c>
      <c r="E216" s="12" t="s">
        <v>59</v>
      </c>
      <c r="F216" s="12" t="s">
        <v>24</v>
      </c>
      <c r="G216" s="12" t="s">
        <v>31</v>
      </c>
      <c r="H216" s="12" t="s">
        <v>41</v>
      </c>
      <c r="I216" s="13">
        <v>1</v>
      </c>
      <c r="J216" s="14">
        <v>140.47</v>
      </c>
      <c r="K216" s="15">
        <v>0</v>
      </c>
      <c r="L216" s="14">
        <v>79.66</v>
      </c>
      <c r="M216" s="14">
        <f t="shared" si="12"/>
        <v>140.47</v>
      </c>
      <c r="N216" s="14">
        <f t="shared" si="13"/>
        <v>79.66</v>
      </c>
      <c r="O216" s="14">
        <f t="shared" si="14"/>
        <v>60.81</v>
      </c>
      <c r="P216" s="16">
        <f t="shared" si="15"/>
        <v>0.43290382288033</v>
      </c>
      <c r="Q216" s="17">
        <f>YEAR(SalesDataTable[[#This Row],[Order Date]])</f>
        <v>2026</v>
      </c>
      <c r="R216" s="16" t="str">
        <f>"Q"&amp;ROUNDUP(MONTH(SalesDataTable[[#This Row],[Order Date]])/3,0)</f>
        <v>Q1</v>
      </c>
      <c r="S216" s="13">
        <f>MONTH(SalesDataTable[[#This Row],[Order Date]])</f>
        <v>2</v>
      </c>
      <c r="T216" s="16" t="str">
        <f>TEXT(SalesDataTable[[#This Row],[Order Date]],"mmm")</f>
        <v>Feb</v>
      </c>
    </row>
    <row r="217" ht="15.6" spans="1:20">
      <c r="A217" s="19" t="s">
        <v>288</v>
      </c>
      <c r="B217" s="11">
        <v>46069</v>
      </c>
      <c r="C217" s="12" t="s">
        <v>47</v>
      </c>
      <c r="D217" s="12" t="s">
        <v>65</v>
      </c>
      <c r="E217" s="12" t="s">
        <v>45</v>
      </c>
      <c r="F217" s="12" t="s">
        <v>36</v>
      </c>
      <c r="G217" s="12" t="s">
        <v>31</v>
      </c>
      <c r="H217" s="12" t="s">
        <v>99</v>
      </c>
      <c r="I217" s="13">
        <v>4</v>
      </c>
      <c r="J217" s="14">
        <v>70.67</v>
      </c>
      <c r="K217" s="15">
        <v>0.05</v>
      </c>
      <c r="L217" s="14">
        <v>32.96</v>
      </c>
      <c r="M217" s="14">
        <f t="shared" si="12"/>
        <v>268.546</v>
      </c>
      <c r="N217" s="14">
        <f t="shared" si="13"/>
        <v>131.84</v>
      </c>
      <c r="O217" s="14">
        <f t="shared" si="14"/>
        <v>136.706</v>
      </c>
      <c r="P217" s="16">
        <f t="shared" si="15"/>
        <v>0.509059900352267</v>
      </c>
      <c r="Q217" s="17">
        <f>YEAR(SalesDataTable[[#This Row],[Order Date]])</f>
        <v>2026</v>
      </c>
      <c r="R217" s="16" t="str">
        <f>"Q"&amp;ROUNDUP(MONTH(SalesDataTable[[#This Row],[Order Date]])/3,0)</f>
        <v>Q1</v>
      </c>
      <c r="S217" s="13">
        <f>MONTH(SalesDataTable[[#This Row],[Order Date]])</f>
        <v>2</v>
      </c>
      <c r="T217" s="16" t="str">
        <f>TEXT(SalesDataTable[[#This Row],[Order Date]],"mmm")</f>
        <v>Feb</v>
      </c>
    </row>
    <row r="218" ht="15.6" spans="1:20">
      <c r="A218" s="19" t="s">
        <v>289</v>
      </c>
      <c r="B218" s="11">
        <v>46070</v>
      </c>
      <c r="C218" s="12" t="s">
        <v>21</v>
      </c>
      <c r="D218" s="12" t="s">
        <v>108</v>
      </c>
      <c r="E218" s="12" t="s">
        <v>45</v>
      </c>
      <c r="F218" s="12" t="s">
        <v>40</v>
      </c>
      <c r="G218" s="12" t="s">
        <v>37</v>
      </c>
      <c r="H218" s="12" t="s">
        <v>91</v>
      </c>
      <c r="I218" s="13">
        <v>3</v>
      </c>
      <c r="J218" s="14">
        <v>134.91</v>
      </c>
      <c r="K218" s="15">
        <v>0</v>
      </c>
      <c r="L218" s="14">
        <v>67.69</v>
      </c>
      <c r="M218" s="14">
        <f t="shared" si="12"/>
        <v>404.73</v>
      </c>
      <c r="N218" s="14">
        <f t="shared" si="13"/>
        <v>203.07</v>
      </c>
      <c r="O218" s="14">
        <f t="shared" si="14"/>
        <v>201.66</v>
      </c>
      <c r="P218" s="16">
        <f t="shared" si="15"/>
        <v>0.498258097991253</v>
      </c>
      <c r="Q218" s="17">
        <f>YEAR(SalesDataTable[[#This Row],[Order Date]])</f>
        <v>2026</v>
      </c>
      <c r="R218" s="16" t="str">
        <f>"Q"&amp;ROUNDUP(MONTH(SalesDataTable[[#This Row],[Order Date]])/3,0)</f>
        <v>Q1</v>
      </c>
      <c r="S218" s="13">
        <f>MONTH(SalesDataTable[[#This Row],[Order Date]])</f>
        <v>2</v>
      </c>
      <c r="T218" s="16" t="str">
        <f>TEXT(SalesDataTable[[#This Row],[Order Date]],"mmm")</f>
        <v>Feb</v>
      </c>
    </row>
    <row r="219" ht="15.6" spans="1:20">
      <c r="A219" s="19" t="s">
        <v>290</v>
      </c>
      <c r="B219" s="11">
        <v>46070</v>
      </c>
      <c r="C219" s="12" t="s">
        <v>34</v>
      </c>
      <c r="D219" s="12" t="s">
        <v>35</v>
      </c>
      <c r="E219" s="12" t="s">
        <v>23</v>
      </c>
      <c r="F219" s="12" t="s">
        <v>40</v>
      </c>
      <c r="G219" s="12" t="s">
        <v>31</v>
      </c>
      <c r="H219" s="12" t="s">
        <v>99</v>
      </c>
      <c r="I219" s="13">
        <v>1</v>
      </c>
      <c r="J219" s="14">
        <v>70.86</v>
      </c>
      <c r="K219" s="15">
        <v>0.1</v>
      </c>
      <c r="L219" s="14">
        <v>33.3</v>
      </c>
      <c r="M219" s="14">
        <f t="shared" si="12"/>
        <v>63.774</v>
      </c>
      <c r="N219" s="14">
        <f t="shared" si="13"/>
        <v>33.3</v>
      </c>
      <c r="O219" s="14">
        <f t="shared" si="14"/>
        <v>30.474</v>
      </c>
      <c r="P219" s="16">
        <f t="shared" si="15"/>
        <v>0.477843635337285</v>
      </c>
      <c r="Q219" s="17">
        <f>YEAR(SalesDataTable[[#This Row],[Order Date]])</f>
        <v>2026</v>
      </c>
      <c r="R219" s="16" t="str">
        <f>"Q"&amp;ROUNDUP(MONTH(SalesDataTable[[#This Row],[Order Date]])/3,0)</f>
        <v>Q1</v>
      </c>
      <c r="S219" s="13">
        <f>MONTH(SalesDataTable[[#This Row],[Order Date]])</f>
        <v>2</v>
      </c>
      <c r="T219" s="16" t="str">
        <f>TEXT(SalesDataTable[[#This Row],[Order Date]],"mmm")</f>
        <v>Feb</v>
      </c>
    </row>
    <row r="220" ht="15.6" spans="1:20">
      <c r="A220" s="19" t="s">
        <v>291</v>
      </c>
      <c r="B220" s="11">
        <v>46070</v>
      </c>
      <c r="C220" s="12" t="s">
        <v>28</v>
      </c>
      <c r="D220" s="12" t="s">
        <v>89</v>
      </c>
      <c r="E220" s="12" t="s">
        <v>45</v>
      </c>
      <c r="F220" s="12" t="s">
        <v>36</v>
      </c>
      <c r="G220" s="12" t="s">
        <v>25</v>
      </c>
      <c r="H220" s="12" t="s">
        <v>63</v>
      </c>
      <c r="I220" s="13">
        <v>1</v>
      </c>
      <c r="J220" s="14">
        <v>104.35</v>
      </c>
      <c r="K220" s="15">
        <v>0</v>
      </c>
      <c r="L220" s="14">
        <v>51.49</v>
      </c>
      <c r="M220" s="14">
        <f t="shared" si="12"/>
        <v>104.35</v>
      </c>
      <c r="N220" s="14">
        <f t="shared" si="13"/>
        <v>51.49</v>
      </c>
      <c r="O220" s="14">
        <f t="shared" si="14"/>
        <v>52.86</v>
      </c>
      <c r="P220" s="16">
        <f t="shared" si="15"/>
        <v>0.50656444657403</v>
      </c>
      <c r="Q220" s="17">
        <f>YEAR(SalesDataTable[[#This Row],[Order Date]])</f>
        <v>2026</v>
      </c>
      <c r="R220" s="16" t="str">
        <f>"Q"&amp;ROUNDUP(MONTH(SalesDataTable[[#This Row],[Order Date]])/3,0)</f>
        <v>Q1</v>
      </c>
      <c r="S220" s="13">
        <f>MONTH(SalesDataTable[[#This Row],[Order Date]])</f>
        <v>2</v>
      </c>
      <c r="T220" s="16" t="str">
        <f>TEXT(SalesDataTable[[#This Row],[Order Date]],"mmm")</f>
        <v>Feb</v>
      </c>
    </row>
    <row r="221" ht="15.6" spans="1:20">
      <c r="A221" s="19" t="s">
        <v>292</v>
      </c>
      <c r="B221" s="11">
        <v>46070</v>
      </c>
      <c r="C221" s="12" t="s">
        <v>47</v>
      </c>
      <c r="D221" s="12" t="s">
        <v>68</v>
      </c>
      <c r="E221" s="12" t="s">
        <v>23</v>
      </c>
      <c r="F221" s="12" t="s">
        <v>24</v>
      </c>
      <c r="G221" s="12" t="s">
        <v>69</v>
      </c>
      <c r="H221" s="12" t="s">
        <v>75</v>
      </c>
      <c r="I221" s="13">
        <v>2</v>
      </c>
      <c r="J221" s="14">
        <v>120.48</v>
      </c>
      <c r="K221" s="15">
        <v>0</v>
      </c>
      <c r="L221" s="14">
        <v>70.68</v>
      </c>
      <c r="M221" s="14">
        <f t="shared" si="12"/>
        <v>240.96</v>
      </c>
      <c r="N221" s="14">
        <f t="shared" si="13"/>
        <v>141.36</v>
      </c>
      <c r="O221" s="14">
        <f t="shared" si="14"/>
        <v>99.6</v>
      </c>
      <c r="P221" s="16">
        <f t="shared" si="15"/>
        <v>0.413346613545817</v>
      </c>
      <c r="Q221" s="17">
        <f>YEAR(SalesDataTable[[#This Row],[Order Date]])</f>
        <v>2026</v>
      </c>
      <c r="R221" s="16" t="str">
        <f>"Q"&amp;ROUNDUP(MONTH(SalesDataTable[[#This Row],[Order Date]])/3,0)</f>
        <v>Q1</v>
      </c>
      <c r="S221" s="13">
        <f>MONTH(SalesDataTable[[#This Row],[Order Date]])</f>
        <v>2</v>
      </c>
      <c r="T221" s="16" t="str">
        <f>TEXT(SalesDataTable[[#This Row],[Order Date]],"mmm")</f>
        <v>Feb</v>
      </c>
    </row>
    <row r="222" ht="15.6" spans="1:20">
      <c r="A222" s="19" t="s">
        <v>293</v>
      </c>
      <c r="B222" s="11">
        <v>46070</v>
      </c>
      <c r="C222" s="12" t="s">
        <v>28</v>
      </c>
      <c r="D222" s="12" t="s">
        <v>89</v>
      </c>
      <c r="E222" s="12" t="s">
        <v>23</v>
      </c>
      <c r="F222" s="12" t="s">
        <v>24</v>
      </c>
      <c r="G222" s="12" t="s">
        <v>51</v>
      </c>
      <c r="H222" s="12" t="s">
        <v>52</v>
      </c>
      <c r="I222" s="13">
        <v>1</v>
      </c>
      <c r="J222" s="14">
        <v>339.52</v>
      </c>
      <c r="K222" s="15">
        <v>0.1</v>
      </c>
      <c r="L222" s="14">
        <v>191.19</v>
      </c>
      <c r="M222" s="14">
        <f t="shared" si="12"/>
        <v>305.568</v>
      </c>
      <c r="N222" s="14">
        <f t="shared" si="13"/>
        <v>191.19</v>
      </c>
      <c r="O222" s="14">
        <f t="shared" si="14"/>
        <v>114.378</v>
      </c>
      <c r="P222" s="16">
        <f t="shared" si="15"/>
        <v>0.374312755262331</v>
      </c>
      <c r="Q222" s="17">
        <f>YEAR(SalesDataTable[[#This Row],[Order Date]])</f>
        <v>2026</v>
      </c>
      <c r="R222" s="16" t="str">
        <f>"Q"&amp;ROUNDUP(MONTH(SalesDataTable[[#This Row],[Order Date]])/3,0)</f>
        <v>Q1</v>
      </c>
      <c r="S222" s="13">
        <f>MONTH(SalesDataTable[[#This Row],[Order Date]])</f>
        <v>2</v>
      </c>
      <c r="T222" s="16" t="str">
        <f>TEXT(SalesDataTable[[#This Row],[Order Date]],"mmm")</f>
        <v>Feb</v>
      </c>
    </row>
    <row r="223" ht="15.6" spans="1:20">
      <c r="A223" s="19" t="s">
        <v>294</v>
      </c>
      <c r="B223" s="11">
        <v>46070</v>
      </c>
      <c r="C223" s="12" t="s">
        <v>28</v>
      </c>
      <c r="D223" s="12" t="s">
        <v>106</v>
      </c>
      <c r="E223" s="12" t="s">
        <v>30</v>
      </c>
      <c r="F223" s="12" t="s">
        <v>40</v>
      </c>
      <c r="G223" s="12" t="s">
        <v>31</v>
      </c>
      <c r="H223" s="12" t="s">
        <v>73</v>
      </c>
      <c r="I223" s="13">
        <v>5</v>
      </c>
      <c r="J223" s="14">
        <v>154.73</v>
      </c>
      <c r="K223" s="15">
        <v>0.1</v>
      </c>
      <c r="L223" s="14">
        <v>77.42</v>
      </c>
      <c r="M223" s="14">
        <f t="shared" si="12"/>
        <v>696.285</v>
      </c>
      <c r="N223" s="14">
        <f t="shared" si="13"/>
        <v>387.1</v>
      </c>
      <c r="O223" s="14">
        <f t="shared" si="14"/>
        <v>309.185</v>
      </c>
      <c r="P223" s="16">
        <f t="shared" si="15"/>
        <v>0.444049491228448</v>
      </c>
      <c r="Q223" s="17">
        <f>YEAR(SalesDataTable[[#This Row],[Order Date]])</f>
        <v>2026</v>
      </c>
      <c r="R223" s="16" t="str">
        <f>"Q"&amp;ROUNDUP(MONTH(SalesDataTable[[#This Row],[Order Date]])/3,0)</f>
        <v>Q1</v>
      </c>
      <c r="S223" s="13">
        <f>MONTH(SalesDataTable[[#This Row],[Order Date]])</f>
        <v>2</v>
      </c>
      <c r="T223" s="16" t="str">
        <f>TEXT(SalesDataTable[[#This Row],[Order Date]],"mmm")</f>
        <v>Feb</v>
      </c>
    </row>
    <row r="224" ht="15.6" spans="1:20">
      <c r="A224" s="19" t="s">
        <v>295</v>
      </c>
      <c r="B224" s="11">
        <v>46070</v>
      </c>
      <c r="C224" s="12" t="s">
        <v>34</v>
      </c>
      <c r="D224" s="12" t="s">
        <v>54</v>
      </c>
      <c r="E224" s="12" t="s">
        <v>45</v>
      </c>
      <c r="F224" s="12" t="s">
        <v>40</v>
      </c>
      <c r="G224" s="12" t="s">
        <v>31</v>
      </c>
      <c r="H224" s="12" t="s">
        <v>32</v>
      </c>
      <c r="I224" s="13">
        <v>4</v>
      </c>
      <c r="J224" s="14">
        <v>93.98</v>
      </c>
      <c r="K224" s="15">
        <v>0.05</v>
      </c>
      <c r="L224" s="14">
        <v>44.6</v>
      </c>
      <c r="M224" s="14">
        <f t="shared" si="12"/>
        <v>357.124</v>
      </c>
      <c r="N224" s="14">
        <f t="shared" si="13"/>
        <v>178.4</v>
      </c>
      <c r="O224" s="14">
        <f t="shared" si="14"/>
        <v>178.724</v>
      </c>
      <c r="P224" s="16">
        <f t="shared" si="15"/>
        <v>0.500453623951345</v>
      </c>
      <c r="Q224" s="17">
        <f>YEAR(SalesDataTable[[#This Row],[Order Date]])</f>
        <v>2026</v>
      </c>
      <c r="R224" s="16" t="str">
        <f>"Q"&amp;ROUNDUP(MONTH(SalesDataTable[[#This Row],[Order Date]])/3,0)</f>
        <v>Q1</v>
      </c>
      <c r="S224" s="13">
        <f>MONTH(SalesDataTable[[#This Row],[Order Date]])</f>
        <v>2</v>
      </c>
      <c r="T224" s="16" t="str">
        <f>TEXT(SalesDataTable[[#This Row],[Order Date]],"mmm")</f>
        <v>Feb</v>
      </c>
    </row>
    <row r="225" ht="15.6" spans="1:20">
      <c r="A225" s="19" t="s">
        <v>296</v>
      </c>
      <c r="B225" s="11">
        <v>46070</v>
      </c>
      <c r="C225" s="12" t="s">
        <v>21</v>
      </c>
      <c r="D225" s="12" t="s">
        <v>22</v>
      </c>
      <c r="E225" s="12" t="s">
        <v>23</v>
      </c>
      <c r="F225" s="12" t="s">
        <v>36</v>
      </c>
      <c r="G225" s="12" t="s">
        <v>51</v>
      </c>
      <c r="H225" s="12" t="s">
        <v>52</v>
      </c>
      <c r="I225" s="13">
        <v>2</v>
      </c>
      <c r="J225" s="14">
        <v>336.83</v>
      </c>
      <c r="K225" s="15">
        <v>0</v>
      </c>
      <c r="L225" s="14">
        <v>194.42</v>
      </c>
      <c r="M225" s="14">
        <f t="shared" si="12"/>
        <v>673.66</v>
      </c>
      <c r="N225" s="14">
        <f t="shared" si="13"/>
        <v>388.84</v>
      </c>
      <c r="O225" s="14">
        <f t="shared" si="14"/>
        <v>284.82</v>
      </c>
      <c r="P225" s="16">
        <f t="shared" si="15"/>
        <v>0.422794881691061</v>
      </c>
      <c r="Q225" s="17">
        <f>YEAR(SalesDataTable[[#This Row],[Order Date]])</f>
        <v>2026</v>
      </c>
      <c r="R225" s="16" t="str">
        <f>"Q"&amp;ROUNDUP(MONTH(SalesDataTable[[#This Row],[Order Date]])/3,0)</f>
        <v>Q1</v>
      </c>
      <c r="S225" s="13">
        <f>MONTH(SalesDataTable[[#This Row],[Order Date]])</f>
        <v>2</v>
      </c>
      <c r="T225" s="16" t="str">
        <f>TEXT(SalesDataTable[[#This Row],[Order Date]],"mmm")</f>
        <v>Feb</v>
      </c>
    </row>
    <row r="226" ht="15.6" spans="1:20">
      <c r="A226" s="19" t="s">
        <v>297</v>
      </c>
      <c r="B226" s="11">
        <v>46071</v>
      </c>
      <c r="C226" s="12" t="s">
        <v>47</v>
      </c>
      <c r="D226" s="12" t="s">
        <v>68</v>
      </c>
      <c r="E226" s="12" t="s">
        <v>45</v>
      </c>
      <c r="F226" s="12" t="s">
        <v>24</v>
      </c>
      <c r="G226" s="12" t="s">
        <v>51</v>
      </c>
      <c r="H226" s="12" t="s">
        <v>52</v>
      </c>
      <c r="I226" s="13">
        <v>1</v>
      </c>
      <c r="J226" s="14">
        <v>338.93</v>
      </c>
      <c r="K226" s="15">
        <v>0</v>
      </c>
      <c r="L226" s="14">
        <v>197.92</v>
      </c>
      <c r="M226" s="14">
        <f t="shared" si="12"/>
        <v>338.93</v>
      </c>
      <c r="N226" s="14">
        <f t="shared" si="13"/>
        <v>197.92</v>
      </c>
      <c r="O226" s="14">
        <f t="shared" si="14"/>
        <v>141.01</v>
      </c>
      <c r="P226" s="16">
        <f t="shared" si="15"/>
        <v>0.416044610981619</v>
      </c>
      <c r="Q226" s="17">
        <f>YEAR(SalesDataTable[[#This Row],[Order Date]])</f>
        <v>2026</v>
      </c>
      <c r="R226" s="16" t="str">
        <f>"Q"&amp;ROUNDUP(MONTH(SalesDataTable[[#This Row],[Order Date]])/3,0)</f>
        <v>Q1</v>
      </c>
      <c r="S226" s="13">
        <f>MONTH(SalesDataTable[[#This Row],[Order Date]])</f>
        <v>2</v>
      </c>
      <c r="T226" s="16" t="str">
        <f>TEXT(SalesDataTable[[#This Row],[Order Date]],"mmm")</f>
        <v>Feb</v>
      </c>
    </row>
    <row r="227" ht="15.6" spans="1:20">
      <c r="A227" s="19" t="s">
        <v>298</v>
      </c>
      <c r="B227" s="11">
        <v>46071</v>
      </c>
      <c r="C227" s="12" t="s">
        <v>21</v>
      </c>
      <c r="D227" s="12" t="s">
        <v>72</v>
      </c>
      <c r="E227" s="12" t="s">
        <v>23</v>
      </c>
      <c r="F227" s="12" t="s">
        <v>36</v>
      </c>
      <c r="G227" s="12" t="s">
        <v>51</v>
      </c>
      <c r="H227" s="12" t="s">
        <v>110</v>
      </c>
      <c r="I227" s="13">
        <v>5</v>
      </c>
      <c r="J227" s="14">
        <v>122.72</v>
      </c>
      <c r="K227" s="15">
        <v>0</v>
      </c>
      <c r="L227" s="14">
        <v>62.41</v>
      </c>
      <c r="M227" s="14">
        <f t="shared" si="12"/>
        <v>613.6</v>
      </c>
      <c r="N227" s="14">
        <f t="shared" si="13"/>
        <v>312.05</v>
      </c>
      <c r="O227" s="14">
        <f t="shared" si="14"/>
        <v>301.55</v>
      </c>
      <c r="P227" s="16">
        <f t="shared" si="15"/>
        <v>0.491443937418514</v>
      </c>
      <c r="Q227" s="17">
        <f>YEAR(SalesDataTable[[#This Row],[Order Date]])</f>
        <v>2026</v>
      </c>
      <c r="R227" s="16" t="str">
        <f>"Q"&amp;ROUNDUP(MONTH(SalesDataTable[[#This Row],[Order Date]])/3,0)</f>
        <v>Q1</v>
      </c>
      <c r="S227" s="13">
        <f>MONTH(SalesDataTable[[#This Row],[Order Date]])</f>
        <v>2</v>
      </c>
      <c r="T227" s="16" t="str">
        <f>TEXT(SalesDataTable[[#This Row],[Order Date]],"mmm")</f>
        <v>Feb</v>
      </c>
    </row>
    <row r="228" ht="15.6" spans="1:20">
      <c r="A228" s="19" t="s">
        <v>299</v>
      </c>
      <c r="B228" s="11">
        <v>46071</v>
      </c>
      <c r="C228" s="12" t="s">
        <v>47</v>
      </c>
      <c r="D228" s="12" t="s">
        <v>48</v>
      </c>
      <c r="E228" s="12" t="s">
        <v>23</v>
      </c>
      <c r="F228" s="12" t="s">
        <v>36</v>
      </c>
      <c r="G228" s="12" t="s">
        <v>37</v>
      </c>
      <c r="H228" s="12" t="s">
        <v>91</v>
      </c>
      <c r="I228" s="13">
        <v>4</v>
      </c>
      <c r="J228" s="14">
        <v>135.63</v>
      </c>
      <c r="K228" s="15">
        <v>0.05</v>
      </c>
      <c r="L228" s="14">
        <v>65.9</v>
      </c>
      <c r="M228" s="14">
        <f t="shared" si="12"/>
        <v>515.394</v>
      </c>
      <c r="N228" s="14">
        <f t="shared" si="13"/>
        <v>263.6</v>
      </c>
      <c r="O228" s="14">
        <f t="shared" si="14"/>
        <v>251.794</v>
      </c>
      <c r="P228" s="16">
        <f t="shared" si="15"/>
        <v>0.488546626464414</v>
      </c>
      <c r="Q228" s="17">
        <f>YEAR(SalesDataTable[[#This Row],[Order Date]])</f>
        <v>2026</v>
      </c>
      <c r="R228" s="16" t="str">
        <f>"Q"&amp;ROUNDUP(MONTH(SalesDataTable[[#This Row],[Order Date]])/3,0)</f>
        <v>Q1</v>
      </c>
      <c r="S228" s="13">
        <f>MONTH(SalesDataTable[[#This Row],[Order Date]])</f>
        <v>2</v>
      </c>
      <c r="T228" s="16" t="str">
        <f>TEXT(SalesDataTable[[#This Row],[Order Date]],"mmm")</f>
        <v>Feb</v>
      </c>
    </row>
    <row r="229" ht="15.6" spans="1:20">
      <c r="A229" s="19" t="s">
        <v>300</v>
      </c>
      <c r="B229" s="11">
        <v>46072</v>
      </c>
      <c r="C229" s="12" t="s">
        <v>34</v>
      </c>
      <c r="D229" s="12" t="s">
        <v>146</v>
      </c>
      <c r="E229" s="12" t="s">
        <v>23</v>
      </c>
      <c r="F229" s="12" t="s">
        <v>24</v>
      </c>
      <c r="G229" s="12" t="s">
        <v>51</v>
      </c>
      <c r="H229" s="12" t="s">
        <v>84</v>
      </c>
      <c r="I229" s="13">
        <v>2</v>
      </c>
      <c r="J229" s="14">
        <v>81.34</v>
      </c>
      <c r="K229" s="15">
        <v>0.05</v>
      </c>
      <c r="L229" s="14">
        <v>40.64</v>
      </c>
      <c r="M229" s="14">
        <f t="shared" si="12"/>
        <v>154.546</v>
      </c>
      <c r="N229" s="14">
        <f t="shared" si="13"/>
        <v>81.28</v>
      </c>
      <c r="O229" s="14">
        <f t="shared" si="14"/>
        <v>73.266</v>
      </c>
      <c r="P229" s="16">
        <f t="shared" si="15"/>
        <v>0.474072444450196</v>
      </c>
      <c r="Q229" s="17">
        <f>YEAR(SalesDataTable[[#This Row],[Order Date]])</f>
        <v>2026</v>
      </c>
      <c r="R229" s="16" t="str">
        <f>"Q"&amp;ROUNDUP(MONTH(SalesDataTable[[#This Row],[Order Date]])/3,0)</f>
        <v>Q1</v>
      </c>
      <c r="S229" s="13">
        <f>MONTH(SalesDataTable[[#This Row],[Order Date]])</f>
        <v>2</v>
      </c>
      <c r="T229" s="16" t="str">
        <f>TEXT(SalesDataTable[[#This Row],[Order Date]],"mmm")</f>
        <v>Feb</v>
      </c>
    </row>
    <row r="230" ht="15.6" spans="1:20">
      <c r="A230" s="19" t="s">
        <v>301</v>
      </c>
      <c r="B230" s="11">
        <v>46072</v>
      </c>
      <c r="C230" s="12" t="s">
        <v>34</v>
      </c>
      <c r="D230" s="12" t="s">
        <v>44</v>
      </c>
      <c r="E230" s="12" t="s">
        <v>23</v>
      </c>
      <c r="F230" s="12" t="s">
        <v>36</v>
      </c>
      <c r="G230" s="12" t="s">
        <v>25</v>
      </c>
      <c r="H230" s="12" t="s">
        <v>55</v>
      </c>
      <c r="I230" s="13">
        <v>1</v>
      </c>
      <c r="J230" s="14">
        <v>41.01</v>
      </c>
      <c r="K230" s="15">
        <v>0.05</v>
      </c>
      <c r="L230" s="14">
        <v>16.49</v>
      </c>
      <c r="M230" s="14">
        <f t="shared" si="12"/>
        <v>38.9595</v>
      </c>
      <c r="N230" s="14">
        <f t="shared" si="13"/>
        <v>16.49</v>
      </c>
      <c r="O230" s="14">
        <f t="shared" si="14"/>
        <v>22.4695</v>
      </c>
      <c r="P230" s="16">
        <f t="shared" si="15"/>
        <v>0.576739947894608</v>
      </c>
      <c r="Q230" s="17">
        <f>YEAR(SalesDataTable[[#This Row],[Order Date]])</f>
        <v>2026</v>
      </c>
      <c r="R230" s="16" t="str">
        <f>"Q"&amp;ROUNDUP(MONTH(SalesDataTable[[#This Row],[Order Date]])/3,0)</f>
        <v>Q1</v>
      </c>
      <c r="S230" s="13">
        <f>MONTH(SalesDataTable[[#This Row],[Order Date]])</f>
        <v>2</v>
      </c>
      <c r="T230" s="16" t="str">
        <f>TEXT(SalesDataTable[[#This Row],[Order Date]],"mmm")</f>
        <v>Feb</v>
      </c>
    </row>
    <row r="231" ht="15.6" spans="1:20">
      <c r="A231" s="19" t="s">
        <v>302</v>
      </c>
      <c r="B231" s="11">
        <v>46072</v>
      </c>
      <c r="C231" s="12" t="s">
        <v>28</v>
      </c>
      <c r="D231" s="12" t="s">
        <v>86</v>
      </c>
      <c r="E231" s="12" t="s">
        <v>59</v>
      </c>
      <c r="F231" s="12" t="s">
        <v>40</v>
      </c>
      <c r="G231" s="12" t="s">
        <v>31</v>
      </c>
      <c r="H231" s="12" t="s">
        <v>73</v>
      </c>
      <c r="I231" s="13">
        <v>2</v>
      </c>
      <c r="J231" s="14">
        <v>153.03</v>
      </c>
      <c r="K231" s="15">
        <v>0</v>
      </c>
      <c r="L231" s="14">
        <v>81.02</v>
      </c>
      <c r="M231" s="14">
        <f t="shared" si="12"/>
        <v>306.06</v>
      </c>
      <c r="N231" s="14">
        <f t="shared" si="13"/>
        <v>162.04</v>
      </c>
      <c r="O231" s="14">
        <f t="shared" si="14"/>
        <v>144.02</v>
      </c>
      <c r="P231" s="16">
        <f t="shared" si="15"/>
        <v>0.470561327844214</v>
      </c>
      <c r="Q231" s="17">
        <f>YEAR(SalesDataTable[[#This Row],[Order Date]])</f>
        <v>2026</v>
      </c>
      <c r="R231" s="16" t="str">
        <f>"Q"&amp;ROUNDUP(MONTH(SalesDataTable[[#This Row],[Order Date]])/3,0)</f>
        <v>Q1</v>
      </c>
      <c r="S231" s="13">
        <f>MONTH(SalesDataTable[[#This Row],[Order Date]])</f>
        <v>2</v>
      </c>
      <c r="T231" s="16" t="str">
        <f>TEXT(SalesDataTable[[#This Row],[Order Date]],"mmm")</f>
        <v>Feb</v>
      </c>
    </row>
    <row r="232" ht="15.6" spans="1:20">
      <c r="A232" s="19" t="s">
        <v>303</v>
      </c>
      <c r="B232" s="11">
        <v>46073</v>
      </c>
      <c r="C232" s="12" t="s">
        <v>28</v>
      </c>
      <c r="D232" s="12" t="s">
        <v>86</v>
      </c>
      <c r="E232" s="12" t="s">
        <v>23</v>
      </c>
      <c r="F232" s="12" t="s">
        <v>36</v>
      </c>
      <c r="G232" s="12" t="s">
        <v>69</v>
      </c>
      <c r="H232" s="12" t="s">
        <v>75</v>
      </c>
      <c r="I232" s="13">
        <v>2</v>
      </c>
      <c r="J232" s="14">
        <v>124.92</v>
      </c>
      <c r="K232" s="15">
        <v>0</v>
      </c>
      <c r="L232" s="14">
        <v>69.98</v>
      </c>
      <c r="M232" s="14">
        <f t="shared" si="12"/>
        <v>249.84</v>
      </c>
      <c r="N232" s="14">
        <f t="shared" si="13"/>
        <v>139.96</v>
      </c>
      <c r="O232" s="14">
        <f t="shared" si="14"/>
        <v>109.88</v>
      </c>
      <c r="P232" s="16">
        <f t="shared" si="15"/>
        <v>0.439801472942683</v>
      </c>
      <c r="Q232" s="17">
        <f>YEAR(SalesDataTable[[#This Row],[Order Date]])</f>
        <v>2026</v>
      </c>
      <c r="R232" s="16" t="str">
        <f>"Q"&amp;ROUNDUP(MONTH(SalesDataTable[[#This Row],[Order Date]])/3,0)</f>
        <v>Q1</v>
      </c>
      <c r="S232" s="13">
        <f>MONTH(SalesDataTable[[#This Row],[Order Date]])</f>
        <v>2</v>
      </c>
      <c r="T232" s="16" t="str">
        <f>TEXT(SalesDataTable[[#This Row],[Order Date]],"mmm")</f>
        <v>Feb</v>
      </c>
    </row>
    <row r="233" ht="15.6" spans="1:20">
      <c r="A233" s="19" t="s">
        <v>304</v>
      </c>
      <c r="B233" s="11">
        <v>46073</v>
      </c>
      <c r="C233" s="12" t="s">
        <v>28</v>
      </c>
      <c r="D233" s="12" t="s">
        <v>89</v>
      </c>
      <c r="E233" s="12" t="s">
        <v>23</v>
      </c>
      <c r="F233" s="12" t="s">
        <v>40</v>
      </c>
      <c r="G233" s="12" t="s">
        <v>37</v>
      </c>
      <c r="H233" s="12" t="s">
        <v>91</v>
      </c>
      <c r="I233" s="13">
        <v>2</v>
      </c>
      <c r="J233" s="14">
        <v>136.55</v>
      </c>
      <c r="K233" s="15">
        <v>0</v>
      </c>
      <c r="L233" s="14">
        <v>68.84</v>
      </c>
      <c r="M233" s="14">
        <f t="shared" si="12"/>
        <v>273.1</v>
      </c>
      <c r="N233" s="14">
        <f t="shared" si="13"/>
        <v>137.68</v>
      </c>
      <c r="O233" s="14">
        <f t="shared" si="14"/>
        <v>135.42</v>
      </c>
      <c r="P233" s="16">
        <f t="shared" si="15"/>
        <v>0.495862321493958</v>
      </c>
      <c r="Q233" s="17">
        <f>YEAR(SalesDataTable[[#This Row],[Order Date]])</f>
        <v>2026</v>
      </c>
      <c r="R233" s="16" t="str">
        <f>"Q"&amp;ROUNDUP(MONTH(SalesDataTable[[#This Row],[Order Date]])/3,0)</f>
        <v>Q1</v>
      </c>
      <c r="S233" s="13">
        <f>MONTH(SalesDataTable[[#This Row],[Order Date]])</f>
        <v>2</v>
      </c>
      <c r="T233" s="16" t="str">
        <f>TEXT(SalesDataTable[[#This Row],[Order Date]],"mmm")</f>
        <v>Feb</v>
      </c>
    </row>
    <row r="234" ht="15.6" spans="1:20">
      <c r="A234" s="19" t="s">
        <v>305</v>
      </c>
      <c r="B234" s="11">
        <v>46073</v>
      </c>
      <c r="C234" s="12" t="s">
        <v>34</v>
      </c>
      <c r="D234" s="12" t="s">
        <v>54</v>
      </c>
      <c r="E234" s="12" t="s">
        <v>30</v>
      </c>
      <c r="F234" s="12" t="s">
        <v>40</v>
      </c>
      <c r="G234" s="12" t="s">
        <v>51</v>
      </c>
      <c r="H234" s="12" t="s">
        <v>110</v>
      </c>
      <c r="I234" s="13">
        <v>15</v>
      </c>
      <c r="J234" s="14">
        <v>121.98</v>
      </c>
      <c r="K234" s="15">
        <v>0.1</v>
      </c>
      <c r="L234" s="14">
        <v>59.86</v>
      </c>
      <c r="M234" s="14">
        <f t="shared" si="12"/>
        <v>1646.73</v>
      </c>
      <c r="N234" s="14">
        <f t="shared" si="13"/>
        <v>897.9</v>
      </c>
      <c r="O234" s="14">
        <f t="shared" si="14"/>
        <v>748.83</v>
      </c>
      <c r="P234" s="16">
        <f t="shared" si="15"/>
        <v>0.454737570822175</v>
      </c>
      <c r="Q234" s="17">
        <f>YEAR(SalesDataTable[[#This Row],[Order Date]])</f>
        <v>2026</v>
      </c>
      <c r="R234" s="16" t="str">
        <f>"Q"&amp;ROUNDUP(MONTH(SalesDataTable[[#This Row],[Order Date]])/3,0)</f>
        <v>Q1</v>
      </c>
      <c r="S234" s="13">
        <f>MONTH(SalesDataTable[[#This Row],[Order Date]])</f>
        <v>2</v>
      </c>
      <c r="T234" s="16" t="str">
        <f>TEXT(SalesDataTable[[#This Row],[Order Date]],"mmm")</f>
        <v>Feb</v>
      </c>
    </row>
    <row r="235" ht="15.6" spans="1:20">
      <c r="A235" s="19" t="s">
        <v>306</v>
      </c>
      <c r="B235" s="11">
        <v>46073</v>
      </c>
      <c r="C235" s="12" t="s">
        <v>28</v>
      </c>
      <c r="D235" s="12" t="s">
        <v>89</v>
      </c>
      <c r="E235" s="12" t="s">
        <v>23</v>
      </c>
      <c r="F235" s="12" t="s">
        <v>36</v>
      </c>
      <c r="G235" s="12" t="s">
        <v>37</v>
      </c>
      <c r="H235" s="12" t="s">
        <v>66</v>
      </c>
      <c r="I235" s="13">
        <v>1</v>
      </c>
      <c r="J235" s="14">
        <v>45.54</v>
      </c>
      <c r="K235" s="15">
        <v>0</v>
      </c>
      <c r="L235" s="14">
        <v>18.29</v>
      </c>
      <c r="M235" s="14">
        <f t="shared" si="12"/>
        <v>45.54</v>
      </c>
      <c r="N235" s="14">
        <f t="shared" si="13"/>
        <v>18.29</v>
      </c>
      <c r="O235" s="14">
        <f t="shared" si="14"/>
        <v>27.25</v>
      </c>
      <c r="P235" s="16">
        <f t="shared" si="15"/>
        <v>0.598375054896794</v>
      </c>
      <c r="Q235" s="17">
        <f>YEAR(SalesDataTable[[#This Row],[Order Date]])</f>
        <v>2026</v>
      </c>
      <c r="R235" s="16" t="str">
        <f>"Q"&amp;ROUNDUP(MONTH(SalesDataTable[[#This Row],[Order Date]])/3,0)</f>
        <v>Q1</v>
      </c>
      <c r="S235" s="13">
        <f>MONTH(SalesDataTable[[#This Row],[Order Date]])</f>
        <v>2</v>
      </c>
      <c r="T235" s="16" t="str">
        <f>TEXT(SalesDataTable[[#This Row],[Order Date]],"mmm")</f>
        <v>Feb</v>
      </c>
    </row>
    <row r="236" ht="15.6" spans="1:20">
      <c r="A236" s="19" t="s">
        <v>307</v>
      </c>
      <c r="B236" s="11">
        <v>46073</v>
      </c>
      <c r="C236" s="12" t="s">
        <v>34</v>
      </c>
      <c r="D236" s="12" t="s">
        <v>44</v>
      </c>
      <c r="E236" s="12" t="s">
        <v>59</v>
      </c>
      <c r="F236" s="12" t="s">
        <v>24</v>
      </c>
      <c r="G236" s="12" t="s">
        <v>69</v>
      </c>
      <c r="H236" s="12" t="s">
        <v>94</v>
      </c>
      <c r="I236" s="13">
        <v>1</v>
      </c>
      <c r="J236" s="14">
        <v>51.73</v>
      </c>
      <c r="K236" s="15">
        <v>0</v>
      </c>
      <c r="L236" s="14">
        <v>21.83</v>
      </c>
      <c r="M236" s="14">
        <f t="shared" si="12"/>
        <v>51.73</v>
      </c>
      <c r="N236" s="14">
        <f t="shared" si="13"/>
        <v>21.83</v>
      </c>
      <c r="O236" s="14">
        <f t="shared" si="14"/>
        <v>29.9</v>
      </c>
      <c r="P236" s="16">
        <f t="shared" si="15"/>
        <v>0.578001159868548</v>
      </c>
      <c r="Q236" s="17">
        <f>YEAR(SalesDataTable[[#This Row],[Order Date]])</f>
        <v>2026</v>
      </c>
      <c r="R236" s="16" t="str">
        <f>"Q"&amp;ROUNDUP(MONTH(SalesDataTable[[#This Row],[Order Date]])/3,0)</f>
        <v>Q1</v>
      </c>
      <c r="S236" s="13">
        <f>MONTH(SalesDataTable[[#This Row],[Order Date]])</f>
        <v>2</v>
      </c>
      <c r="T236" s="16" t="str">
        <f>TEXT(SalesDataTable[[#This Row],[Order Date]],"mmm")</f>
        <v>Feb</v>
      </c>
    </row>
    <row r="237" ht="15.6" spans="1:20">
      <c r="A237" s="19" t="s">
        <v>308</v>
      </c>
      <c r="B237" s="11">
        <v>46073</v>
      </c>
      <c r="C237" s="12" t="s">
        <v>28</v>
      </c>
      <c r="D237" s="12" t="s">
        <v>89</v>
      </c>
      <c r="E237" s="12" t="s">
        <v>59</v>
      </c>
      <c r="F237" s="12" t="s">
        <v>24</v>
      </c>
      <c r="G237" s="12" t="s">
        <v>51</v>
      </c>
      <c r="H237" s="12" t="s">
        <v>84</v>
      </c>
      <c r="I237" s="13">
        <v>2</v>
      </c>
      <c r="J237" s="14">
        <v>80.51</v>
      </c>
      <c r="K237" s="15">
        <v>0.05</v>
      </c>
      <c r="L237" s="14">
        <v>38.63</v>
      </c>
      <c r="M237" s="14">
        <f t="shared" si="12"/>
        <v>152.969</v>
      </c>
      <c r="N237" s="14">
        <f t="shared" si="13"/>
        <v>77.26</v>
      </c>
      <c r="O237" s="14">
        <f t="shared" si="14"/>
        <v>75.709</v>
      </c>
      <c r="P237" s="16">
        <f t="shared" si="15"/>
        <v>0.494930345364093</v>
      </c>
      <c r="Q237" s="17">
        <f>YEAR(SalesDataTable[[#This Row],[Order Date]])</f>
        <v>2026</v>
      </c>
      <c r="R237" s="16" t="str">
        <f>"Q"&amp;ROUNDUP(MONTH(SalesDataTable[[#This Row],[Order Date]])/3,0)</f>
        <v>Q1</v>
      </c>
      <c r="S237" s="13">
        <f>MONTH(SalesDataTable[[#This Row],[Order Date]])</f>
        <v>2</v>
      </c>
      <c r="T237" s="16" t="str">
        <f>TEXT(SalesDataTable[[#This Row],[Order Date]],"mmm")</f>
        <v>Feb</v>
      </c>
    </row>
    <row r="238" ht="15.6" spans="1:20">
      <c r="A238" s="19" t="s">
        <v>309</v>
      </c>
      <c r="B238" s="11">
        <v>46073</v>
      </c>
      <c r="C238" s="12" t="s">
        <v>47</v>
      </c>
      <c r="D238" s="12" t="s">
        <v>65</v>
      </c>
      <c r="E238" s="12" t="s">
        <v>23</v>
      </c>
      <c r="F238" s="12" t="s">
        <v>36</v>
      </c>
      <c r="G238" s="12" t="s">
        <v>69</v>
      </c>
      <c r="H238" s="12" t="s">
        <v>87</v>
      </c>
      <c r="I238" s="13">
        <v>1</v>
      </c>
      <c r="J238" s="14">
        <v>36.31</v>
      </c>
      <c r="K238" s="15">
        <v>0</v>
      </c>
      <c r="L238" s="14">
        <v>14</v>
      </c>
      <c r="M238" s="14">
        <f t="shared" si="12"/>
        <v>36.31</v>
      </c>
      <c r="N238" s="14">
        <f t="shared" si="13"/>
        <v>14</v>
      </c>
      <c r="O238" s="14">
        <f t="shared" si="14"/>
        <v>22.31</v>
      </c>
      <c r="P238" s="16">
        <f t="shared" si="15"/>
        <v>0.614431286147067</v>
      </c>
      <c r="Q238" s="17">
        <f>YEAR(SalesDataTable[[#This Row],[Order Date]])</f>
        <v>2026</v>
      </c>
      <c r="R238" s="16" t="str">
        <f>"Q"&amp;ROUNDUP(MONTH(SalesDataTable[[#This Row],[Order Date]])/3,0)</f>
        <v>Q1</v>
      </c>
      <c r="S238" s="13">
        <f>MONTH(SalesDataTable[[#This Row],[Order Date]])</f>
        <v>2</v>
      </c>
      <c r="T238" s="16" t="str">
        <f>TEXT(SalesDataTable[[#This Row],[Order Date]],"mmm")</f>
        <v>Feb</v>
      </c>
    </row>
    <row r="239" ht="15.6" spans="1:20">
      <c r="A239" s="19" t="s">
        <v>310</v>
      </c>
      <c r="B239" s="11">
        <v>46073</v>
      </c>
      <c r="C239" s="12" t="s">
        <v>34</v>
      </c>
      <c r="D239" s="12" t="s">
        <v>146</v>
      </c>
      <c r="E239" s="12" t="s">
        <v>23</v>
      </c>
      <c r="F239" s="12" t="s">
        <v>24</v>
      </c>
      <c r="G239" s="12" t="s">
        <v>25</v>
      </c>
      <c r="H239" s="12" t="s">
        <v>26</v>
      </c>
      <c r="I239" s="13">
        <v>1</v>
      </c>
      <c r="J239" s="14">
        <v>82.86</v>
      </c>
      <c r="K239" s="15">
        <v>0.05</v>
      </c>
      <c r="L239" s="14">
        <v>42.3</v>
      </c>
      <c r="M239" s="14">
        <f t="shared" si="12"/>
        <v>78.717</v>
      </c>
      <c r="N239" s="14">
        <f t="shared" si="13"/>
        <v>42.3</v>
      </c>
      <c r="O239" s="14">
        <f t="shared" si="14"/>
        <v>36.417</v>
      </c>
      <c r="P239" s="16">
        <f t="shared" si="15"/>
        <v>0.462631960059454</v>
      </c>
      <c r="Q239" s="17">
        <f>YEAR(SalesDataTable[[#This Row],[Order Date]])</f>
        <v>2026</v>
      </c>
      <c r="R239" s="16" t="str">
        <f>"Q"&amp;ROUNDUP(MONTH(SalesDataTable[[#This Row],[Order Date]])/3,0)</f>
        <v>Q1</v>
      </c>
      <c r="S239" s="13">
        <f>MONTH(SalesDataTable[[#This Row],[Order Date]])</f>
        <v>2</v>
      </c>
      <c r="T239" s="16" t="str">
        <f>TEXT(SalesDataTable[[#This Row],[Order Date]],"mmm")</f>
        <v>Feb</v>
      </c>
    </row>
    <row r="240" ht="15.6" spans="1:20">
      <c r="A240" s="19" t="s">
        <v>311</v>
      </c>
      <c r="B240" s="11">
        <v>46074</v>
      </c>
      <c r="C240" s="12" t="s">
        <v>21</v>
      </c>
      <c r="D240" s="12" t="s">
        <v>22</v>
      </c>
      <c r="E240" s="12" t="s">
        <v>45</v>
      </c>
      <c r="F240" s="12" t="s">
        <v>36</v>
      </c>
      <c r="G240" s="12" t="s">
        <v>25</v>
      </c>
      <c r="H240" s="12" t="s">
        <v>63</v>
      </c>
      <c r="I240" s="13">
        <v>2</v>
      </c>
      <c r="J240" s="14">
        <v>103.03</v>
      </c>
      <c r="K240" s="15">
        <v>0.05</v>
      </c>
      <c r="L240" s="14">
        <v>50.73</v>
      </c>
      <c r="M240" s="14">
        <f t="shared" si="12"/>
        <v>195.757</v>
      </c>
      <c r="N240" s="14">
        <f t="shared" si="13"/>
        <v>101.46</v>
      </c>
      <c r="O240" s="14">
        <f t="shared" si="14"/>
        <v>94.297</v>
      </c>
      <c r="P240" s="16">
        <f t="shared" si="15"/>
        <v>0.481704357953994</v>
      </c>
      <c r="Q240" s="17">
        <f>YEAR(SalesDataTable[[#This Row],[Order Date]])</f>
        <v>2026</v>
      </c>
      <c r="R240" s="16" t="str">
        <f>"Q"&amp;ROUNDUP(MONTH(SalesDataTable[[#This Row],[Order Date]])/3,0)</f>
        <v>Q1</v>
      </c>
      <c r="S240" s="13">
        <f>MONTH(SalesDataTable[[#This Row],[Order Date]])</f>
        <v>2</v>
      </c>
      <c r="T240" s="16" t="str">
        <f>TEXT(SalesDataTable[[#This Row],[Order Date]],"mmm")</f>
        <v>Feb</v>
      </c>
    </row>
    <row r="241" ht="15.6" spans="1:20">
      <c r="A241" s="19" t="s">
        <v>312</v>
      </c>
      <c r="B241" s="11">
        <v>46074</v>
      </c>
      <c r="C241" s="12" t="s">
        <v>28</v>
      </c>
      <c r="D241" s="12" t="s">
        <v>106</v>
      </c>
      <c r="E241" s="12" t="s">
        <v>23</v>
      </c>
      <c r="F241" s="12" t="s">
        <v>40</v>
      </c>
      <c r="G241" s="12" t="s">
        <v>37</v>
      </c>
      <c r="H241" s="12" t="s">
        <v>38</v>
      </c>
      <c r="I241" s="13">
        <v>1</v>
      </c>
      <c r="J241" s="14">
        <v>36.39</v>
      </c>
      <c r="K241" s="15">
        <v>0</v>
      </c>
      <c r="L241" s="14">
        <v>13.49</v>
      </c>
      <c r="M241" s="14">
        <f t="shared" si="12"/>
        <v>36.39</v>
      </c>
      <c r="N241" s="14">
        <f t="shared" si="13"/>
        <v>13.49</v>
      </c>
      <c r="O241" s="14">
        <f t="shared" si="14"/>
        <v>22.9</v>
      </c>
      <c r="P241" s="16">
        <f t="shared" si="15"/>
        <v>0.629293762022534</v>
      </c>
      <c r="Q241" s="17">
        <f>YEAR(SalesDataTable[[#This Row],[Order Date]])</f>
        <v>2026</v>
      </c>
      <c r="R241" s="16" t="str">
        <f>"Q"&amp;ROUNDUP(MONTH(SalesDataTable[[#This Row],[Order Date]])/3,0)</f>
        <v>Q1</v>
      </c>
      <c r="S241" s="13">
        <f>MONTH(SalesDataTable[[#This Row],[Order Date]])</f>
        <v>2</v>
      </c>
      <c r="T241" s="16" t="str">
        <f>TEXT(SalesDataTable[[#This Row],[Order Date]],"mmm")</f>
        <v>Feb</v>
      </c>
    </row>
    <row r="242" ht="15.6" spans="1:20">
      <c r="A242" s="19" t="s">
        <v>313</v>
      </c>
      <c r="B242" s="11">
        <v>46075</v>
      </c>
      <c r="C242" s="12" t="s">
        <v>34</v>
      </c>
      <c r="D242" s="12" t="s">
        <v>54</v>
      </c>
      <c r="E242" s="12" t="s">
        <v>23</v>
      </c>
      <c r="F242" s="12" t="s">
        <v>24</v>
      </c>
      <c r="G242" s="12" t="s">
        <v>51</v>
      </c>
      <c r="H242" s="12" t="s">
        <v>110</v>
      </c>
      <c r="I242" s="13">
        <v>1</v>
      </c>
      <c r="J242" s="14">
        <v>124.93</v>
      </c>
      <c r="K242" s="15">
        <v>0.1</v>
      </c>
      <c r="L242" s="14">
        <v>59.74</v>
      </c>
      <c r="M242" s="14">
        <f t="shared" si="12"/>
        <v>112.437</v>
      </c>
      <c r="N242" s="14">
        <f t="shared" si="13"/>
        <v>59.74</v>
      </c>
      <c r="O242" s="14">
        <f t="shared" si="14"/>
        <v>52.697</v>
      </c>
      <c r="P242" s="16">
        <f t="shared" si="15"/>
        <v>0.468680238711456</v>
      </c>
      <c r="Q242" s="17">
        <f>YEAR(SalesDataTable[[#This Row],[Order Date]])</f>
        <v>2026</v>
      </c>
      <c r="R242" s="16" t="str">
        <f>"Q"&amp;ROUNDUP(MONTH(SalesDataTable[[#This Row],[Order Date]])/3,0)</f>
        <v>Q1</v>
      </c>
      <c r="S242" s="13">
        <f>MONTH(SalesDataTable[[#This Row],[Order Date]])</f>
        <v>2</v>
      </c>
      <c r="T242" s="16" t="str">
        <f>TEXT(SalesDataTable[[#This Row],[Order Date]],"mmm")</f>
        <v>Feb</v>
      </c>
    </row>
    <row r="243" ht="15.6" spans="1:20">
      <c r="A243" s="19" t="s">
        <v>314</v>
      </c>
      <c r="B243" s="11">
        <v>46075</v>
      </c>
      <c r="C243" s="12" t="s">
        <v>28</v>
      </c>
      <c r="D243" s="12" t="s">
        <v>86</v>
      </c>
      <c r="E243" s="12" t="s">
        <v>59</v>
      </c>
      <c r="F243" s="12" t="s">
        <v>24</v>
      </c>
      <c r="G243" s="12" t="s">
        <v>25</v>
      </c>
      <c r="H243" s="12" t="s">
        <v>63</v>
      </c>
      <c r="I243" s="13">
        <v>1</v>
      </c>
      <c r="J243" s="14">
        <v>101.19</v>
      </c>
      <c r="K243" s="15">
        <v>0.05</v>
      </c>
      <c r="L243" s="14">
        <v>49.14</v>
      </c>
      <c r="M243" s="14">
        <f t="shared" si="12"/>
        <v>96.1305</v>
      </c>
      <c r="N243" s="14">
        <f t="shared" si="13"/>
        <v>49.14</v>
      </c>
      <c r="O243" s="14">
        <f t="shared" si="14"/>
        <v>46.9905</v>
      </c>
      <c r="P243" s="16">
        <f t="shared" si="15"/>
        <v>0.488819885468192</v>
      </c>
      <c r="Q243" s="17">
        <f>YEAR(SalesDataTable[[#This Row],[Order Date]])</f>
        <v>2026</v>
      </c>
      <c r="R243" s="16" t="str">
        <f>"Q"&amp;ROUNDUP(MONTH(SalesDataTable[[#This Row],[Order Date]])/3,0)</f>
        <v>Q1</v>
      </c>
      <c r="S243" s="13">
        <f>MONTH(SalesDataTable[[#This Row],[Order Date]])</f>
        <v>2</v>
      </c>
      <c r="T243" s="16" t="str">
        <f>TEXT(SalesDataTable[[#This Row],[Order Date]],"mmm")</f>
        <v>Feb</v>
      </c>
    </row>
    <row r="244" ht="15.6" spans="1:20">
      <c r="A244" s="19" t="s">
        <v>315</v>
      </c>
      <c r="B244" s="11">
        <v>46075</v>
      </c>
      <c r="C244" s="12" t="s">
        <v>47</v>
      </c>
      <c r="D244" s="12" t="s">
        <v>68</v>
      </c>
      <c r="E244" s="12" t="s">
        <v>23</v>
      </c>
      <c r="F244" s="12" t="s">
        <v>24</v>
      </c>
      <c r="G244" s="12" t="s">
        <v>69</v>
      </c>
      <c r="H244" s="12" t="s">
        <v>94</v>
      </c>
      <c r="I244" s="13">
        <v>2</v>
      </c>
      <c r="J244" s="14">
        <v>51.2</v>
      </c>
      <c r="K244" s="15">
        <v>0</v>
      </c>
      <c r="L244" s="14">
        <v>21.38</v>
      </c>
      <c r="M244" s="14">
        <f t="shared" si="12"/>
        <v>102.4</v>
      </c>
      <c r="N244" s="14">
        <f t="shared" si="13"/>
        <v>42.76</v>
      </c>
      <c r="O244" s="14">
        <f t="shared" si="14"/>
        <v>59.64</v>
      </c>
      <c r="P244" s="16">
        <f t="shared" si="15"/>
        <v>0.582421875</v>
      </c>
      <c r="Q244" s="17">
        <f>YEAR(SalesDataTable[[#This Row],[Order Date]])</f>
        <v>2026</v>
      </c>
      <c r="R244" s="16" t="str">
        <f>"Q"&amp;ROUNDUP(MONTH(SalesDataTable[[#This Row],[Order Date]])/3,0)</f>
        <v>Q1</v>
      </c>
      <c r="S244" s="13">
        <f>MONTH(SalesDataTable[[#This Row],[Order Date]])</f>
        <v>2</v>
      </c>
      <c r="T244" s="16" t="str">
        <f>TEXT(SalesDataTable[[#This Row],[Order Date]],"mmm")</f>
        <v>Feb</v>
      </c>
    </row>
    <row r="245" ht="15.6" spans="1:20">
      <c r="A245" s="19" t="s">
        <v>316</v>
      </c>
      <c r="B245" s="11">
        <v>46075</v>
      </c>
      <c r="C245" s="12" t="s">
        <v>47</v>
      </c>
      <c r="D245" s="12" t="s">
        <v>48</v>
      </c>
      <c r="E245" s="12" t="s">
        <v>23</v>
      </c>
      <c r="F245" s="12" t="s">
        <v>24</v>
      </c>
      <c r="G245" s="12" t="s">
        <v>51</v>
      </c>
      <c r="H245" s="12" t="s">
        <v>84</v>
      </c>
      <c r="I245" s="13">
        <v>1</v>
      </c>
      <c r="J245" s="14">
        <v>81.81</v>
      </c>
      <c r="K245" s="15">
        <v>0</v>
      </c>
      <c r="L245" s="14">
        <v>40.32</v>
      </c>
      <c r="M245" s="14">
        <f t="shared" si="12"/>
        <v>81.81</v>
      </c>
      <c r="N245" s="14">
        <f t="shared" si="13"/>
        <v>40.32</v>
      </c>
      <c r="O245" s="14">
        <f t="shared" si="14"/>
        <v>41.49</v>
      </c>
      <c r="P245" s="16">
        <f t="shared" si="15"/>
        <v>0.507150715071507</v>
      </c>
      <c r="Q245" s="17">
        <f>YEAR(SalesDataTable[[#This Row],[Order Date]])</f>
        <v>2026</v>
      </c>
      <c r="R245" s="16" t="str">
        <f>"Q"&amp;ROUNDUP(MONTH(SalesDataTable[[#This Row],[Order Date]])/3,0)</f>
        <v>Q1</v>
      </c>
      <c r="S245" s="13">
        <f>MONTH(SalesDataTable[[#This Row],[Order Date]])</f>
        <v>2</v>
      </c>
      <c r="T245" s="16" t="str">
        <f>TEXT(SalesDataTable[[#This Row],[Order Date]],"mmm")</f>
        <v>Feb</v>
      </c>
    </row>
    <row r="246" ht="15.6" spans="1:20">
      <c r="A246" s="19" t="s">
        <v>317</v>
      </c>
      <c r="B246" s="11">
        <v>46075</v>
      </c>
      <c r="C246" s="12" t="s">
        <v>21</v>
      </c>
      <c r="D246" s="12" t="s">
        <v>108</v>
      </c>
      <c r="E246" s="12" t="s">
        <v>45</v>
      </c>
      <c r="F246" s="12" t="s">
        <v>40</v>
      </c>
      <c r="G246" s="12" t="s">
        <v>31</v>
      </c>
      <c r="H246" s="12" t="s">
        <v>73</v>
      </c>
      <c r="I246" s="13">
        <v>1</v>
      </c>
      <c r="J246" s="14">
        <v>152.96</v>
      </c>
      <c r="K246" s="15">
        <v>0</v>
      </c>
      <c r="L246" s="14">
        <v>79.51</v>
      </c>
      <c r="M246" s="14">
        <f t="shared" si="12"/>
        <v>152.96</v>
      </c>
      <c r="N246" s="14">
        <f t="shared" si="13"/>
        <v>79.51</v>
      </c>
      <c r="O246" s="14">
        <f t="shared" si="14"/>
        <v>73.45</v>
      </c>
      <c r="P246" s="16">
        <f t="shared" si="15"/>
        <v>0.48019089958159</v>
      </c>
      <c r="Q246" s="17">
        <f>YEAR(SalesDataTable[[#This Row],[Order Date]])</f>
        <v>2026</v>
      </c>
      <c r="R246" s="16" t="str">
        <f>"Q"&amp;ROUNDUP(MONTH(SalesDataTable[[#This Row],[Order Date]])/3,0)</f>
        <v>Q1</v>
      </c>
      <c r="S246" s="13">
        <f>MONTH(SalesDataTable[[#This Row],[Order Date]])</f>
        <v>2</v>
      </c>
      <c r="T246" s="16" t="str">
        <f>TEXT(SalesDataTable[[#This Row],[Order Date]],"mmm")</f>
        <v>Feb</v>
      </c>
    </row>
    <row r="247" ht="15.6" spans="1:20">
      <c r="A247" s="19" t="s">
        <v>318</v>
      </c>
      <c r="B247" s="11">
        <v>46076</v>
      </c>
      <c r="C247" s="12" t="s">
        <v>47</v>
      </c>
      <c r="D247" s="12" t="s">
        <v>65</v>
      </c>
      <c r="E247" s="12" t="s">
        <v>59</v>
      </c>
      <c r="F247" s="12" t="s">
        <v>40</v>
      </c>
      <c r="G247" s="12" t="s">
        <v>37</v>
      </c>
      <c r="H247" s="12" t="s">
        <v>103</v>
      </c>
      <c r="I247" s="13">
        <v>1</v>
      </c>
      <c r="J247" s="14">
        <v>166.13</v>
      </c>
      <c r="K247" s="15">
        <v>0.05</v>
      </c>
      <c r="L247" s="14">
        <v>85.7</v>
      </c>
      <c r="M247" s="14">
        <f t="shared" si="12"/>
        <v>157.8235</v>
      </c>
      <c r="N247" s="14">
        <f t="shared" si="13"/>
        <v>85.7</v>
      </c>
      <c r="O247" s="14">
        <f t="shared" si="14"/>
        <v>72.1235</v>
      </c>
      <c r="P247" s="16">
        <f t="shared" si="15"/>
        <v>0.456988344574794</v>
      </c>
      <c r="Q247" s="17">
        <f>YEAR(SalesDataTable[[#This Row],[Order Date]])</f>
        <v>2026</v>
      </c>
      <c r="R247" s="16" t="str">
        <f>"Q"&amp;ROUNDUP(MONTH(SalesDataTable[[#This Row],[Order Date]])/3,0)</f>
        <v>Q1</v>
      </c>
      <c r="S247" s="13">
        <f>MONTH(SalesDataTable[[#This Row],[Order Date]])</f>
        <v>2</v>
      </c>
      <c r="T247" s="16" t="str">
        <f>TEXT(SalesDataTable[[#This Row],[Order Date]],"mmm")</f>
        <v>Feb</v>
      </c>
    </row>
    <row r="248" ht="15.6" spans="1:20">
      <c r="A248" s="19" t="s">
        <v>319</v>
      </c>
      <c r="B248" s="11">
        <v>46076</v>
      </c>
      <c r="C248" s="12" t="s">
        <v>21</v>
      </c>
      <c r="D248" s="12" t="s">
        <v>108</v>
      </c>
      <c r="E248" s="12" t="s">
        <v>23</v>
      </c>
      <c r="F248" s="12" t="s">
        <v>36</v>
      </c>
      <c r="G248" s="12" t="s">
        <v>51</v>
      </c>
      <c r="H248" s="12" t="s">
        <v>61</v>
      </c>
      <c r="I248" s="13">
        <v>3</v>
      </c>
      <c r="J248" s="14">
        <v>193.18</v>
      </c>
      <c r="K248" s="15">
        <v>0.05</v>
      </c>
      <c r="L248" s="14">
        <v>106.19</v>
      </c>
      <c r="M248" s="14">
        <f t="shared" si="12"/>
        <v>550.563</v>
      </c>
      <c r="N248" s="14">
        <f t="shared" si="13"/>
        <v>318.57</v>
      </c>
      <c r="O248" s="14">
        <f t="shared" si="14"/>
        <v>231.993</v>
      </c>
      <c r="P248" s="16">
        <f t="shared" si="15"/>
        <v>0.421374120672839</v>
      </c>
      <c r="Q248" s="17">
        <f>YEAR(SalesDataTable[[#This Row],[Order Date]])</f>
        <v>2026</v>
      </c>
      <c r="R248" s="16" t="str">
        <f>"Q"&amp;ROUNDUP(MONTH(SalesDataTable[[#This Row],[Order Date]])/3,0)</f>
        <v>Q1</v>
      </c>
      <c r="S248" s="13">
        <f>MONTH(SalesDataTable[[#This Row],[Order Date]])</f>
        <v>2</v>
      </c>
      <c r="T248" s="16" t="str">
        <f>TEXT(SalesDataTable[[#This Row],[Order Date]],"mmm")</f>
        <v>Feb</v>
      </c>
    </row>
    <row r="249" ht="15.6" spans="1:20">
      <c r="A249" s="19" t="s">
        <v>320</v>
      </c>
      <c r="B249" s="11">
        <v>46076</v>
      </c>
      <c r="C249" s="12" t="s">
        <v>34</v>
      </c>
      <c r="D249" s="12" t="s">
        <v>81</v>
      </c>
      <c r="E249" s="12" t="s">
        <v>23</v>
      </c>
      <c r="F249" s="12" t="s">
        <v>24</v>
      </c>
      <c r="G249" s="12" t="s">
        <v>25</v>
      </c>
      <c r="H249" s="12" t="s">
        <v>26</v>
      </c>
      <c r="I249" s="13">
        <v>1</v>
      </c>
      <c r="J249" s="14">
        <v>80.42</v>
      </c>
      <c r="K249" s="15">
        <v>0</v>
      </c>
      <c r="L249" s="14">
        <v>41.72</v>
      </c>
      <c r="M249" s="14">
        <f t="shared" si="12"/>
        <v>80.42</v>
      </c>
      <c r="N249" s="14">
        <f t="shared" si="13"/>
        <v>41.72</v>
      </c>
      <c r="O249" s="14">
        <f t="shared" si="14"/>
        <v>38.7</v>
      </c>
      <c r="P249" s="16">
        <f t="shared" si="15"/>
        <v>0.48122357622482</v>
      </c>
      <c r="Q249" s="17">
        <f>YEAR(SalesDataTable[[#This Row],[Order Date]])</f>
        <v>2026</v>
      </c>
      <c r="R249" s="16" t="str">
        <f>"Q"&amp;ROUNDUP(MONTH(SalesDataTable[[#This Row],[Order Date]])/3,0)</f>
        <v>Q1</v>
      </c>
      <c r="S249" s="13">
        <f>MONTH(SalesDataTable[[#This Row],[Order Date]])</f>
        <v>2</v>
      </c>
      <c r="T249" s="16" t="str">
        <f>TEXT(SalesDataTable[[#This Row],[Order Date]],"mmm")</f>
        <v>Feb</v>
      </c>
    </row>
    <row r="250" ht="15.6" spans="1:20">
      <c r="A250" s="19" t="s">
        <v>321</v>
      </c>
      <c r="B250" s="11">
        <v>46076</v>
      </c>
      <c r="C250" s="12" t="s">
        <v>47</v>
      </c>
      <c r="D250" s="12" t="s">
        <v>102</v>
      </c>
      <c r="E250" s="12" t="s">
        <v>23</v>
      </c>
      <c r="F250" s="12" t="s">
        <v>24</v>
      </c>
      <c r="G250" s="12" t="s">
        <v>51</v>
      </c>
      <c r="H250" s="12" t="s">
        <v>110</v>
      </c>
      <c r="I250" s="13">
        <v>2</v>
      </c>
      <c r="J250" s="14">
        <v>122.17</v>
      </c>
      <c r="K250" s="15">
        <v>0</v>
      </c>
      <c r="L250" s="14">
        <v>60.62</v>
      </c>
      <c r="M250" s="14">
        <f t="shared" si="12"/>
        <v>244.34</v>
      </c>
      <c r="N250" s="14">
        <f t="shared" si="13"/>
        <v>121.24</v>
      </c>
      <c r="O250" s="14">
        <f t="shared" si="14"/>
        <v>123.1</v>
      </c>
      <c r="P250" s="16">
        <f t="shared" si="15"/>
        <v>0.50380617172792</v>
      </c>
      <c r="Q250" s="17">
        <f>YEAR(SalesDataTable[[#This Row],[Order Date]])</f>
        <v>2026</v>
      </c>
      <c r="R250" s="16" t="str">
        <f>"Q"&amp;ROUNDUP(MONTH(SalesDataTable[[#This Row],[Order Date]])/3,0)</f>
        <v>Q1</v>
      </c>
      <c r="S250" s="13">
        <f>MONTH(SalesDataTable[[#This Row],[Order Date]])</f>
        <v>2</v>
      </c>
      <c r="T250" s="16" t="str">
        <f>TEXT(SalesDataTable[[#This Row],[Order Date]],"mmm")</f>
        <v>Feb</v>
      </c>
    </row>
    <row r="251" ht="15.6" spans="1:20">
      <c r="A251" s="19" t="s">
        <v>322</v>
      </c>
      <c r="B251" s="11">
        <v>46077</v>
      </c>
      <c r="C251" s="12" t="s">
        <v>28</v>
      </c>
      <c r="D251" s="12" t="s">
        <v>58</v>
      </c>
      <c r="E251" s="12" t="s">
        <v>59</v>
      </c>
      <c r="F251" s="12" t="s">
        <v>36</v>
      </c>
      <c r="G251" s="12" t="s">
        <v>37</v>
      </c>
      <c r="H251" s="12" t="s">
        <v>103</v>
      </c>
      <c r="I251" s="13">
        <v>1</v>
      </c>
      <c r="J251" s="14">
        <v>164.6</v>
      </c>
      <c r="K251" s="15">
        <v>0</v>
      </c>
      <c r="L251" s="14">
        <v>85.07</v>
      </c>
      <c r="M251" s="14">
        <f t="shared" si="12"/>
        <v>164.6</v>
      </c>
      <c r="N251" s="14">
        <f t="shared" si="13"/>
        <v>85.07</v>
      </c>
      <c r="O251" s="14">
        <f t="shared" si="14"/>
        <v>79.53</v>
      </c>
      <c r="P251" s="16">
        <f t="shared" si="15"/>
        <v>0.483171324422843</v>
      </c>
      <c r="Q251" s="17">
        <f>YEAR(SalesDataTable[[#This Row],[Order Date]])</f>
        <v>2026</v>
      </c>
      <c r="R251" s="16" t="str">
        <f>"Q"&amp;ROUNDUP(MONTH(SalesDataTable[[#This Row],[Order Date]])/3,0)</f>
        <v>Q1</v>
      </c>
      <c r="S251" s="13">
        <f>MONTH(SalesDataTable[[#This Row],[Order Date]])</f>
        <v>2</v>
      </c>
      <c r="T251" s="16" t="str">
        <f>TEXT(SalesDataTable[[#This Row],[Order Date]],"mmm")</f>
        <v>Feb</v>
      </c>
    </row>
    <row r="252" ht="15.6" spans="1:20">
      <c r="A252" s="19" t="s">
        <v>323</v>
      </c>
      <c r="B252" s="11">
        <v>46077</v>
      </c>
      <c r="C252" s="12" t="s">
        <v>28</v>
      </c>
      <c r="D252" s="12" t="s">
        <v>106</v>
      </c>
      <c r="E252" s="12" t="s">
        <v>23</v>
      </c>
      <c r="F252" s="12" t="s">
        <v>36</v>
      </c>
      <c r="G252" s="12" t="s">
        <v>37</v>
      </c>
      <c r="H252" s="12" t="s">
        <v>91</v>
      </c>
      <c r="I252" s="13">
        <v>1</v>
      </c>
      <c r="J252" s="14">
        <v>132.2</v>
      </c>
      <c r="K252" s="15">
        <v>0</v>
      </c>
      <c r="L252" s="14">
        <v>67.18</v>
      </c>
      <c r="M252" s="14">
        <f t="shared" si="12"/>
        <v>132.2</v>
      </c>
      <c r="N252" s="14">
        <f t="shared" si="13"/>
        <v>67.18</v>
      </c>
      <c r="O252" s="14">
        <f t="shared" si="14"/>
        <v>65.02</v>
      </c>
      <c r="P252" s="16">
        <f t="shared" si="15"/>
        <v>0.491830559757942</v>
      </c>
      <c r="Q252" s="17">
        <f>YEAR(SalesDataTable[[#This Row],[Order Date]])</f>
        <v>2026</v>
      </c>
      <c r="R252" s="16" t="str">
        <f>"Q"&amp;ROUNDUP(MONTH(SalesDataTable[[#This Row],[Order Date]])/3,0)</f>
        <v>Q1</v>
      </c>
      <c r="S252" s="13">
        <f>MONTH(SalesDataTable[[#This Row],[Order Date]])</f>
        <v>2</v>
      </c>
      <c r="T252" s="16" t="str">
        <f>TEXT(SalesDataTable[[#This Row],[Order Date]],"mmm")</f>
        <v>Feb</v>
      </c>
    </row>
    <row r="253" ht="15.6" spans="1:20">
      <c r="A253" s="19" t="s">
        <v>324</v>
      </c>
      <c r="B253" s="11">
        <v>46077</v>
      </c>
      <c r="C253" s="12" t="s">
        <v>47</v>
      </c>
      <c r="D253" s="12" t="s">
        <v>48</v>
      </c>
      <c r="E253" s="12" t="s">
        <v>23</v>
      </c>
      <c r="F253" s="12" t="s">
        <v>24</v>
      </c>
      <c r="G253" s="12" t="s">
        <v>25</v>
      </c>
      <c r="H253" s="12" t="s">
        <v>55</v>
      </c>
      <c r="I253" s="13">
        <v>2</v>
      </c>
      <c r="J253" s="14">
        <v>40.7</v>
      </c>
      <c r="K253" s="15">
        <v>0</v>
      </c>
      <c r="L253" s="14">
        <v>16.63</v>
      </c>
      <c r="M253" s="14">
        <f t="shared" si="12"/>
        <v>81.4</v>
      </c>
      <c r="N253" s="14">
        <f t="shared" si="13"/>
        <v>33.26</v>
      </c>
      <c r="O253" s="14">
        <f t="shared" si="14"/>
        <v>48.14</v>
      </c>
      <c r="P253" s="16">
        <f t="shared" si="15"/>
        <v>0.591400491400491</v>
      </c>
      <c r="Q253" s="17">
        <f>YEAR(SalesDataTable[[#This Row],[Order Date]])</f>
        <v>2026</v>
      </c>
      <c r="R253" s="16" t="str">
        <f>"Q"&amp;ROUNDUP(MONTH(SalesDataTable[[#This Row],[Order Date]])/3,0)</f>
        <v>Q1</v>
      </c>
      <c r="S253" s="13">
        <f>MONTH(SalesDataTable[[#This Row],[Order Date]])</f>
        <v>2</v>
      </c>
      <c r="T253" s="16" t="str">
        <f>TEXT(SalesDataTable[[#This Row],[Order Date]],"mmm")</f>
        <v>Feb</v>
      </c>
    </row>
    <row r="254" ht="15.6" spans="1:20">
      <c r="A254" s="19" t="s">
        <v>325</v>
      </c>
      <c r="B254" s="11">
        <v>46077</v>
      </c>
      <c r="C254" s="12" t="s">
        <v>28</v>
      </c>
      <c r="D254" s="12" t="s">
        <v>89</v>
      </c>
      <c r="E254" s="12" t="s">
        <v>23</v>
      </c>
      <c r="F254" s="12" t="s">
        <v>24</v>
      </c>
      <c r="G254" s="12" t="s">
        <v>37</v>
      </c>
      <c r="H254" s="12" t="s">
        <v>38</v>
      </c>
      <c r="I254" s="13">
        <v>1</v>
      </c>
      <c r="J254" s="14">
        <v>35.39</v>
      </c>
      <c r="K254" s="15">
        <v>0</v>
      </c>
      <c r="L254" s="14">
        <v>13.93</v>
      </c>
      <c r="M254" s="14">
        <f t="shared" si="12"/>
        <v>35.39</v>
      </c>
      <c r="N254" s="14">
        <f t="shared" si="13"/>
        <v>13.93</v>
      </c>
      <c r="O254" s="14">
        <f t="shared" si="14"/>
        <v>21.46</v>
      </c>
      <c r="P254" s="16">
        <f t="shared" si="15"/>
        <v>0.606385984741452</v>
      </c>
      <c r="Q254" s="17">
        <f>YEAR(SalesDataTable[[#This Row],[Order Date]])</f>
        <v>2026</v>
      </c>
      <c r="R254" s="16" t="str">
        <f>"Q"&amp;ROUNDUP(MONTH(SalesDataTable[[#This Row],[Order Date]])/3,0)</f>
        <v>Q1</v>
      </c>
      <c r="S254" s="13">
        <f>MONTH(SalesDataTable[[#This Row],[Order Date]])</f>
        <v>2</v>
      </c>
      <c r="T254" s="16" t="str">
        <f>TEXT(SalesDataTable[[#This Row],[Order Date]],"mmm")</f>
        <v>Feb</v>
      </c>
    </row>
    <row r="255" ht="15.6" spans="1:20">
      <c r="A255" s="19" t="s">
        <v>326</v>
      </c>
      <c r="B255" s="11">
        <v>46078</v>
      </c>
      <c r="C255" s="12" t="s">
        <v>21</v>
      </c>
      <c r="D255" s="12" t="s">
        <v>22</v>
      </c>
      <c r="E255" s="12" t="s">
        <v>23</v>
      </c>
      <c r="F255" s="12" t="s">
        <v>40</v>
      </c>
      <c r="G255" s="12" t="s">
        <v>25</v>
      </c>
      <c r="H255" s="12" t="s">
        <v>49</v>
      </c>
      <c r="I255" s="13">
        <v>5</v>
      </c>
      <c r="J255" s="14">
        <v>50.58</v>
      </c>
      <c r="K255" s="15">
        <v>0.1</v>
      </c>
      <c r="L255" s="14">
        <v>22.42</v>
      </c>
      <c r="M255" s="14">
        <f t="shared" si="12"/>
        <v>227.61</v>
      </c>
      <c r="N255" s="14">
        <f t="shared" si="13"/>
        <v>112.1</v>
      </c>
      <c r="O255" s="14">
        <f t="shared" si="14"/>
        <v>115.51</v>
      </c>
      <c r="P255" s="16">
        <f t="shared" si="15"/>
        <v>0.507490883528843</v>
      </c>
      <c r="Q255" s="17">
        <f>YEAR(SalesDataTable[[#This Row],[Order Date]])</f>
        <v>2026</v>
      </c>
      <c r="R255" s="16" t="str">
        <f>"Q"&amp;ROUNDUP(MONTH(SalesDataTable[[#This Row],[Order Date]])/3,0)</f>
        <v>Q1</v>
      </c>
      <c r="S255" s="13">
        <f>MONTH(SalesDataTable[[#This Row],[Order Date]])</f>
        <v>2</v>
      </c>
      <c r="T255" s="16" t="str">
        <f>TEXT(SalesDataTable[[#This Row],[Order Date]],"mmm")</f>
        <v>Feb</v>
      </c>
    </row>
    <row r="256" ht="15.6" spans="1:20">
      <c r="A256" s="19" t="s">
        <v>327</v>
      </c>
      <c r="B256" s="11">
        <v>46078</v>
      </c>
      <c r="C256" s="12" t="s">
        <v>28</v>
      </c>
      <c r="D256" s="12" t="s">
        <v>86</v>
      </c>
      <c r="E256" s="12" t="s">
        <v>59</v>
      </c>
      <c r="F256" s="12" t="s">
        <v>40</v>
      </c>
      <c r="G256" s="12" t="s">
        <v>69</v>
      </c>
      <c r="H256" s="12" t="s">
        <v>94</v>
      </c>
      <c r="I256" s="13">
        <v>2</v>
      </c>
      <c r="J256" s="14">
        <v>49.48</v>
      </c>
      <c r="K256" s="15">
        <v>0</v>
      </c>
      <c r="L256" s="14">
        <v>21.37</v>
      </c>
      <c r="M256" s="14">
        <f t="shared" si="12"/>
        <v>98.96</v>
      </c>
      <c r="N256" s="14">
        <f t="shared" si="13"/>
        <v>42.74</v>
      </c>
      <c r="O256" s="14">
        <f t="shared" si="14"/>
        <v>56.22</v>
      </c>
      <c r="P256" s="16">
        <f t="shared" si="15"/>
        <v>0.568108326596605</v>
      </c>
      <c r="Q256" s="17">
        <f>YEAR(SalesDataTable[[#This Row],[Order Date]])</f>
        <v>2026</v>
      </c>
      <c r="R256" s="16" t="str">
        <f>"Q"&amp;ROUNDUP(MONTH(SalesDataTable[[#This Row],[Order Date]])/3,0)</f>
        <v>Q1</v>
      </c>
      <c r="S256" s="13">
        <f>MONTH(SalesDataTable[[#This Row],[Order Date]])</f>
        <v>2</v>
      </c>
      <c r="T256" s="16" t="str">
        <f>TEXT(SalesDataTable[[#This Row],[Order Date]],"mmm")</f>
        <v>Feb</v>
      </c>
    </row>
    <row r="257" ht="15.6" spans="1:20">
      <c r="A257" s="19" t="s">
        <v>328</v>
      </c>
      <c r="B257" s="11">
        <v>46078</v>
      </c>
      <c r="C257" s="12" t="s">
        <v>47</v>
      </c>
      <c r="D257" s="12" t="s">
        <v>102</v>
      </c>
      <c r="E257" s="12" t="s">
        <v>45</v>
      </c>
      <c r="F257" s="12" t="s">
        <v>36</v>
      </c>
      <c r="G257" s="12" t="s">
        <v>69</v>
      </c>
      <c r="H257" s="12" t="s">
        <v>94</v>
      </c>
      <c r="I257" s="13">
        <v>1</v>
      </c>
      <c r="J257" s="14">
        <v>50.51</v>
      </c>
      <c r="K257" s="15">
        <v>0</v>
      </c>
      <c r="L257" s="14">
        <v>21.4</v>
      </c>
      <c r="M257" s="14">
        <f t="shared" si="12"/>
        <v>50.51</v>
      </c>
      <c r="N257" s="14">
        <f t="shared" si="13"/>
        <v>21.4</v>
      </c>
      <c r="O257" s="14">
        <f t="shared" si="14"/>
        <v>29.11</v>
      </c>
      <c r="P257" s="16">
        <f t="shared" si="15"/>
        <v>0.576321520490992</v>
      </c>
      <c r="Q257" s="17">
        <f>YEAR(SalesDataTable[[#This Row],[Order Date]])</f>
        <v>2026</v>
      </c>
      <c r="R257" s="16" t="str">
        <f>"Q"&amp;ROUNDUP(MONTH(SalesDataTable[[#This Row],[Order Date]])/3,0)</f>
        <v>Q1</v>
      </c>
      <c r="S257" s="13">
        <f>MONTH(SalesDataTable[[#This Row],[Order Date]])</f>
        <v>2</v>
      </c>
      <c r="T257" s="16" t="str">
        <f>TEXT(SalesDataTable[[#This Row],[Order Date]],"mmm")</f>
        <v>Feb</v>
      </c>
    </row>
    <row r="258" ht="15.6" spans="1:20">
      <c r="A258" s="19" t="s">
        <v>329</v>
      </c>
      <c r="B258" s="11">
        <v>46079</v>
      </c>
      <c r="C258" s="12" t="s">
        <v>21</v>
      </c>
      <c r="D258" s="12" t="s">
        <v>108</v>
      </c>
      <c r="E258" s="12" t="s">
        <v>23</v>
      </c>
      <c r="F258" s="12" t="s">
        <v>36</v>
      </c>
      <c r="G258" s="12" t="s">
        <v>51</v>
      </c>
      <c r="H258" s="12" t="s">
        <v>110</v>
      </c>
      <c r="I258" s="13">
        <v>2</v>
      </c>
      <c r="J258" s="14">
        <v>122.16</v>
      </c>
      <c r="K258" s="15">
        <v>0</v>
      </c>
      <c r="L258" s="14">
        <v>61.31</v>
      </c>
      <c r="M258" s="14">
        <f t="shared" ref="M258:M321" si="16">I258*J258*(1-K258)</f>
        <v>244.32</v>
      </c>
      <c r="N258" s="14">
        <f t="shared" ref="N258:N321" si="17">I258*L258</f>
        <v>122.62</v>
      </c>
      <c r="O258" s="14">
        <f t="shared" ref="O258:O321" si="18">M258-N258</f>
        <v>121.7</v>
      </c>
      <c r="P258" s="16">
        <f t="shared" ref="P258:P321" si="19">IFERROR(O258/M258,0)</f>
        <v>0.498117223313687</v>
      </c>
      <c r="Q258" s="17">
        <f>YEAR(SalesDataTable[[#This Row],[Order Date]])</f>
        <v>2026</v>
      </c>
      <c r="R258" s="16" t="str">
        <f>"Q"&amp;ROUNDUP(MONTH(SalesDataTable[[#This Row],[Order Date]])/3,0)</f>
        <v>Q1</v>
      </c>
      <c r="S258" s="13">
        <f>MONTH(SalesDataTable[[#This Row],[Order Date]])</f>
        <v>2</v>
      </c>
      <c r="T258" s="16" t="str">
        <f>TEXT(SalesDataTable[[#This Row],[Order Date]],"mmm")</f>
        <v>Feb</v>
      </c>
    </row>
    <row r="259" ht="15.6" spans="1:20">
      <c r="A259" s="19" t="s">
        <v>330</v>
      </c>
      <c r="B259" s="11">
        <v>46079</v>
      </c>
      <c r="C259" s="12" t="s">
        <v>47</v>
      </c>
      <c r="D259" s="12" t="s">
        <v>65</v>
      </c>
      <c r="E259" s="12" t="s">
        <v>45</v>
      </c>
      <c r="F259" s="12" t="s">
        <v>24</v>
      </c>
      <c r="G259" s="12" t="s">
        <v>25</v>
      </c>
      <c r="H259" s="12" t="s">
        <v>49</v>
      </c>
      <c r="I259" s="13">
        <v>3</v>
      </c>
      <c r="J259" s="14">
        <v>51.32</v>
      </c>
      <c r="K259" s="15">
        <v>0.1</v>
      </c>
      <c r="L259" s="14">
        <v>22.62</v>
      </c>
      <c r="M259" s="14">
        <f t="shared" si="16"/>
        <v>138.564</v>
      </c>
      <c r="N259" s="14">
        <f t="shared" si="17"/>
        <v>67.86</v>
      </c>
      <c r="O259" s="14">
        <f t="shared" si="18"/>
        <v>70.704</v>
      </c>
      <c r="P259" s="16">
        <f t="shared" si="19"/>
        <v>0.510262405819694</v>
      </c>
      <c r="Q259" s="17">
        <f>YEAR(SalesDataTable[[#This Row],[Order Date]])</f>
        <v>2026</v>
      </c>
      <c r="R259" s="16" t="str">
        <f>"Q"&amp;ROUNDUP(MONTH(SalesDataTable[[#This Row],[Order Date]])/3,0)</f>
        <v>Q1</v>
      </c>
      <c r="S259" s="13">
        <f>MONTH(SalesDataTable[[#This Row],[Order Date]])</f>
        <v>2</v>
      </c>
      <c r="T259" s="16" t="str">
        <f>TEXT(SalesDataTable[[#This Row],[Order Date]],"mmm")</f>
        <v>Feb</v>
      </c>
    </row>
    <row r="260" ht="15.6" spans="1:20">
      <c r="A260" s="19" t="s">
        <v>331</v>
      </c>
      <c r="B260" s="11">
        <v>46079</v>
      </c>
      <c r="C260" s="12" t="s">
        <v>34</v>
      </c>
      <c r="D260" s="12" t="s">
        <v>81</v>
      </c>
      <c r="E260" s="12" t="s">
        <v>23</v>
      </c>
      <c r="F260" s="12" t="s">
        <v>24</v>
      </c>
      <c r="G260" s="12" t="s">
        <v>51</v>
      </c>
      <c r="H260" s="12" t="s">
        <v>61</v>
      </c>
      <c r="I260" s="13">
        <v>2</v>
      </c>
      <c r="J260" s="14">
        <v>195.92</v>
      </c>
      <c r="K260" s="15">
        <v>0.05</v>
      </c>
      <c r="L260" s="14">
        <v>104.13</v>
      </c>
      <c r="M260" s="14">
        <f t="shared" si="16"/>
        <v>372.248</v>
      </c>
      <c r="N260" s="14">
        <f t="shared" si="17"/>
        <v>208.26</v>
      </c>
      <c r="O260" s="14">
        <f t="shared" si="18"/>
        <v>163.988</v>
      </c>
      <c r="P260" s="16">
        <f t="shared" si="19"/>
        <v>0.440534267477595</v>
      </c>
      <c r="Q260" s="17">
        <f>YEAR(SalesDataTable[[#This Row],[Order Date]])</f>
        <v>2026</v>
      </c>
      <c r="R260" s="16" t="str">
        <f>"Q"&amp;ROUNDUP(MONTH(SalesDataTable[[#This Row],[Order Date]])/3,0)</f>
        <v>Q1</v>
      </c>
      <c r="S260" s="13">
        <f>MONTH(SalesDataTable[[#This Row],[Order Date]])</f>
        <v>2</v>
      </c>
      <c r="T260" s="16" t="str">
        <f>TEXT(SalesDataTable[[#This Row],[Order Date]],"mmm")</f>
        <v>Feb</v>
      </c>
    </row>
    <row r="261" ht="15.6" spans="1:20">
      <c r="A261" s="19" t="s">
        <v>332</v>
      </c>
      <c r="B261" s="11">
        <v>46079</v>
      </c>
      <c r="C261" s="12" t="s">
        <v>21</v>
      </c>
      <c r="D261" s="12" t="s">
        <v>108</v>
      </c>
      <c r="E261" s="12" t="s">
        <v>23</v>
      </c>
      <c r="F261" s="12" t="s">
        <v>24</v>
      </c>
      <c r="G261" s="12" t="s">
        <v>37</v>
      </c>
      <c r="H261" s="12" t="s">
        <v>38</v>
      </c>
      <c r="I261" s="13">
        <v>1</v>
      </c>
      <c r="J261" s="14">
        <v>36.19</v>
      </c>
      <c r="K261" s="15">
        <v>0.1</v>
      </c>
      <c r="L261" s="14">
        <v>13.62</v>
      </c>
      <c r="M261" s="14">
        <f t="shared" si="16"/>
        <v>32.571</v>
      </c>
      <c r="N261" s="14">
        <f t="shared" si="17"/>
        <v>13.62</v>
      </c>
      <c r="O261" s="14">
        <f t="shared" si="18"/>
        <v>18.951</v>
      </c>
      <c r="P261" s="16">
        <f t="shared" si="19"/>
        <v>0.581836603113199</v>
      </c>
      <c r="Q261" s="17">
        <f>YEAR(SalesDataTable[[#This Row],[Order Date]])</f>
        <v>2026</v>
      </c>
      <c r="R261" s="16" t="str">
        <f>"Q"&amp;ROUNDUP(MONTH(SalesDataTable[[#This Row],[Order Date]])/3,0)</f>
        <v>Q1</v>
      </c>
      <c r="S261" s="13">
        <f>MONTH(SalesDataTable[[#This Row],[Order Date]])</f>
        <v>2</v>
      </c>
      <c r="T261" s="16" t="str">
        <f>TEXT(SalesDataTable[[#This Row],[Order Date]],"mmm")</f>
        <v>Feb</v>
      </c>
    </row>
    <row r="262" ht="15.6" spans="1:20">
      <c r="A262" s="19" t="s">
        <v>333</v>
      </c>
      <c r="B262" s="11">
        <v>46080</v>
      </c>
      <c r="C262" s="12" t="s">
        <v>34</v>
      </c>
      <c r="D262" s="12" t="s">
        <v>35</v>
      </c>
      <c r="E262" s="12" t="s">
        <v>23</v>
      </c>
      <c r="F262" s="12" t="s">
        <v>36</v>
      </c>
      <c r="G262" s="12" t="s">
        <v>31</v>
      </c>
      <c r="H262" s="12" t="s">
        <v>99</v>
      </c>
      <c r="I262" s="13">
        <v>1</v>
      </c>
      <c r="J262" s="14">
        <v>72.97</v>
      </c>
      <c r="K262" s="15">
        <v>0</v>
      </c>
      <c r="L262" s="14">
        <v>32.43</v>
      </c>
      <c r="M262" s="14">
        <f t="shared" si="16"/>
        <v>72.97</v>
      </c>
      <c r="N262" s="14">
        <f t="shared" si="17"/>
        <v>32.43</v>
      </c>
      <c r="O262" s="14">
        <f t="shared" si="18"/>
        <v>40.54</v>
      </c>
      <c r="P262" s="16">
        <f t="shared" si="19"/>
        <v>0.555570782513362</v>
      </c>
      <c r="Q262" s="17">
        <f>YEAR(SalesDataTable[[#This Row],[Order Date]])</f>
        <v>2026</v>
      </c>
      <c r="R262" s="16" t="str">
        <f>"Q"&amp;ROUNDUP(MONTH(SalesDataTable[[#This Row],[Order Date]])/3,0)</f>
        <v>Q1</v>
      </c>
      <c r="S262" s="13">
        <f>MONTH(SalesDataTable[[#This Row],[Order Date]])</f>
        <v>2</v>
      </c>
      <c r="T262" s="16" t="str">
        <f>TEXT(SalesDataTable[[#This Row],[Order Date]],"mmm")</f>
        <v>Feb</v>
      </c>
    </row>
    <row r="263" ht="15.6" spans="1:20">
      <c r="A263" s="19" t="s">
        <v>334</v>
      </c>
      <c r="B263" s="11">
        <v>46080</v>
      </c>
      <c r="C263" s="12" t="s">
        <v>47</v>
      </c>
      <c r="D263" s="12" t="s">
        <v>65</v>
      </c>
      <c r="E263" s="12" t="s">
        <v>30</v>
      </c>
      <c r="F263" s="12" t="s">
        <v>40</v>
      </c>
      <c r="G263" s="12" t="s">
        <v>37</v>
      </c>
      <c r="H263" s="12" t="s">
        <v>66</v>
      </c>
      <c r="I263" s="13">
        <v>12</v>
      </c>
      <c r="J263" s="14">
        <v>47.15</v>
      </c>
      <c r="K263" s="15">
        <v>0.1</v>
      </c>
      <c r="L263" s="14">
        <v>17.83</v>
      </c>
      <c r="M263" s="14">
        <f t="shared" si="16"/>
        <v>509.22</v>
      </c>
      <c r="N263" s="14">
        <f t="shared" si="17"/>
        <v>213.96</v>
      </c>
      <c r="O263" s="14">
        <f t="shared" si="18"/>
        <v>295.26</v>
      </c>
      <c r="P263" s="16">
        <f t="shared" si="19"/>
        <v>0.579827972192765</v>
      </c>
      <c r="Q263" s="17">
        <f>YEAR(SalesDataTable[[#This Row],[Order Date]])</f>
        <v>2026</v>
      </c>
      <c r="R263" s="16" t="str">
        <f>"Q"&amp;ROUNDUP(MONTH(SalesDataTable[[#This Row],[Order Date]])/3,0)</f>
        <v>Q1</v>
      </c>
      <c r="S263" s="13">
        <f>MONTH(SalesDataTable[[#This Row],[Order Date]])</f>
        <v>2</v>
      </c>
      <c r="T263" s="16" t="str">
        <f>TEXT(SalesDataTable[[#This Row],[Order Date]],"mmm")</f>
        <v>Feb</v>
      </c>
    </row>
    <row r="264" ht="15.6" spans="1:20">
      <c r="A264" s="19" t="s">
        <v>335</v>
      </c>
      <c r="B264" s="11">
        <v>46080</v>
      </c>
      <c r="C264" s="12" t="s">
        <v>21</v>
      </c>
      <c r="D264" s="12" t="s">
        <v>22</v>
      </c>
      <c r="E264" s="12" t="s">
        <v>45</v>
      </c>
      <c r="F264" s="12" t="s">
        <v>40</v>
      </c>
      <c r="G264" s="12" t="s">
        <v>37</v>
      </c>
      <c r="H264" s="12" t="s">
        <v>103</v>
      </c>
      <c r="I264" s="13">
        <v>3</v>
      </c>
      <c r="J264" s="14">
        <v>161.2</v>
      </c>
      <c r="K264" s="15">
        <v>0.1</v>
      </c>
      <c r="L264" s="14">
        <v>87.37</v>
      </c>
      <c r="M264" s="14">
        <f t="shared" si="16"/>
        <v>435.24</v>
      </c>
      <c r="N264" s="14">
        <f t="shared" si="17"/>
        <v>262.11</v>
      </c>
      <c r="O264" s="14">
        <f t="shared" si="18"/>
        <v>173.13</v>
      </c>
      <c r="P264" s="16">
        <f t="shared" si="19"/>
        <v>0.397780534877309</v>
      </c>
      <c r="Q264" s="17">
        <f>YEAR(SalesDataTable[[#This Row],[Order Date]])</f>
        <v>2026</v>
      </c>
      <c r="R264" s="16" t="str">
        <f>"Q"&amp;ROUNDUP(MONTH(SalesDataTable[[#This Row],[Order Date]])/3,0)</f>
        <v>Q1</v>
      </c>
      <c r="S264" s="13">
        <f>MONTH(SalesDataTable[[#This Row],[Order Date]])</f>
        <v>2</v>
      </c>
      <c r="T264" s="16" t="str">
        <f>TEXT(SalesDataTable[[#This Row],[Order Date]],"mmm")</f>
        <v>Feb</v>
      </c>
    </row>
    <row r="265" ht="15.6" spans="1:20">
      <c r="A265" s="19" t="s">
        <v>336</v>
      </c>
      <c r="B265" s="11">
        <v>46080</v>
      </c>
      <c r="C265" s="12" t="s">
        <v>21</v>
      </c>
      <c r="D265" s="12" t="s">
        <v>72</v>
      </c>
      <c r="E265" s="12" t="s">
        <v>45</v>
      </c>
      <c r="F265" s="12" t="s">
        <v>40</v>
      </c>
      <c r="G265" s="12" t="s">
        <v>25</v>
      </c>
      <c r="H265" s="12" t="s">
        <v>49</v>
      </c>
      <c r="I265" s="13">
        <v>1</v>
      </c>
      <c r="J265" s="14">
        <v>49.73</v>
      </c>
      <c r="K265" s="15">
        <v>0</v>
      </c>
      <c r="L265" s="14">
        <v>22</v>
      </c>
      <c r="M265" s="14">
        <f t="shared" si="16"/>
        <v>49.73</v>
      </c>
      <c r="N265" s="14">
        <f t="shared" si="17"/>
        <v>22</v>
      </c>
      <c r="O265" s="14">
        <f t="shared" si="18"/>
        <v>27.73</v>
      </c>
      <c r="P265" s="16">
        <f t="shared" si="19"/>
        <v>0.557611099939674</v>
      </c>
      <c r="Q265" s="17">
        <f>YEAR(SalesDataTable[[#This Row],[Order Date]])</f>
        <v>2026</v>
      </c>
      <c r="R265" s="16" t="str">
        <f>"Q"&amp;ROUNDUP(MONTH(SalesDataTable[[#This Row],[Order Date]])/3,0)</f>
        <v>Q1</v>
      </c>
      <c r="S265" s="13">
        <f>MONTH(SalesDataTable[[#This Row],[Order Date]])</f>
        <v>2</v>
      </c>
      <c r="T265" s="16" t="str">
        <f>TEXT(SalesDataTable[[#This Row],[Order Date]],"mmm")</f>
        <v>Feb</v>
      </c>
    </row>
    <row r="266" ht="15.6" spans="1:20">
      <c r="A266" s="19" t="s">
        <v>337</v>
      </c>
      <c r="B266" s="11">
        <v>46080</v>
      </c>
      <c r="C266" s="12" t="s">
        <v>34</v>
      </c>
      <c r="D266" s="12" t="s">
        <v>146</v>
      </c>
      <c r="E266" s="12" t="s">
        <v>23</v>
      </c>
      <c r="F266" s="12" t="s">
        <v>24</v>
      </c>
      <c r="G266" s="12" t="s">
        <v>51</v>
      </c>
      <c r="H266" s="12" t="s">
        <v>110</v>
      </c>
      <c r="I266" s="13">
        <v>2</v>
      </c>
      <c r="J266" s="14">
        <v>126.19</v>
      </c>
      <c r="K266" s="15">
        <v>0</v>
      </c>
      <c r="L266" s="14">
        <v>58.99</v>
      </c>
      <c r="M266" s="14">
        <f t="shared" si="16"/>
        <v>252.38</v>
      </c>
      <c r="N266" s="14">
        <f t="shared" si="17"/>
        <v>117.98</v>
      </c>
      <c r="O266" s="14">
        <f t="shared" si="18"/>
        <v>134.4</v>
      </c>
      <c r="P266" s="16">
        <f t="shared" si="19"/>
        <v>0.532530311435137</v>
      </c>
      <c r="Q266" s="17">
        <f>YEAR(SalesDataTable[[#This Row],[Order Date]])</f>
        <v>2026</v>
      </c>
      <c r="R266" s="16" t="str">
        <f>"Q"&amp;ROUNDUP(MONTH(SalesDataTable[[#This Row],[Order Date]])/3,0)</f>
        <v>Q1</v>
      </c>
      <c r="S266" s="13">
        <f>MONTH(SalesDataTable[[#This Row],[Order Date]])</f>
        <v>2</v>
      </c>
      <c r="T266" s="16" t="str">
        <f>TEXT(SalesDataTable[[#This Row],[Order Date]],"mmm")</f>
        <v>Feb</v>
      </c>
    </row>
    <row r="267" ht="15.6" spans="1:20">
      <c r="A267" s="19" t="s">
        <v>338</v>
      </c>
      <c r="B267" s="11">
        <v>46080</v>
      </c>
      <c r="C267" s="12" t="s">
        <v>28</v>
      </c>
      <c r="D267" s="12" t="s">
        <v>89</v>
      </c>
      <c r="E267" s="12" t="s">
        <v>23</v>
      </c>
      <c r="F267" s="12" t="s">
        <v>24</v>
      </c>
      <c r="G267" s="12" t="s">
        <v>37</v>
      </c>
      <c r="H267" s="12" t="s">
        <v>91</v>
      </c>
      <c r="I267" s="13">
        <v>2</v>
      </c>
      <c r="J267" s="14">
        <v>135.39</v>
      </c>
      <c r="K267" s="15">
        <v>0.05</v>
      </c>
      <c r="L267" s="14">
        <v>65.69</v>
      </c>
      <c r="M267" s="14">
        <f t="shared" si="16"/>
        <v>257.241</v>
      </c>
      <c r="N267" s="14">
        <f t="shared" si="17"/>
        <v>131.38</v>
      </c>
      <c r="O267" s="14">
        <f t="shared" si="18"/>
        <v>125.861</v>
      </c>
      <c r="P267" s="16">
        <f t="shared" si="19"/>
        <v>0.489272705361898</v>
      </c>
      <c r="Q267" s="17">
        <f>YEAR(SalesDataTable[[#This Row],[Order Date]])</f>
        <v>2026</v>
      </c>
      <c r="R267" s="16" t="str">
        <f>"Q"&amp;ROUNDUP(MONTH(SalesDataTable[[#This Row],[Order Date]])/3,0)</f>
        <v>Q1</v>
      </c>
      <c r="S267" s="13">
        <f>MONTH(SalesDataTable[[#This Row],[Order Date]])</f>
        <v>2</v>
      </c>
      <c r="T267" s="16" t="str">
        <f>TEXT(SalesDataTable[[#This Row],[Order Date]],"mmm")</f>
        <v>Feb</v>
      </c>
    </row>
    <row r="268" ht="15.6" spans="1:20">
      <c r="A268" s="19" t="s">
        <v>339</v>
      </c>
      <c r="B268" s="11">
        <v>46080</v>
      </c>
      <c r="C268" s="12" t="s">
        <v>28</v>
      </c>
      <c r="D268" s="12" t="s">
        <v>106</v>
      </c>
      <c r="E268" s="12" t="s">
        <v>30</v>
      </c>
      <c r="F268" s="12" t="s">
        <v>40</v>
      </c>
      <c r="G268" s="12" t="s">
        <v>69</v>
      </c>
      <c r="H268" s="12" t="s">
        <v>70</v>
      </c>
      <c r="I268" s="13">
        <v>12</v>
      </c>
      <c r="J268" s="14">
        <v>41.27</v>
      </c>
      <c r="K268" s="15">
        <v>0.1</v>
      </c>
      <c r="L268" s="14">
        <v>14.71</v>
      </c>
      <c r="M268" s="14">
        <f t="shared" si="16"/>
        <v>445.716</v>
      </c>
      <c r="N268" s="14">
        <f t="shared" si="17"/>
        <v>176.52</v>
      </c>
      <c r="O268" s="14">
        <f t="shared" si="18"/>
        <v>269.196</v>
      </c>
      <c r="P268" s="16">
        <f t="shared" si="19"/>
        <v>0.603963061680532</v>
      </c>
      <c r="Q268" s="17">
        <f>YEAR(SalesDataTable[[#This Row],[Order Date]])</f>
        <v>2026</v>
      </c>
      <c r="R268" s="16" t="str">
        <f>"Q"&amp;ROUNDUP(MONTH(SalesDataTable[[#This Row],[Order Date]])/3,0)</f>
        <v>Q1</v>
      </c>
      <c r="S268" s="13">
        <f>MONTH(SalesDataTable[[#This Row],[Order Date]])</f>
        <v>2</v>
      </c>
      <c r="T268" s="16" t="str">
        <f>TEXT(SalesDataTable[[#This Row],[Order Date]],"mmm")</f>
        <v>Feb</v>
      </c>
    </row>
    <row r="269" ht="15.6" spans="1:20">
      <c r="A269" s="19" t="s">
        <v>340</v>
      </c>
      <c r="B269" s="11">
        <v>46080</v>
      </c>
      <c r="C269" s="12" t="s">
        <v>21</v>
      </c>
      <c r="D269" s="12" t="s">
        <v>22</v>
      </c>
      <c r="E269" s="12" t="s">
        <v>45</v>
      </c>
      <c r="F269" s="12" t="s">
        <v>24</v>
      </c>
      <c r="G269" s="12" t="s">
        <v>25</v>
      </c>
      <c r="H269" s="12" t="s">
        <v>26</v>
      </c>
      <c r="I269" s="13">
        <v>1</v>
      </c>
      <c r="J269" s="14">
        <v>82.04</v>
      </c>
      <c r="K269" s="15">
        <v>0.1</v>
      </c>
      <c r="L269" s="14">
        <v>41.46</v>
      </c>
      <c r="M269" s="14">
        <f t="shared" si="16"/>
        <v>73.836</v>
      </c>
      <c r="N269" s="14">
        <f t="shared" si="17"/>
        <v>41.46</v>
      </c>
      <c r="O269" s="14">
        <f t="shared" si="18"/>
        <v>32.376</v>
      </c>
      <c r="P269" s="16">
        <f t="shared" si="19"/>
        <v>0.438485291727613</v>
      </c>
      <c r="Q269" s="17">
        <f>YEAR(SalesDataTable[[#This Row],[Order Date]])</f>
        <v>2026</v>
      </c>
      <c r="R269" s="16" t="str">
        <f>"Q"&amp;ROUNDUP(MONTH(SalesDataTable[[#This Row],[Order Date]])/3,0)</f>
        <v>Q1</v>
      </c>
      <c r="S269" s="13">
        <f>MONTH(SalesDataTable[[#This Row],[Order Date]])</f>
        <v>2</v>
      </c>
      <c r="T269" s="16" t="str">
        <f>TEXT(SalesDataTable[[#This Row],[Order Date]],"mmm")</f>
        <v>Feb</v>
      </c>
    </row>
    <row r="270" ht="15.6" spans="1:20">
      <c r="A270" s="19" t="s">
        <v>341</v>
      </c>
      <c r="B270" s="11">
        <v>46080</v>
      </c>
      <c r="C270" s="12" t="s">
        <v>47</v>
      </c>
      <c r="D270" s="12" t="s">
        <v>48</v>
      </c>
      <c r="E270" s="12" t="s">
        <v>23</v>
      </c>
      <c r="F270" s="12" t="s">
        <v>24</v>
      </c>
      <c r="G270" s="12" t="s">
        <v>37</v>
      </c>
      <c r="H270" s="12" t="s">
        <v>38</v>
      </c>
      <c r="I270" s="13">
        <v>3</v>
      </c>
      <c r="J270" s="14">
        <v>36.63</v>
      </c>
      <c r="K270" s="15">
        <v>0</v>
      </c>
      <c r="L270" s="14">
        <v>13.26</v>
      </c>
      <c r="M270" s="14">
        <f t="shared" si="16"/>
        <v>109.89</v>
      </c>
      <c r="N270" s="14">
        <f t="shared" si="17"/>
        <v>39.78</v>
      </c>
      <c r="O270" s="14">
        <f t="shared" si="18"/>
        <v>70.11</v>
      </c>
      <c r="P270" s="16">
        <f t="shared" si="19"/>
        <v>0.638001638001638</v>
      </c>
      <c r="Q270" s="17">
        <f>YEAR(SalesDataTable[[#This Row],[Order Date]])</f>
        <v>2026</v>
      </c>
      <c r="R270" s="16" t="str">
        <f>"Q"&amp;ROUNDUP(MONTH(SalesDataTable[[#This Row],[Order Date]])/3,0)</f>
        <v>Q1</v>
      </c>
      <c r="S270" s="13">
        <f>MONTH(SalesDataTable[[#This Row],[Order Date]])</f>
        <v>2</v>
      </c>
      <c r="T270" s="16" t="str">
        <f>TEXT(SalesDataTable[[#This Row],[Order Date]],"mmm")</f>
        <v>Feb</v>
      </c>
    </row>
    <row r="271" ht="15.6" spans="1:20">
      <c r="A271" s="19" t="s">
        <v>342</v>
      </c>
      <c r="B271" s="11">
        <v>46080</v>
      </c>
      <c r="C271" s="12" t="s">
        <v>47</v>
      </c>
      <c r="D271" s="12" t="s">
        <v>65</v>
      </c>
      <c r="E271" s="12" t="s">
        <v>45</v>
      </c>
      <c r="F271" s="12" t="s">
        <v>24</v>
      </c>
      <c r="G271" s="12" t="s">
        <v>31</v>
      </c>
      <c r="H271" s="12" t="s">
        <v>32</v>
      </c>
      <c r="I271" s="13">
        <v>5</v>
      </c>
      <c r="J271" s="14">
        <v>92.94</v>
      </c>
      <c r="K271" s="15">
        <v>0.05</v>
      </c>
      <c r="L271" s="14">
        <v>46.47</v>
      </c>
      <c r="M271" s="14">
        <f t="shared" si="16"/>
        <v>441.465</v>
      </c>
      <c r="N271" s="14">
        <f t="shared" si="17"/>
        <v>232.35</v>
      </c>
      <c r="O271" s="14">
        <f t="shared" si="18"/>
        <v>209.115</v>
      </c>
      <c r="P271" s="16">
        <f t="shared" si="19"/>
        <v>0.473684210526316</v>
      </c>
      <c r="Q271" s="17">
        <f>YEAR(SalesDataTable[[#This Row],[Order Date]])</f>
        <v>2026</v>
      </c>
      <c r="R271" s="16" t="str">
        <f>"Q"&amp;ROUNDUP(MONTH(SalesDataTable[[#This Row],[Order Date]])/3,0)</f>
        <v>Q1</v>
      </c>
      <c r="S271" s="13">
        <f>MONTH(SalesDataTable[[#This Row],[Order Date]])</f>
        <v>2</v>
      </c>
      <c r="T271" s="16" t="str">
        <f>TEXT(SalesDataTable[[#This Row],[Order Date]],"mmm")</f>
        <v>Feb</v>
      </c>
    </row>
    <row r="272" ht="15.6" spans="1:20">
      <c r="A272" s="19" t="s">
        <v>343</v>
      </c>
      <c r="B272" s="11">
        <v>46080</v>
      </c>
      <c r="C272" s="12" t="s">
        <v>28</v>
      </c>
      <c r="D272" s="12" t="s">
        <v>89</v>
      </c>
      <c r="E272" s="12" t="s">
        <v>45</v>
      </c>
      <c r="F272" s="12" t="s">
        <v>24</v>
      </c>
      <c r="G272" s="12" t="s">
        <v>69</v>
      </c>
      <c r="H272" s="12" t="s">
        <v>75</v>
      </c>
      <c r="I272" s="13">
        <v>2</v>
      </c>
      <c r="J272" s="14">
        <v>120.44</v>
      </c>
      <c r="K272" s="15">
        <v>0.05</v>
      </c>
      <c r="L272" s="14">
        <v>68.98</v>
      </c>
      <c r="M272" s="14">
        <f t="shared" si="16"/>
        <v>228.836</v>
      </c>
      <c r="N272" s="14">
        <f t="shared" si="17"/>
        <v>137.96</v>
      </c>
      <c r="O272" s="14">
        <f t="shared" si="18"/>
        <v>90.876</v>
      </c>
      <c r="P272" s="16">
        <f t="shared" si="19"/>
        <v>0.3971228303239</v>
      </c>
      <c r="Q272" s="17">
        <f>YEAR(SalesDataTable[[#This Row],[Order Date]])</f>
        <v>2026</v>
      </c>
      <c r="R272" s="16" t="str">
        <f>"Q"&amp;ROUNDUP(MONTH(SalesDataTable[[#This Row],[Order Date]])/3,0)</f>
        <v>Q1</v>
      </c>
      <c r="S272" s="13">
        <f>MONTH(SalesDataTable[[#This Row],[Order Date]])</f>
        <v>2</v>
      </c>
      <c r="T272" s="16" t="str">
        <f>TEXT(SalesDataTable[[#This Row],[Order Date]],"mmm")</f>
        <v>Feb</v>
      </c>
    </row>
    <row r="273" ht="15.6" spans="1:20">
      <c r="A273" s="19" t="s">
        <v>344</v>
      </c>
      <c r="B273" s="11">
        <v>46080</v>
      </c>
      <c r="C273" s="12" t="s">
        <v>28</v>
      </c>
      <c r="D273" s="12" t="s">
        <v>58</v>
      </c>
      <c r="E273" s="12" t="s">
        <v>59</v>
      </c>
      <c r="F273" s="12" t="s">
        <v>36</v>
      </c>
      <c r="G273" s="12" t="s">
        <v>37</v>
      </c>
      <c r="H273" s="12" t="s">
        <v>38</v>
      </c>
      <c r="I273" s="13">
        <v>2</v>
      </c>
      <c r="J273" s="14">
        <v>36.13</v>
      </c>
      <c r="K273" s="15">
        <v>0</v>
      </c>
      <c r="L273" s="14">
        <v>13.72</v>
      </c>
      <c r="M273" s="14">
        <f t="shared" si="16"/>
        <v>72.26</v>
      </c>
      <c r="N273" s="14">
        <f t="shared" si="17"/>
        <v>27.44</v>
      </c>
      <c r="O273" s="14">
        <f t="shared" si="18"/>
        <v>44.82</v>
      </c>
      <c r="P273" s="16">
        <f t="shared" si="19"/>
        <v>0.620260171602546</v>
      </c>
      <c r="Q273" s="17">
        <f>YEAR(SalesDataTable[[#This Row],[Order Date]])</f>
        <v>2026</v>
      </c>
      <c r="R273" s="16" t="str">
        <f>"Q"&amp;ROUNDUP(MONTH(SalesDataTable[[#This Row],[Order Date]])/3,0)</f>
        <v>Q1</v>
      </c>
      <c r="S273" s="13">
        <f>MONTH(SalesDataTable[[#This Row],[Order Date]])</f>
        <v>2</v>
      </c>
      <c r="T273" s="16" t="str">
        <f>TEXT(SalesDataTable[[#This Row],[Order Date]],"mmm")</f>
        <v>Feb</v>
      </c>
    </row>
    <row r="274" ht="15.6" spans="1:20">
      <c r="A274" s="19" t="s">
        <v>345</v>
      </c>
      <c r="B274" s="11">
        <v>46081</v>
      </c>
      <c r="C274" s="12" t="s">
        <v>28</v>
      </c>
      <c r="D274" s="12" t="s">
        <v>29</v>
      </c>
      <c r="E274" s="12" t="s">
        <v>45</v>
      </c>
      <c r="F274" s="12" t="s">
        <v>24</v>
      </c>
      <c r="G274" s="12" t="s">
        <v>69</v>
      </c>
      <c r="H274" s="12" t="s">
        <v>75</v>
      </c>
      <c r="I274" s="13">
        <v>1</v>
      </c>
      <c r="J274" s="14">
        <v>124.97</v>
      </c>
      <c r="K274" s="15">
        <v>0.1</v>
      </c>
      <c r="L274" s="14">
        <v>69.79</v>
      </c>
      <c r="M274" s="14">
        <f t="shared" si="16"/>
        <v>112.473</v>
      </c>
      <c r="N274" s="14">
        <f t="shared" si="17"/>
        <v>69.79</v>
      </c>
      <c r="O274" s="14">
        <f t="shared" si="18"/>
        <v>42.683</v>
      </c>
      <c r="P274" s="16">
        <f t="shared" si="19"/>
        <v>0.379495523370053</v>
      </c>
      <c r="Q274" s="17">
        <f>YEAR(SalesDataTable[[#This Row],[Order Date]])</f>
        <v>2026</v>
      </c>
      <c r="R274" s="16" t="str">
        <f>"Q"&amp;ROUNDUP(MONTH(SalesDataTable[[#This Row],[Order Date]])/3,0)</f>
        <v>Q1</v>
      </c>
      <c r="S274" s="13">
        <f>MONTH(SalesDataTable[[#This Row],[Order Date]])</f>
        <v>2</v>
      </c>
      <c r="T274" s="16" t="str">
        <f>TEXT(SalesDataTable[[#This Row],[Order Date]],"mmm")</f>
        <v>Feb</v>
      </c>
    </row>
    <row r="275" ht="15.6" spans="1:20">
      <c r="A275" s="19" t="s">
        <v>346</v>
      </c>
      <c r="B275" s="11">
        <v>46081</v>
      </c>
      <c r="C275" s="12" t="s">
        <v>47</v>
      </c>
      <c r="D275" s="12" t="s">
        <v>102</v>
      </c>
      <c r="E275" s="12" t="s">
        <v>23</v>
      </c>
      <c r="F275" s="12" t="s">
        <v>24</v>
      </c>
      <c r="G275" s="12" t="s">
        <v>37</v>
      </c>
      <c r="H275" s="12" t="s">
        <v>103</v>
      </c>
      <c r="I275" s="13">
        <v>1</v>
      </c>
      <c r="J275" s="14">
        <v>163.31</v>
      </c>
      <c r="K275" s="15">
        <v>0.05</v>
      </c>
      <c r="L275" s="14">
        <v>87.22</v>
      </c>
      <c r="M275" s="14">
        <f t="shared" si="16"/>
        <v>155.1445</v>
      </c>
      <c r="N275" s="14">
        <f t="shared" si="17"/>
        <v>87.22</v>
      </c>
      <c r="O275" s="14">
        <f t="shared" si="18"/>
        <v>67.9245</v>
      </c>
      <c r="P275" s="16">
        <f t="shared" si="19"/>
        <v>0.437814424617051</v>
      </c>
      <c r="Q275" s="17">
        <f>YEAR(SalesDataTable[[#This Row],[Order Date]])</f>
        <v>2026</v>
      </c>
      <c r="R275" s="16" t="str">
        <f>"Q"&amp;ROUNDUP(MONTH(SalesDataTable[[#This Row],[Order Date]])/3,0)</f>
        <v>Q1</v>
      </c>
      <c r="S275" s="13">
        <f>MONTH(SalesDataTable[[#This Row],[Order Date]])</f>
        <v>2</v>
      </c>
      <c r="T275" s="16" t="str">
        <f>TEXT(SalesDataTable[[#This Row],[Order Date]],"mmm")</f>
        <v>Feb</v>
      </c>
    </row>
    <row r="276" ht="15.6" spans="1:20">
      <c r="A276" s="19" t="s">
        <v>347</v>
      </c>
      <c r="B276" s="11">
        <v>46082</v>
      </c>
      <c r="C276" s="12" t="s">
        <v>34</v>
      </c>
      <c r="D276" s="12" t="s">
        <v>35</v>
      </c>
      <c r="E276" s="12" t="s">
        <v>45</v>
      </c>
      <c r="F276" s="12" t="s">
        <v>24</v>
      </c>
      <c r="G276" s="12" t="s">
        <v>31</v>
      </c>
      <c r="H276" s="12" t="s">
        <v>32</v>
      </c>
      <c r="I276" s="13">
        <v>3</v>
      </c>
      <c r="J276" s="14">
        <v>92.76</v>
      </c>
      <c r="K276" s="15">
        <v>0</v>
      </c>
      <c r="L276" s="14">
        <v>45.84</v>
      </c>
      <c r="M276" s="14">
        <f t="shared" si="16"/>
        <v>278.28</v>
      </c>
      <c r="N276" s="14">
        <f t="shared" si="17"/>
        <v>137.52</v>
      </c>
      <c r="O276" s="14">
        <f t="shared" si="18"/>
        <v>140.76</v>
      </c>
      <c r="P276" s="16">
        <f t="shared" si="19"/>
        <v>0.505821474773609</v>
      </c>
      <c r="Q276" s="17">
        <f>YEAR(SalesDataTable[[#This Row],[Order Date]])</f>
        <v>2026</v>
      </c>
      <c r="R276" s="16" t="str">
        <f>"Q"&amp;ROUNDUP(MONTH(SalesDataTable[[#This Row],[Order Date]])/3,0)</f>
        <v>Q1</v>
      </c>
      <c r="S276" s="13">
        <f>MONTH(SalesDataTable[[#This Row],[Order Date]])</f>
        <v>3</v>
      </c>
      <c r="T276" s="16" t="str">
        <f>TEXT(SalesDataTable[[#This Row],[Order Date]],"mmm")</f>
        <v>Mar</v>
      </c>
    </row>
    <row r="277" ht="15.6" spans="1:20">
      <c r="A277" s="19" t="s">
        <v>348</v>
      </c>
      <c r="B277" s="11">
        <v>46082</v>
      </c>
      <c r="C277" s="12" t="s">
        <v>21</v>
      </c>
      <c r="D277" s="12" t="s">
        <v>108</v>
      </c>
      <c r="E277" s="12" t="s">
        <v>30</v>
      </c>
      <c r="F277" s="12" t="s">
        <v>40</v>
      </c>
      <c r="G277" s="12" t="s">
        <v>69</v>
      </c>
      <c r="H277" s="12" t="s">
        <v>70</v>
      </c>
      <c r="I277" s="13">
        <v>5</v>
      </c>
      <c r="J277" s="14">
        <v>41.31</v>
      </c>
      <c r="K277" s="15">
        <v>0.1</v>
      </c>
      <c r="L277" s="14">
        <v>15.14</v>
      </c>
      <c r="M277" s="14">
        <f t="shared" si="16"/>
        <v>185.895</v>
      </c>
      <c r="N277" s="14">
        <f t="shared" si="17"/>
        <v>75.7</v>
      </c>
      <c r="O277" s="14">
        <f t="shared" si="18"/>
        <v>110.195</v>
      </c>
      <c r="P277" s="16">
        <f t="shared" si="19"/>
        <v>0.592780870921757</v>
      </c>
      <c r="Q277" s="17">
        <f>YEAR(SalesDataTable[[#This Row],[Order Date]])</f>
        <v>2026</v>
      </c>
      <c r="R277" s="16" t="str">
        <f>"Q"&amp;ROUNDUP(MONTH(SalesDataTable[[#This Row],[Order Date]])/3,0)</f>
        <v>Q1</v>
      </c>
      <c r="S277" s="13">
        <f>MONTH(SalesDataTable[[#This Row],[Order Date]])</f>
        <v>3</v>
      </c>
      <c r="T277" s="16" t="str">
        <f>TEXT(SalesDataTable[[#This Row],[Order Date]],"mmm")</f>
        <v>Mar</v>
      </c>
    </row>
    <row r="278" ht="15.6" spans="1:20">
      <c r="A278" s="19" t="s">
        <v>349</v>
      </c>
      <c r="B278" s="11">
        <v>46082</v>
      </c>
      <c r="C278" s="12" t="s">
        <v>28</v>
      </c>
      <c r="D278" s="12" t="s">
        <v>106</v>
      </c>
      <c r="E278" s="12" t="s">
        <v>59</v>
      </c>
      <c r="F278" s="12" t="s">
        <v>36</v>
      </c>
      <c r="G278" s="12" t="s">
        <v>69</v>
      </c>
      <c r="H278" s="12" t="s">
        <v>70</v>
      </c>
      <c r="I278" s="13">
        <v>2</v>
      </c>
      <c r="J278" s="14">
        <v>41.23</v>
      </c>
      <c r="K278" s="15">
        <v>0</v>
      </c>
      <c r="L278" s="14">
        <v>14.28</v>
      </c>
      <c r="M278" s="14">
        <f t="shared" si="16"/>
        <v>82.46</v>
      </c>
      <c r="N278" s="14">
        <f t="shared" si="17"/>
        <v>28.56</v>
      </c>
      <c r="O278" s="14">
        <f t="shared" si="18"/>
        <v>53.9</v>
      </c>
      <c r="P278" s="16">
        <f t="shared" si="19"/>
        <v>0.65365025466893</v>
      </c>
      <c r="Q278" s="17">
        <f>YEAR(SalesDataTable[[#This Row],[Order Date]])</f>
        <v>2026</v>
      </c>
      <c r="R278" s="16" t="str">
        <f>"Q"&amp;ROUNDUP(MONTH(SalesDataTable[[#This Row],[Order Date]])/3,0)</f>
        <v>Q1</v>
      </c>
      <c r="S278" s="13">
        <f>MONTH(SalesDataTable[[#This Row],[Order Date]])</f>
        <v>3</v>
      </c>
      <c r="T278" s="16" t="str">
        <f>TEXT(SalesDataTable[[#This Row],[Order Date]],"mmm")</f>
        <v>Mar</v>
      </c>
    </row>
    <row r="279" ht="15.6" spans="1:20">
      <c r="A279" s="19" t="s">
        <v>350</v>
      </c>
      <c r="B279" s="11">
        <v>46082</v>
      </c>
      <c r="C279" s="12" t="s">
        <v>28</v>
      </c>
      <c r="D279" s="12" t="s">
        <v>29</v>
      </c>
      <c r="E279" s="12" t="s">
        <v>23</v>
      </c>
      <c r="F279" s="12" t="s">
        <v>36</v>
      </c>
      <c r="G279" s="12" t="s">
        <v>37</v>
      </c>
      <c r="H279" s="12" t="s">
        <v>38</v>
      </c>
      <c r="I279" s="13">
        <v>1</v>
      </c>
      <c r="J279" s="14">
        <v>36.47</v>
      </c>
      <c r="K279" s="15">
        <v>0.05</v>
      </c>
      <c r="L279" s="14">
        <v>13.21</v>
      </c>
      <c r="M279" s="14">
        <f t="shared" si="16"/>
        <v>34.6465</v>
      </c>
      <c r="N279" s="14">
        <f t="shared" si="17"/>
        <v>13.21</v>
      </c>
      <c r="O279" s="14">
        <f t="shared" si="18"/>
        <v>21.4365</v>
      </c>
      <c r="P279" s="16">
        <f t="shared" si="19"/>
        <v>0.618720505678784</v>
      </c>
      <c r="Q279" s="17">
        <f>YEAR(SalesDataTable[[#This Row],[Order Date]])</f>
        <v>2026</v>
      </c>
      <c r="R279" s="16" t="str">
        <f>"Q"&amp;ROUNDUP(MONTH(SalesDataTable[[#This Row],[Order Date]])/3,0)</f>
        <v>Q1</v>
      </c>
      <c r="S279" s="13">
        <f>MONTH(SalesDataTable[[#This Row],[Order Date]])</f>
        <v>3</v>
      </c>
      <c r="T279" s="16" t="str">
        <f>TEXT(SalesDataTable[[#This Row],[Order Date]],"mmm")</f>
        <v>Mar</v>
      </c>
    </row>
    <row r="280" ht="15.6" spans="1:20">
      <c r="A280" s="19" t="s">
        <v>351</v>
      </c>
      <c r="B280" s="11">
        <v>46082</v>
      </c>
      <c r="C280" s="12" t="s">
        <v>21</v>
      </c>
      <c r="D280" s="12" t="s">
        <v>108</v>
      </c>
      <c r="E280" s="12" t="s">
        <v>59</v>
      </c>
      <c r="F280" s="12" t="s">
        <v>36</v>
      </c>
      <c r="G280" s="12" t="s">
        <v>69</v>
      </c>
      <c r="H280" s="12" t="s">
        <v>87</v>
      </c>
      <c r="I280" s="13">
        <v>1</v>
      </c>
      <c r="J280" s="14">
        <v>36.67</v>
      </c>
      <c r="K280" s="15">
        <v>0</v>
      </c>
      <c r="L280" s="14">
        <v>13.97</v>
      </c>
      <c r="M280" s="14">
        <f t="shared" si="16"/>
        <v>36.67</v>
      </c>
      <c r="N280" s="14">
        <f t="shared" si="17"/>
        <v>13.97</v>
      </c>
      <c r="O280" s="14">
        <f t="shared" si="18"/>
        <v>22.7</v>
      </c>
      <c r="P280" s="16">
        <f t="shared" si="19"/>
        <v>0.619034633215162</v>
      </c>
      <c r="Q280" s="17">
        <f>YEAR(SalesDataTable[[#This Row],[Order Date]])</f>
        <v>2026</v>
      </c>
      <c r="R280" s="16" t="str">
        <f>"Q"&amp;ROUNDUP(MONTH(SalesDataTable[[#This Row],[Order Date]])/3,0)</f>
        <v>Q1</v>
      </c>
      <c r="S280" s="13">
        <f>MONTH(SalesDataTable[[#This Row],[Order Date]])</f>
        <v>3</v>
      </c>
      <c r="T280" s="16" t="str">
        <f>TEXT(SalesDataTable[[#This Row],[Order Date]],"mmm")</f>
        <v>Mar</v>
      </c>
    </row>
    <row r="281" ht="15.6" spans="1:20">
      <c r="A281" s="19" t="s">
        <v>352</v>
      </c>
      <c r="B281" s="11">
        <v>46082</v>
      </c>
      <c r="C281" s="12" t="s">
        <v>28</v>
      </c>
      <c r="D281" s="12" t="s">
        <v>86</v>
      </c>
      <c r="E281" s="12" t="s">
        <v>23</v>
      </c>
      <c r="F281" s="12" t="s">
        <v>40</v>
      </c>
      <c r="G281" s="12" t="s">
        <v>25</v>
      </c>
      <c r="H281" s="12" t="s">
        <v>49</v>
      </c>
      <c r="I281" s="13">
        <v>2</v>
      </c>
      <c r="J281" s="14">
        <v>51.87</v>
      </c>
      <c r="K281" s="15">
        <v>0.1</v>
      </c>
      <c r="L281" s="14">
        <v>22.95</v>
      </c>
      <c r="M281" s="14">
        <f t="shared" si="16"/>
        <v>93.366</v>
      </c>
      <c r="N281" s="14">
        <f t="shared" si="17"/>
        <v>45.9</v>
      </c>
      <c r="O281" s="14">
        <f t="shared" si="18"/>
        <v>47.466</v>
      </c>
      <c r="P281" s="16">
        <f t="shared" si="19"/>
        <v>0.508386350491614</v>
      </c>
      <c r="Q281" s="17">
        <f>YEAR(SalesDataTable[[#This Row],[Order Date]])</f>
        <v>2026</v>
      </c>
      <c r="R281" s="16" t="str">
        <f>"Q"&amp;ROUNDUP(MONTH(SalesDataTable[[#This Row],[Order Date]])/3,0)</f>
        <v>Q1</v>
      </c>
      <c r="S281" s="13">
        <f>MONTH(SalesDataTable[[#This Row],[Order Date]])</f>
        <v>3</v>
      </c>
      <c r="T281" s="16" t="str">
        <f>TEXT(SalesDataTable[[#This Row],[Order Date]],"mmm")</f>
        <v>Mar</v>
      </c>
    </row>
    <row r="282" ht="15.6" spans="1:20">
      <c r="A282" s="19" t="s">
        <v>353</v>
      </c>
      <c r="B282" s="11">
        <v>46082</v>
      </c>
      <c r="C282" s="12" t="s">
        <v>34</v>
      </c>
      <c r="D282" s="12" t="s">
        <v>35</v>
      </c>
      <c r="E282" s="12" t="s">
        <v>45</v>
      </c>
      <c r="F282" s="12" t="s">
        <v>40</v>
      </c>
      <c r="G282" s="12" t="s">
        <v>51</v>
      </c>
      <c r="H282" s="12" t="s">
        <v>61</v>
      </c>
      <c r="I282" s="13">
        <v>1</v>
      </c>
      <c r="J282" s="14">
        <v>195.06</v>
      </c>
      <c r="K282" s="15">
        <v>0.1</v>
      </c>
      <c r="L282" s="14">
        <v>106.68</v>
      </c>
      <c r="M282" s="14">
        <f t="shared" si="16"/>
        <v>175.554</v>
      </c>
      <c r="N282" s="14">
        <f t="shared" si="17"/>
        <v>106.68</v>
      </c>
      <c r="O282" s="14">
        <f t="shared" si="18"/>
        <v>68.874</v>
      </c>
      <c r="P282" s="16">
        <f t="shared" si="19"/>
        <v>0.392323729450767</v>
      </c>
      <c r="Q282" s="17">
        <f>YEAR(SalesDataTable[[#This Row],[Order Date]])</f>
        <v>2026</v>
      </c>
      <c r="R282" s="16" t="str">
        <f>"Q"&amp;ROUNDUP(MONTH(SalesDataTable[[#This Row],[Order Date]])/3,0)</f>
        <v>Q1</v>
      </c>
      <c r="S282" s="13">
        <f>MONTH(SalesDataTable[[#This Row],[Order Date]])</f>
        <v>3</v>
      </c>
      <c r="T282" s="16" t="str">
        <f>TEXT(SalesDataTable[[#This Row],[Order Date]],"mmm")</f>
        <v>Mar</v>
      </c>
    </row>
    <row r="283" ht="15.6" spans="1:20">
      <c r="A283" s="19" t="s">
        <v>354</v>
      </c>
      <c r="B283" s="11">
        <v>46082</v>
      </c>
      <c r="C283" s="12" t="s">
        <v>28</v>
      </c>
      <c r="D283" s="12" t="s">
        <v>86</v>
      </c>
      <c r="E283" s="12" t="s">
        <v>59</v>
      </c>
      <c r="F283" s="12" t="s">
        <v>24</v>
      </c>
      <c r="G283" s="12" t="s">
        <v>25</v>
      </c>
      <c r="H283" s="12" t="s">
        <v>63</v>
      </c>
      <c r="I283" s="13">
        <v>2</v>
      </c>
      <c r="J283" s="14">
        <v>100.79</v>
      </c>
      <c r="K283" s="15">
        <v>0.05</v>
      </c>
      <c r="L283" s="14">
        <v>49</v>
      </c>
      <c r="M283" s="14">
        <f t="shared" si="16"/>
        <v>191.501</v>
      </c>
      <c r="N283" s="14">
        <f t="shared" si="17"/>
        <v>98</v>
      </c>
      <c r="O283" s="14">
        <f t="shared" si="18"/>
        <v>93.501</v>
      </c>
      <c r="P283" s="16">
        <f t="shared" si="19"/>
        <v>0.488253325047911</v>
      </c>
      <c r="Q283" s="17">
        <f>YEAR(SalesDataTable[[#This Row],[Order Date]])</f>
        <v>2026</v>
      </c>
      <c r="R283" s="16" t="str">
        <f>"Q"&amp;ROUNDUP(MONTH(SalesDataTable[[#This Row],[Order Date]])/3,0)</f>
        <v>Q1</v>
      </c>
      <c r="S283" s="13">
        <f>MONTH(SalesDataTable[[#This Row],[Order Date]])</f>
        <v>3</v>
      </c>
      <c r="T283" s="16" t="str">
        <f>TEXT(SalesDataTable[[#This Row],[Order Date]],"mmm")</f>
        <v>Mar</v>
      </c>
    </row>
    <row r="284" ht="15.6" spans="1:20">
      <c r="A284" s="19" t="s">
        <v>355</v>
      </c>
      <c r="B284" s="11">
        <v>46082</v>
      </c>
      <c r="C284" s="12" t="s">
        <v>47</v>
      </c>
      <c r="D284" s="12" t="s">
        <v>68</v>
      </c>
      <c r="E284" s="12" t="s">
        <v>23</v>
      </c>
      <c r="F284" s="12" t="s">
        <v>36</v>
      </c>
      <c r="G284" s="12" t="s">
        <v>25</v>
      </c>
      <c r="H284" s="12" t="s">
        <v>49</v>
      </c>
      <c r="I284" s="13">
        <v>5</v>
      </c>
      <c r="J284" s="14">
        <v>51.92</v>
      </c>
      <c r="K284" s="15">
        <v>0.15</v>
      </c>
      <c r="L284" s="14">
        <v>22.24</v>
      </c>
      <c r="M284" s="14">
        <f t="shared" si="16"/>
        <v>220.66</v>
      </c>
      <c r="N284" s="14">
        <f t="shared" si="17"/>
        <v>111.2</v>
      </c>
      <c r="O284" s="14">
        <f t="shared" si="18"/>
        <v>109.46</v>
      </c>
      <c r="P284" s="16">
        <f t="shared" si="19"/>
        <v>0.496057282697363</v>
      </c>
      <c r="Q284" s="17">
        <f>YEAR(SalesDataTable[[#This Row],[Order Date]])</f>
        <v>2026</v>
      </c>
      <c r="R284" s="16" t="str">
        <f>"Q"&amp;ROUNDUP(MONTH(SalesDataTable[[#This Row],[Order Date]])/3,0)</f>
        <v>Q1</v>
      </c>
      <c r="S284" s="13">
        <f>MONTH(SalesDataTable[[#This Row],[Order Date]])</f>
        <v>3</v>
      </c>
      <c r="T284" s="16" t="str">
        <f>TEXT(SalesDataTable[[#This Row],[Order Date]],"mmm")</f>
        <v>Mar</v>
      </c>
    </row>
    <row r="285" ht="15.6" spans="1:20">
      <c r="A285" s="19" t="s">
        <v>356</v>
      </c>
      <c r="B285" s="11">
        <v>46082</v>
      </c>
      <c r="C285" s="12" t="s">
        <v>47</v>
      </c>
      <c r="D285" s="12" t="s">
        <v>65</v>
      </c>
      <c r="E285" s="12" t="s">
        <v>23</v>
      </c>
      <c r="F285" s="12" t="s">
        <v>36</v>
      </c>
      <c r="G285" s="12" t="s">
        <v>51</v>
      </c>
      <c r="H285" s="12" t="s">
        <v>110</v>
      </c>
      <c r="I285" s="13">
        <v>1</v>
      </c>
      <c r="J285" s="14">
        <v>123.99</v>
      </c>
      <c r="K285" s="15">
        <v>0.05</v>
      </c>
      <c r="L285" s="14">
        <v>61.67</v>
      </c>
      <c r="M285" s="14">
        <f t="shared" si="16"/>
        <v>117.7905</v>
      </c>
      <c r="N285" s="14">
        <f t="shared" si="17"/>
        <v>61.67</v>
      </c>
      <c r="O285" s="14">
        <f t="shared" si="18"/>
        <v>56.1205</v>
      </c>
      <c r="P285" s="16">
        <f t="shared" si="19"/>
        <v>0.476443346449841</v>
      </c>
      <c r="Q285" s="17">
        <f>YEAR(SalesDataTable[[#This Row],[Order Date]])</f>
        <v>2026</v>
      </c>
      <c r="R285" s="16" t="str">
        <f>"Q"&amp;ROUNDUP(MONTH(SalesDataTable[[#This Row],[Order Date]])/3,0)</f>
        <v>Q1</v>
      </c>
      <c r="S285" s="13">
        <f>MONTH(SalesDataTable[[#This Row],[Order Date]])</f>
        <v>3</v>
      </c>
      <c r="T285" s="16" t="str">
        <f>TEXT(SalesDataTable[[#This Row],[Order Date]],"mmm")</f>
        <v>Mar</v>
      </c>
    </row>
    <row r="286" ht="15.6" spans="1:20">
      <c r="A286" s="19" t="s">
        <v>357</v>
      </c>
      <c r="B286" s="11">
        <v>46082</v>
      </c>
      <c r="C286" s="12" t="s">
        <v>28</v>
      </c>
      <c r="D286" s="12" t="s">
        <v>106</v>
      </c>
      <c r="E286" s="12" t="s">
        <v>23</v>
      </c>
      <c r="F286" s="12" t="s">
        <v>36</v>
      </c>
      <c r="G286" s="12" t="s">
        <v>51</v>
      </c>
      <c r="H286" s="12" t="s">
        <v>52</v>
      </c>
      <c r="I286" s="13">
        <v>1</v>
      </c>
      <c r="J286" s="14">
        <v>344.8</v>
      </c>
      <c r="K286" s="15">
        <v>0.05</v>
      </c>
      <c r="L286" s="14">
        <v>196.14</v>
      </c>
      <c r="M286" s="14">
        <f t="shared" si="16"/>
        <v>327.56</v>
      </c>
      <c r="N286" s="14">
        <f t="shared" si="17"/>
        <v>196.14</v>
      </c>
      <c r="O286" s="14">
        <f t="shared" si="18"/>
        <v>131.42</v>
      </c>
      <c r="P286" s="16">
        <f t="shared" si="19"/>
        <v>0.401208938820369</v>
      </c>
      <c r="Q286" s="17">
        <f>YEAR(SalesDataTable[[#This Row],[Order Date]])</f>
        <v>2026</v>
      </c>
      <c r="R286" s="16" t="str">
        <f>"Q"&amp;ROUNDUP(MONTH(SalesDataTable[[#This Row],[Order Date]])/3,0)</f>
        <v>Q1</v>
      </c>
      <c r="S286" s="13">
        <f>MONTH(SalesDataTable[[#This Row],[Order Date]])</f>
        <v>3</v>
      </c>
      <c r="T286" s="16" t="str">
        <f>TEXT(SalesDataTable[[#This Row],[Order Date]],"mmm")</f>
        <v>Mar</v>
      </c>
    </row>
    <row r="287" ht="15.6" spans="1:20">
      <c r="A287" s="19" t="s">
        <v>358</v>
      </c>
      <c r="B287" s="11">
        <v>46083</v>
      </c>
      <c r="C287" s="12" t="s">
        <v>47</v>
      </c>
      <c r="D287" s="12" t="s">
        <v>68</v>
      </c>
      <c r="E287" s="12" t="s">
        <v>59</v>
      </c>
      <c r="F287" s="12" t="s">
        <v>24</v>
      </c>
      <c r="G287" s="12" t="s">
        <v>37</v>
      </c>
      <c r="H287" s="12" t="s">
        <v>91</v>
      </c>
      <c r="I287" s="13">
        <v>3</v>
      </c>
      <c r="J287" s="14">
        <v>131.92</v>
      </c>
      <c r="K287" s="15">
        <v>0.05</v>
      </c>
      <c r="L287" s="14">
        <v>67.47</v>
      </c>
      <c r="M287" s="14">
        <f t="shared" si="16"/>
        <v>375.972</v>
      </c>
      <c r="N287" s="14">
        <f t="shared" si="17"/>
        <v>202.41</v>
      </c>
      <c r="O287" s="14">
        <f t="shared" si="18"/>
        <v>173.562</v>
      </c>
      <c r="P287" s="16">
        <f t="shared" si="19"/>
        <v>0.461635440937091</v>
      </c>
      <c r="Q287" s="17">
        <f>YEAR(SalesDataTable[[#This Row],[Order Date]])</f>
        <v>2026</v>
      </c>
      <c r="R287" s="16" t="str">
        <f>"Q"&amp;ROUNDUP(MONTH(SalesDataTable[[#This Row],[Order Date]])/3,0)</f>
        <v>Q1</v>
      </c>
      <c r="S287" s="13">
        <f>MONTH(SalesDataTable[[#This Row],[Order Date]])</f>
        <v>3</v>
      </c>
      <c r="T287" s="16" t="str">
        <f>TEXT(SalesDataTable[[#This Row],[Order Date]],"mmm")</f>
        <v>Mar</v>
      </c>
    </row>
    <row r="288" ht="15.6" spans="1:20">
      <c r="A288" s="19" t="s">
        <v>359</v>
      </c>
      <c r="B288" s="11">
        <v>46083</v>
      </c>
      <c r="C288" s="12" t="s">
        <v>34</v>
      </c>
      <c r="D288" s="12" t="s">
        <v>146</v>
      </c>
      <c r="E288" s="12" t="s">
        <v>23</v>
      </c>
      <c r="F288" s="12" t="s">
        <v>40</v>
      </c>
      <c r="G288" s="12" t="s">
        <v>31</v>
      </c>
      <c r="H288" s="12" t="s">
        <v>41</v>
      </c>
      <c r="I288" s="13">
        <v>3</v>
      </c>
      <c r="J288" s="14">
        <v>146.99</v>
      </c>
      <c r="K288" s="15">
        <v>0</v>
      </c>
      <c r="L288" s="14">
        <v>80.07</v>
      </c>
      <c r="M288" s="14">
        <f t="shared" si="16"/>
        <v>440.97</v>
      </c>
      <c r="N288" s="14">
        <f t="shared" si="17"/>
        <v>240.21</v>
      </c>
      <c r="O288" s="14">
        <f t="shared" si="18"/>
        <v>200.76</v>
      </c>
      <c r="P288" s="16">
        <f t="shared" si="19"/>
        <v>0.455269065922852</v>
      </c>
      <c r="Q288" s="17">
        <f>YEAR(SalesDataTable[[#This Row],[Order Date]])</f>
        <v>2026</v>
      </c>
      <c r="R288" s="16" t="str">
        <f>"Q"&amp;ROUNDUP(MONTH(SalesDataTable[[#This Row],[Order Date]])/3,0)</f>
        <v>Q1</v>
      </c>
      <c r="S288" s="13">
        <f>MONTH(SalesDataTable[[#This Row],[Order Date]])</f>
        <v>3</v>
      </c>
      <c r="T288" s="16" t="str">
        <f>TEXT(SalesDataTable[[#This Row],[Order Date]],"mmm")</f>
        <v>Mar</v>
      </c>
    </row>
    <row r="289" ht="15.6" spans="1:20">
      <c r="A289" s="19" t="s">
        <v>360</v>
      </c>
      <c r="B289" s="11">
        <v>46083</v>
      </c>
      <c r="C289" s="12" t="s">
        <v>47</v>
      </c>
      <c r="D289" s="12" t="s">
        <v>65</v>
      </c>
      <c r="E289" s="12" t="s">
        <v>23</v>
      </c>
      <c r="F289" s="12" t="s">
        <v>40</v>
      </c>
      <c r="G289" s="12" t="s">
        <v>37</v>
      </c>
      <c r="H289" s="12" t="s">
        <v>103</v>
      </c>
      <c r="I289" s="13">
        <v>2</v>
      </c>
      <c r="J289" s="14">
        <v>164.74</v>
      </c>
      <c r="K289" s="15">
        <v>0.05</v>
      </c>
      <c r="L289" s="14">
        <v>89.9</v>
      </c>
      <c r="M289" s="14">
        <f t="shared" si="16"/>
        <v>313.006</v>
      </c>
      <c r="N289" s="14">
        <f t="shared" si="17"/>
        <v>179.8</v>
      </c>
      <c r="O289" s="14">
        <f t="shared" si="18"/>
        <v>133.206</v>
      </c>
      <c r="P289" s="16">
        <f t="shared" si="19"/>
        <v>0.425570116866769</v>
      </c>
      <c r="Q289" s="17">
        <f>YEAR(SalesDataTable[[#This Row],[Order Date]])</f>
        <v>2026</v>
      </c>
      <c r="R289" s="16" t="str">
        <f>"Q"&amp;ROUNDUP(MONTH(SalesDataTable[[#This Row],[Order Date]])/3,0)</f>
        <v>Q1</v>
      </c>
      <c r="S289" s="13">
        <f>MONTH(SalesDataTable[[#This Row],[Order Date]])</f>
        <v>3</v>
      </c>
      <c r="T289" s="16" t="str">
        <f>TEXT(SalesDataTable[[#This Row],[Order Date]],"mmm")</f>
        <v>Mar</v>
      </c>
    </row>
    <row r="290" ht="15.6" spans="1:20">
      <c r="A290" s="19" t="s">
        <v>361</v>
      </c>
      <c r="B290" s="11">
        <v>46083</v>
      </c>
      <c r="C290" s="12" t="s">
        <v>47</v>
      </c>
      <c r="D290" s="12" t="s">
        <v>65</v>
      </c>
      <c r="E290" s="12" t="s">
        <v>23</v>
      </c>
      <c r="F290" s="12" t="s">
        <v>24</v>
      </c>
      <c r="G290" s="12" t="s">
        <v>31</v>
      </c>
      <c r="H290" s="12" t="s">
        <v>32</v>
      </c>
      <c r="I290" s="13">
        <v>2</v>
      </c>
      <c r="J290" s="14">
        <v>89.81</v>
      </c>
      <c r="K290" s="15">
        <v>0</v>
      </c>
      <c r="L290" s="14">
        <v>46.44</v>
      </c>
      <c r="M290" s="14">
        <f t="shared" si="16"/>
        <v>179.62</v>
      </c>
      <c r="N290" s="14">
        <f t="shared" si="17"/>
        <v>92.88</v>
      </c>
      <c r="O290" s="14">
        <f t="shared" si="18"/>
        <v>86.74</v>
      </c>
      <c r="P290" s="16">
        <f t="shared" si="19"/>
        <v>0.482908362097762</v>
      </c>
      <c r="Q290" s="17">
        <f>YEAR(SalesDataTable[[#This Row],[Order Date]])</f>
        <v>2026</v>
      </c>
      <c r="R290" s="16" t="str">
        <f>"Q"&amp;ROUNDUP(MONTH(SalesDataTable[[#This Row],[Order Date]])/3,0)</f>
        <v>Q1</v>
      </c>
      <c r="S290" s="13">
        <f>MONTH(SalesDataTable[[#This Row],[Order Date]])</f>
        <v>3</v>
      </c>
      <c r="T290" s="16" t="str">
        <f>TEXT(SalesDataTable[[#This Row],[Order Date]],"mmm")</f>
        <v>Mar</v>
      </c>
    </row>
    <row r="291" ht="15.6" spans="1:20">
      <c r="A291" s="19" t="s">
        <v>362</v>
      </c>
      <c r="B291" s="11">
        <v>46084</v>
      </c>
      <c r="C291" s="12" t="s">
        <v>34</v>
      </c>
      <c r="D291" s="12" t="s">
        <v>146</v>
      </c>
      <c r="E291" s="12" t="s">
        <v>45</v>
      </c>
      <c r="F291" s="12" t="s">
        <v>24</v>
      </c>
      <c r="G291" s="12" t="s">
        <v>69</v>
      </c>
      <c r="H291" s="12" t="s">
        <v>87</v>
      </c>
      <c r="I291" s="13">
        <v>1</v>
      </c>
      <c r="J291" s="14">
        <v>35.37</v>
      </c>
      <c r="K291" s="15">
        <v>0</v>
      </c>
      <c r="L291" s="14">
        <v>13.88</v>
      </c>
      <c r="M291" s="14">
        <f t="shared" si="16"/>
        <v>35.37</v>
      </c>
      <c r="N291" s="14">
        <f t="shared" si="17"/>
        <v>13.88</v>
      </c>
      <c r="O291" s="14">
        <f t="shared" si="18"/>
        <v>21.49</v>
      </c>
      <c r="P291" s="16">
        <f t="shared" si="19"/>
        <v>0.607577042691546</v>
      </c>
      <c r="Q291" s="17">
        <f>YEAR(SalesDataTable[[#This Row],[Order Date]])</f>
        <v>2026</v>
      </c>
      <c r="R291" s="16" t="str">
        <f>"Q"&amp;ROUNDUP(MONTH(SalesDataTable[[#This Row],[Order Date]])/3,0)</f>
        <v>Q1</v>
      </c>
      <c r="S291" s="13">
        <f>MONTH(SalesDataTable[[#This Row],[Order Date]])</f>
        <v>3</v>
      </c>
      <c r="T291" s="16" t="str">
        <f>TEXT(SalesDataTable[[#This Row],[Order Date]],"mmm")</f>
        <v>Mar</v>
      </c>
    </row>
    <row r="292" ht="15.6" spans="1:20">
      <c r="A292" s="19" t="s">
        <v>363</v>
      </c>
      <c r="B292" s="11">
        <v>46084</v>
      </c>
      <c r="C292" s="12" t="s">
        <v>28</v>
      </c>
      <c r="D292" s="12" t="s">
        <v>89</v>
      </c>
      <c r="E292" s="12" t="s">
        <v>59</v>
      </c>
      <c r="F292" s="12" t="s">
        <v>36</v>
      </c>
      <c r="G292" s="12" t="s">
        <v>25</v>
      </c>
      <c r="H292" s="12" t="s">
        <v>49</v>
      </c>
      <c r="I292" s="13">
        <v>4</v>
      </c>
      <c r="J292" s="14">
        <v>50.64</v>
      </c>
      <c r="K292" s="15">
        <v>0</v>
      </c>
      <c r="L292" s="14">
        <v>23.09</v>
      </c>
      <c r="M292" s="14">
        <f t="shared" si="16"/>
        <v>202.56</v>
      </c>
      <c r="N292" s="14">
        <f t="shared" si="17"/>
        <v>92.36</v>
      </c>
      <c r="O292" s="14">
        <f t="shared" si="18"/>
        <v>110.2</v>
      </c>
      <c r="P292" s="16">
        <f t="shared" si="19"/>
        <v>0.544036334913112</v>
      </c>
      <c r="Q292" s="17">
        <f>YEAR(SalesDataTable[[#This Row],[Order Date]])</f>
        <v>2026</v>
      </c>
      <c r="R292" s="16" t="str">
        <f>"Q"&amp;ROUNDUP(MONTH(SalesDataTable[[#This Row],[Order Date]])/3,0)</f>
        <v>Q1</v>
      </c>
      <c r="S292" s="13">
        <f>MONTH(SalesDataTable[[#This Row],[Order Date]])</f>
        <v>3</v>
      </c>
      <c r="T292" s="16" t="str">
        <f>TEXT(SalesDataTable[[#This Row],[Order Date]],"mmm")</f>
        <v>Mar</v>
      </c>
    </row>
    <row r="293" ht="15.6" spans="1:20">
      <c r="A293" s="19" t="s">
        <v>364</v>
      </c>
      <c r="B293" s="11">
        <v>46084</v>
      </c>
      <c r="C293" s="12" t="s">
        <v>47</v>
      </c>
      <c r="D293" s="12" t="s">
        <v>65</v>
      </c>
      <c r="E293" s="12" t="s">
        <v>45</v>
      </c>
      <c r="F293" s="12" t="s">
        <v>24</v>
      </c>
      <c r="G293" s="12" t="s">
        <v>31</v>
      </c>
      <c r="H293" s="12" t="s">
        <v>41</v>
      </c>
      <c r="I293" s="13">
        <v>1</v>
      </c>
      <c r="J293" s="14">
        <v>146.37</v>
      </c>
      <c r="K293" s="15">
        <v>0</v>
      </c>
      <c r="L293" s="14">
        <v>78.3</v>
      </c>
      <c r="M293" s="14">
        <f t="shared" si="16"/>
        <v>146.37</v>
      </c>
      <c r="N293" s="14">
        <f t="shared" si="17"/>
        <v>78.3</v>
      </c>
      <c r="O293" s="14">
        <f t="shared" si="18"/>
        <v>68.07</v>
      </c>
      <c r="P293" s="16">
        <f t="shared" si="19"/>
        <v>0.46505431440869</v>
      </c>
      <c r="Q293" s="17">
        <f>YEAR(SalesDataTable[[#This Row],[Order Date]])</f>
        <v>2026</v>
      </c>
      <c r="R293" s="16" t="str">
        <f>"Q"&amp;ROUNDUP(MONTH(SalesDataTable[[#This Row],[Order Date]])/3,0)</f>
        <v>Q1</v>
      </c>
      <c r="S293" s="13">
        <f>MONTH(SalesDataTable[[#This Row],[Order Date]])</f>
        <v>3</v>
      </c>
      <c r="T293" s="16" t="str">
        <f>TEXT(SalesDataTable[[#This Row],[Order Date]],"mmm")</f>
        <v>Mar</v>
      </c>
    </row>
    <row r="294" ht="15.6" spans="1:20">
      <c r="A294" s="19" t="s">
        <v>365</v>
      </c>
      <c r="B294" s="11">
        <v>46084</v>
      </c>
      <c r="C294" s="12" t="s">
        <v>34</v>
      </c>
      <c r="D294" s="12" t="s">
        <v>35</v>
      </c>
      <c r="E294" s="12" t="s">
        <v>23</v>
      </c>
      <c r="F294" s="12" t="s">
        <v>24</v>
      </c>
      <c r="G294" s="12" t="s">
        <v>31</v>
      </c>
      <c r="H294" s="12" t="s">
        <v>41</v>
      </c>
      <c r="I294" s="13">
        <v>3</v>
      </c>
      <c r="J294" s="14">
        <v>143.74</v>
      </c>
      <c r="K294" s="15">
        <v>0</v>
      </c>
      <c r="L294" s="14">
        <v>81.58</v>
      </c>
      <c r="M294" s="14">
        <f t="shared" si="16"/>
        <v>431.22</v>
      </c>
      <c r="N294" s="14">
        <f t="shared" si="17"/>
        <v>244.74</v>
      </c>
      <c r="O294" s="14">
        <f t="shared" si="18"/>
        <v>186.48</v>
      </c>
      <c r="P294" s="16">
        <f t="shared" si="19"/>
        <v>0.432447474606929</v>
      </c>
      <c r="Q294" s="17">
        <f>YEAR(SalesDataTable[[#This Row],[Order Date]])</f>
        <v>2026</v>
      </c>
      <c r="R294" s="16" t="str">
        <f>"Q"&amp;ROUNDUP(MONTH(SalesDataTable[[#This Row],[Order Date]])/3,0)</f>
        <v>Q1</v>
      </c>
      <c r="S294" s="13">
        <f>MONTH(SalesDataTable[[#This Row],[Order Date]])</f>
        <v>3</v>
      </c>
      <c r="T294" s="16" t="str">
        <f>TEXT(SalesDataTable[[#This Row],[Order Date]],"mmm")</f>
        <v>Mar</v>
      </c>
    </row>
    <row r="295" ht="15.6" spans="1:20">
      <c r="A295" s="19" t="s">
        <v>366</v>
      </c>
      <c r="B295" s="11">
        <v>46084</v>
      </c>
      <c r="C295" s="12" t="s">
        <v>47</v>
      </c>
      <c r="D295" s="12" t="s">
        <v>65</v>
      </c>
      <c r="E295" s="12" t="s">
        <v>59</v>
      </c>
      <c r="F295" s="12" t="s">
        <v>36</v>
      </c>
      <c r="G295" s="12" t="s">
        <v>51</v>
      </c>
      <c r="H295" s="12" t="s">
        <v>84</v>
      </c>
      <c r="I295" s="13">
        <v>2</v>
      </c>
      <c r="J295" s="14">
        <v>81.94</v>
      </c>
      <c r="K295" s="15">
        <v>0.1</v>
      </c>
      <c r="L295" s="14">
        <v>39.9</v>
      </c>
      <c r="M295" s="14">
        <f t="shared" si="16"/>
        <v>147.492</v>
      </c>
      <c r="N295" s="14">
        <f t="shared" si="17"/>
        <v>79.8</v>
      </c>
      <c r="O295" s="14">
        <f t="shared" si="18"/>
        <v>67.692</v>
      </c>
      <c r="P295" s="16">
        <f t="shared" si="19"/>
        <v>0.458953705963713</v>
      </c>
      <c r="Q295" s="17">
        <f>YEAR(SalesDataTable[[#This Row],[Order Date]])</f>
        <v>2026</v>
      </c>
      <c r="R295" s="16" t="str">
        <f>"Q"&amp;ROUNDUP(MONTH(SalesDataTable[[#This Row],[Order Date]])/3,0)</f>
        <v>Q1</v>
      </c>
      <c r="S295" s="13">
        <f>MONTH(SalesDataTable[[#This Row],[Order Date]])</f>
        <v>3</v>
      </c>
      <c r="T295" s="16" t="str">
        <f>TEXT(SalesDataTable[[#This Row],[Order Date]],"mmm")</f>
        <v>Mar</v>
      </c>
    </row>
    <row r="296" ht="15.6" spans="1:20">
      <c r="A296" s="19" t="s">
        <v>367</v>
      </c>
      <c r="B296" s="11">
        <v>46084</v>
      </c>
      <c r="C296" s="12" t="s">
        <v>34</v>
      </c>
      <c r="D296" s="12" t="s">
        <v>54</v>
      </c>
      <c r="E296" s="12" t="s">
        <v>23</v>
      </c>
      <c r="F296" s="12" t="s">
        <v>36</v>
      </c>
      <c r="G296" s="12" t="s">
        <v>37</v>
      </c>
      <c r="H296" s="12" t="s">
        <v>66</v>
      </c>
      <c r="I296" s="13">
        <v>1</v>
      </c>
      <c r="J296" s="14">
        <v>46.46</v>
      </c>
      <c r="K296" s="15">
        <v>0.1</v>
      </c>
      <c r="L296" s="14">
        <v>17.99</v>
      </c>
      <c r="M296" s="14">
        <f t="shared" si="16"/>
        <v>41.814</v>
      </c>
      <c r="N296" s="14">
        <f t="shared" si="17"/>
        <v>17.99</v>
      </c>
      <c r="O296" s="14">
        <f t="shared" si="18"/>
        <v>23.824</v>
      </c>
      <c r="P296" s="16">
        <f t="shared" si="19"/>
        <v>0.569761323958483</v>
      </c>
      <c r="Q296" s="17">
        <f>YEAR(SalesDataTable[[#This Row],[Order Date]])</f>
        <v>2026</v>
      </c>
      <c r="R296" s="16" t="str">
        <f>"Q"&amp;ROUNDUP(MONTH(SalesDataTable[[#This Row],[Order Date]])/3,0)</f>
        <v>Q1</v>
      </c>
      <c r="S296" s="13">
        <f>MONTH(SalesDataTable[[#This Row],[Order Date]])</f>
        <v>3</v>
      </c>
      <c r="T296" s="16" t="str">
        <f>TEXT(SalesDataTable[[#This Row],[Order Date]],"mmm")</f>
        <v>Mar</v>
      </c>
    </row>
    <row r="297" ht="15.6" spans="1:20">
      <c r="A297" s="19" t="s">
        <v>368</v>
      </c>
      <c r="B297" s="11">
        <v>46085</v>
      </c>
      <c r="C297" s="12" t="s">
        <v>28</v>
      </c>
      <c r="D297" s="12" t="s">
        <v>86</v>
      </c>
      <c r="E297" s="12" t="s">
        <v>23</v>
      </c>
      <c r="F297" s="12" t="s">
        <v>36</v>
      </c>
      <c r="G297" s="12" t="s">
        <v>25</v>
      </c>
      <c r="H297" s="12" t="s">
        <v>55</v>
      </c>
      <c r="I297" s="13">
        <v>3</v>
      </c>
      <c r="J297" s="14">
        <v>39.49</v>
      </c>
      <c r="K297" s="15">
        <v>0</v>
      </c>
      <c r="L297" s="14">
        <v>16.42</v>
      </c>
      <c r="M297" s="14">
        <f t="shared" si="16"/>
        <v>118.47</v>
      </c>
      <c r="N297" s="14">
        <f t="shared" si="17"/>
        <v>49.26</v>
      </c>
      <c r="O297" s="14">
        <f t="shared" si="18"/>
        <v>69.21</v>
      </c>
      <c r="P297" s="16">
        <f t="shared" si="19"/>
        <v>0.58419853127374</v>
      </c>
      <c r="Q297" s="17">
        <f>YEAR(SalesDataTable[[#This Row],[Order Date]])</f>
        <v>2026</v>
      </c>
      <c r="R297" s="16" t="str">
        <f>"Q"&amp;ROUNDUP(MONTH(SalesDataTable[[#This Row],[Order Date]])/3,0)</f>
        <v>Q1</v>
      </c>
      <c r="S297" s="13">
        <f>MONTH(SalesDataTable[[#This Row],[Order Date]])</f>
        <v>3</v>
      </c>
      <c r="T297" s="16" t="str">
        <f>TEXT(SalesDataTable[[#This Row],[Order Date]],"mmm")</f>
        <v>Mar</v>
      </c>
    </row>
    <row r="298" ht="15.6" spans="1:20">
      <c r="A298" s="19" t="s">
        <v>369</v>
      </c>
      <c r="B298" s="11">
        <v>46085</v>
      </c>
      <c r="C298" s="12" t="s">
        <v>47</v>
      </c>
      <c r="D298" s="12" t="s">
        <v>102</v>
      </c>
      <c r="E298" s="12" t="s">
        <v>23</v>
      </c>
      <c r="F298" s="12" t="s">
        <v>24</v>
      </c>
      <c r="G298" s="12" t="s">
        <v>69</v>
      </c>
      <c r="H298" s="12" t="s">
        <v>70</v>
      </c>
      <c r="I298" s="13">
        <v>1</v>
      </c>
      <c r="J298" s="14">
        <v>40.91</v>
      </c>
      <c r="K298" s="15">
        <v>0</v>
      </c>
      <c r="L298" s="14">
        <v>14.89</v>
      </c>
      <c r="M298" s="14">
        <f t="shared" si="16"/>
        <v>40.91</v>
      </c>
      <c r="N298" s="14">
        <f t="shared" si="17"/>
        <v>14.89</v>
      </c>
      <c r="O298" s="14">
        <f t="shared" si="18"/>
        <v>26.02</v>
      </c>
      <c r="P298" s="16">
        <f t="shared" si="19"/>
        <v>0.636030310437546</v>
      </c>
      <c r="Q298" s="17">
        <f>YEAR(SalesDataTable[[#This Row],[Order Date]])</f>
        <v>2026</v>
      </c>
      <c r="R298" s="16" t="str">
        <f>"Q"&amp;ROUNDUP(MONTH(SalesDataTable[[#This Row],[Order Date]])/3,0)</f>
        <v>Q1</v>
      </c>
      <c r="S298" s="13">
        <f>MONTH(SalesDataTable[[#This Row],[Order Date]])</f>
        <v>3</v>
      </c>
      <c r="T298" s="16" t="str">
        <f>TEXT(SalesDataTable[[#This Row],[Order Date]],"mmm")</f>
        <v>Mar</v>
      </c>
    </row>
    <row r="299" ht="15.6" spans="1:20">
      <c r="A299" s="19" t="s">
        <v>370</v>
      </c>
      <c r="B299" s="11">
        <v>46085</v>
      </c>
      <c r="C299" s="12" t="s">
        <v>47</v>
      </c>
      <c r="D299" s="12" t="s">
        <v>68</v>
      </c>
      <c r="E299" s="12" t="s">
        <v>59</v>
      </c>
      <c r="F299" s="12" t="s">
        <v>36</v>
      </c>
      <c r="G299" s="12" t="s">
        <v>25</v>
      </c>
      <c r="H299" s="12" t="s">
        <v>49</v>
      </c>
      <c r="I299" s="13">
        <v>1</v>
      </c>
      <c r="J299" s="14">
        <v>49.94</v>
      </c>
      <c r="K299" s="15">
        <v>0.1</v>
      </c>
      <c r="L299" s="14">
        <v>21.84</v>
      </c>
      <c r="M299" s="14">
        <f t="shared" si="16"/>
        <v>44.946</v>
      </c>
      <c r="N299" s="14">
        <f t="shared" si="17"/>
        <v>21.84</v>
      </c>
      <c r="O299" s="14">
        <f t="shared" si="18"/>
        <v>23.106</v>
      </c>
      <c r="P299" s="16">
        <f t="shared" si="19"/>
        <v>0.514083566947003</v>
      </c>
      <c r="Q299" s="17">
        <f>YEAR(SalesDataTable[[#This Row],[Order Date]])</f>
        <v>2026</v>
      </c>
      <c r="R299" s="16" t="str">
        <f>"Q"&amp;ROUNDUP(MONTH(SalesDataTable[[#This Row],[Order Date]])/3,0)</f>
        <v>Q1</v>
      </c>
      <c r="S299" s="13">
        <f>MONTH(SalesDataTable[[#This Row],[Order Date]])</f>
        <v>3</v>
      </c>
      <c r="T299" s="16" t="str">
        <f>TEXT(SalesDataTable[[#This Row],[Order Date]],"mmm")</f>
        <v>Mar</v>
      </c>
    </row>
    <row r="300" ht="15.6" spans="1:20">
      <c r="A300" s="19" t="s">
        <v>371</v>
      </c>
      <c r="B300" s="11">
        <v>46085</v>
      </c>
      <c r="C300" s="12" t="s">
        <v>34</v>
      </c>
      <c r="D300" s="12" t="s">
        <v>54</v>
      </c>
      <c r="E300" s="12" t="s">
        <v>23</v>
      </c>
      <c r="F300" s="12" t="s">
        <v>40</v>
      </c>
      <c r="G300" s="12" t="s">
        <v>37</v>
      </c>
      <c r="H300" s="12" t="s">
        <v>38</v>
      </c>
      <c r="I300" s="13">
        <v>1</v>
      </c>
      <c r="J300" s="14">
        <v>35.52</v>
      </c>
      <c r="K300" s="15">
        <v>0</v>
      </c>
      <c r="L300" s="14">
        <v>13.21</v>
      </c>
      <c r="M300" s="14">
        <f t="shared" si="16"/>
        <v>35.52</v>
      </c>
      <c r="N300" s="14">
        <f t="shared" si="17"/>
        <v>13.21</v>
      </c>
      <c r="O300" s="14">
        <f t="shared" si="18"/>
        <v>22.31</v>
      </c>
      <c r="P300" s="16">
        <f t="shared" si="19"/>
        <v>0.628096846846847</v>
      </c>
      <c r="Q300" s="17">
        <f>YEAR(SalesDataTable[[#This Row],[Order Date]])</f>
        <v>2026</v>
      </c>
      <c r="R300" s="16" t="str">
        <f>"Q"&amp;ROUNDUP(MONTH(SalesDataTable[[#This Row],[Order Date]])/3,0)</f>
        <v>Q1</v>
      </c>
      <c r="S300" s="13">
        <f>MONTH(SalesDataTable[[#This Row],[Order Date]])</f>
        <v>3</v>
      </c>
      <c r="T300" s="16" t="str">
        <f>TEXT(SalesDataTable[[#This Row],[Order Date]],"mmm")</f>
        <v>Mar</v>
      </c>
    </row>
    <row r="301" ht="15.6" spans="1:20">
      <c r="A301" s="19" t="s">
        <v>372</v>
      </c>
      <c r="B301" s="11">
        <v>46085</v>
      </c>
      <c r="C301" s="12" t="s">
        <v>47</v>
      </c>
      <c r="D301" s="12" t="s">
        <v>65</v>
      </c>
      <c r="E301" s="12" t="s">
        <v>45</v>
      </c>
      <c r="F301" s="12" t="s">
        <v>36</v>
      </c>
      <c r="G301" s="12" t="s">
        <v>51</v>
      </c>
      <c r="H301" s="12" t="s">
        <v>52</v>
      </c>
      <c r="I301" s="13">
        <v>2</v>
      </c>
      <c r="J301" s="14">
        <v>341.1</v>
      </c>
      <c r="K301" s="15">
        <v>0</v>
      </c>
      <c r="L301" s="14">
        <v>200.19</v>
      </c>
      <c r="M301" s="14">
        <f t="shared" si="16"/>
        <v>682.2</v>
      </c>
      <c r="N301" s="14">
        <f t="shared" si="17"/>
        <v>400.38</v>
      </c>
      <c r="O301" s="14">
        <f t="shared" si="18"/>
        <v>281.82</v>
      </c>
      <c r="P301" s="16">
        <f t="shared" si="19"/>
        <v>0.413104661389622</v>
      </c>
      <c r="Q301" s="17">
        <f>YEAR(SalesDataTable[[#This Row],[Order Date]])</f>
        <v>2026</v>
      </c>
      <c r="R301" s="16" t="str">
        <f>"Q"&amp;ROUNDUP(MONTH(SalesDataTable[[#This Row],[Order Date]])/3,0)</f>
        <v>Q1</v>
      </c>
      <c r="S301" s="13">
        <f>MONTH(SalesDataTable[[#This Row],[Order Date]])</f>
        <v>3</v>
      </c>
      <c r="T301" s="16" t="str">
        <f>TEXT(SalesDataTable[[#This Row],[Order Date]],"mmm")</f>
        <v>Mar</v>
      </c>
    </row>
    <row r="302" ht="15.6" spans="1:20">
      <c r="A302" s="19" t="s">
        <v>373</v>
      </c>
      <c r="B302" s="11">
        <v>46085</v>
      </c>
      <c r="C302" s="12" t="s">
        <v>34</v>
      </c>
      <c r="D302" s="12" t="s">
        <v>146</v>
      </c>
      <c r="E302" s="12" t="s">
        <v>59</v>
      </c>
      <c r="F302" s="12" t="s">
        <v>36</v>
      </c>
      <c r="G302" s="12" t="s">
        <v>69</v>
      </c>
      <c r="H302" s="12" t="s">
        <v>87</v>
      </c>
      <c r="I302" s="13">
        <v>4</v>
      </c>
      <c r="J302" s="14">
        <v>36.08</v>
      </c>
      <c r="K302" s="15">
        <v>0</v>
      </c>
      <c r="L302" s="14">
        <v>13.89</v>
      </c>
      <c r="M302" s="14">
        <f t="shared" si="16"/>
        <v>144.32</v>
      </c>
      <c r="N302" s="14">
        <f t="shared" si="17"/>
        <v>55.56</v>
      </c>
      <c r="O302" s="14">
        <f t="shared" si="18"/>
        <v>88.76</v>
      </c>
      <c r="P302" s="16">
        <f t="shared" si="19"/>
        <v>0.615022172949002</v>
      </c>
      <c r="Q302" s="17">
        <f>YEAR(SalesDataTable[[#This Row],[Order Date]])</f>
        <v>2026</v>
      </c>
      <c r="R302" s="16" t="str">
        <f>"Q"&amp;ROUNDUP(MONTH(SalesDataTable[[#This Row],[Order Date]])/3,0)</f>
        <v>Q1</v>
      </c>
      <c r="S302" s="13">
        <f>MONTH(SalesDataTable[[#This Row],[Order Date]])</f>
        <v>3</v>
      </c>
      <c r="T302" s="16" t="str">
        <f>TEXT(SalesDataTable[[#This Row],[Order Date]],"mmm")</f>
        <v>Mar</v>
      </c>
    </row>
    <row r="303" ht="15.6" spans="1:20">
      <c r="A303" s="19" t="s">
        <v>374</v>
      </c>
      <c r="B303" s="11">
        <v>46085</v>
      </c>
      <c r="C303" s="12" t="s">
        <v>47</v>
      </c>
      <c r="D303" s="12" t="s">
        <v>48</v>
      </c>
      <c r="E303" s="12" t="s">
        <v>23</v>
      </c>
      <c r="F303" s="12" t="s">
        <v>40</v>
      </c>
      <c r="G303" s="12" t="s">
        <v>31</v>
      </c>
      <c r="H303" s="12" t="s">
        <v>73</v>
      </c>
      <c r="I303" s="13">
        <v>2</v>
      </c>
      <c r="J303" s="14">
        <v>151.7</v>
      </c>
      <c r="K303" s="15">
        <v>0</v>
      </c>
      <c r="L303" s="14">
        <v>80.44</v>
      </c>
      <c r="M303" s="14">
        <f t="shared" si="16"/>
        <v>303.4</v>
      </c>
      <c r="N303" s="14">
        <f t="shared" si="17"/>
        <v>160.88</v>
      </c>
      <c r="O303" s="14">
        <f t="shared" si="18"/>
        <v>142.52</v>
      </c>
      <c r="P303" s="16">
        <f t="shared" si="19"/>
        <v>0.469742913645353</v>
      </c>
      <c r="Q303" s="17">
        <f>YEAR(SalesDataTable[[#This Row],[Order Date]])</f>
        <v>2026</v>
      </c>
      <c r="R303" s="16" t="str">
        <f>"Q"&amp;ROUNDUP(MONTH(SalesDataTable[[#This Row],[Order Date]])/3,0)</f>
        <v>Q1</v>
      </c>
      <c r="S303" s="13">
        <f>MONTH(SalesDataTable[[#This Row],[Order Date]])</f>
        <v>3</v>
      </c>
      <c r="T303" s="16" t="str">
        <f>TEXT(SalesDataTable[[#This Row],[Order Date]],"mmm")</f>
        <v>Mar</v>
      </c>
    </row>
    <row r="304" ht="15.6" spans="1:20">
      <c r="A304" s="19" t="s">
        <v>375</v>
      </c>
      <c r="B304" s="11">
        <v>46085</v>
      </c>
      <c r="C304" s="12" t="s">
        <v>28</v>
      </c>
      <c r="D304" s="12" t="s">
        <v>58</v>
      </c>
      <c r="E304" s="12" t="s">
        <v>59</v>
      </c>
      <c r="F304" s="12" t="s">
        <v>36</v>
      </c>
      <c r="G304" s="12" t="s">
        <v>31</v>
      </c>
      <c r="H304" s="12" t="s">
        <v>73</v>
      </c>
      <c r="I304" s="13">
        <v>2</v>
      </c>
      <c r="J304" s="14">
        <v>151.55</v>
      </c>
      <c r="K304" s="15">
        <v>0.1</v>
      </c>
      <c r="L304" s="14">
        <v>80.68</v>
      </c>
      <c r="M304" s="14">
        <f t="shared" si="16"/>
        <v>272.79</v>
      </c>
      <c r="N304" s="14">
        <f t="shared" si="17"/>
        <v>161.36</v>
      </c>
      <c r="O304" s="14">
        <f t="shared" si="18"/>
        <v>111.43</v>
      </c>
      <c r="P304" s="16">
        <f t="shared" si="19"/>
        <v>0.408482715642069</v>
      </c>
      <c r="Q304" s="17">
        <f>YEAR(SalesDataTable[[#This Row],[Order Date]])</f>
        <v>2026</v>
      </c>
      <c r="R304" s="16" t="str">
        <f>"Q"&amp;ROUNDUP(MONTH(SalesDataTable[[#This Row],[Order Date]])/3,0)</f>
        <v>Q1</v>
      </c>
      <c r="S304" s="13">
        <f>MONTH(SalesDataTable[[#This Row],[Order Date]])</f>
        <v>3</v>
      </c>
      <c r="T304" s="16" t="str">
        <f>TEXT(SalesDataTable[[#This Row],[Order Date]],"mmm")</f>
        <v>Mar</v>
      </c>
    </row>
    <row r="305" ht="15.6" spans="1:20">
      <c r="A305" s="19" t="s">
        <v>376</v>
      </c>
      <c r="B305" s="11">
        <v>46085</v>
      </c>
      <c r="C305" s="12" t="s">
        <v>34</v>
      </c>
      <c r="D305" s="12" t="s">
        <v>35</v>
      </c>
      <c r="E305" s="12" t="s">
        <v>30</v>
      </c>
      <c r="F305" s="12" t="s">
        <v>40</v>
      </c>
      <c r="G305" s="12" t="s">
        <v>25</v>
      </c>
      <c r="H305" s="12" t="s">
        <v>26</v>
      </c>
      <c r="I305" s="13">
        <v>5</v>
      </c>
      <c r="J305" s="14">
        <v>82.44</v>
      </c>
      <c r="K305" s="15">
        <v>0.1</v>
      </c>
      <c r="L305" s="14">
        <v>41.57</v>
      </c>
      <c r="M305" s="14">
        <f t="shared" si="16"/>
        <v>370.98</v>
      </c>
      <c r="N305" s="14">
        <f t="shared" si="17"/>
        <v>207.85</v>
      </c>
      <c r="O305" s="14">
        <f t="shared" si="18"/>
        <v>163.13</v>
      </c>
      <c r="P305" s="16">
        <f t="shared" si="19"/>
        <v>0.439727209013963</v>
      </c>
      <c r="Q305" s="17">
        <f>YEAR(SalesDataTable[[#This Row],[Order Date]])</f>
        <v>2026</v>
      </c>
      <c r="R305" s="16" t="str">
        <f>"Q"&amp;ROUNDUP(MONTH(SalesDataTable[[#This Row],[Order Date]])/3,0)</f>
        <v>Q1</v>
      </c>
      <c r="S305" s="13">
        <f>MONTH(SalesDataTable[[#This Row],[Order Date]])</f>
        <v>3</v>
      </c>
      <c r="T305" s="16" t="str">
        <f>TEXT(SalesDataTable[[#This Row],[Order Date]],"mmm")</f>
        <v>Mar</v>
      </c>
    </row>
    <row r="306" ht="15.6" spans="1:20">
      <c r="A306" s="19" t="s">
        <v>377</v>
      </c>
      <c r="B306" s="11">
        <v>46086</v>
      </c>
      <c r="C306" s="12" t="s">
        <v>47</v>
      </c>
      <c r="D306" s="12" t="s">
        <v>68</v>
      </c>
      <c r="E306" s="12" t="s">
        <v>23</v>
      </c>
      <c r="F306" s="12" t="s">
        <v>24</v>
      </c>
      <c r="G306" s="12" t="s">
        <v>69</v>
      </c>
      <c r="H306" s="12" t="s">
        <v>87</v>
      </c>
      <c r="I306" s="13">
        <v>1</v>
      </c>
      <c r="J306" s="14">
        <v>35.61</v>
      </c>
      <c r="K306" s="15">
        <v>0.05</v>
      </c>
      <c r="L306" s="14">
        <v>13.8</v>
      </c>
      <c r="M306" s="14">
        <f t="shared" si="16"/>
        <v>33.8295</v>
      </c>
      <c r="N306" s="14">
        <f t="shared" si="17"/>
        <v>13.8</v>
      </c>
      <c r="O306" s="14">
        <f t="shared" si="18"/>
        <v>20.0295</v>
      </c>
      <c r="P306" s="16">
        <f t="shared" si="19"/>
        <v>0.59207200815856</v>
      </c>
      <c r="Q306" s="17">
        <f>YEAR(SalesDataTable[[#This Row],[Order Date]])</f>
        <v>2026</v>
      </c>
      <c r="R306" s="16" t="str">
        <f>"Q"&amp;ROUNDUP(MONTH(SalesDataTable[[#This Row],[Order Date]])/3,0)</f>
        <v>Q1</v>
      </c>
      <c r="S306" s="13">
        <f>MONTH(SalesDataTable[[#This Row],[Order Date]])</f>
        <v>3</v>
      </c>
      <c r="T306" s="16" t="str">
        <f>TEXT(SalesDataTable[[#This Row],[Order Date]],"mmm")</f>
        <v>Mar</v>
      </c>
    </row>
    <row r="307" ht="15.6" spans="1:20">
      <c r="A307" s="19" t="s">
        <v>378</v>
      </c>
      <c r="B307" s="11">
        <v>46086</v>
      </c>
      <c r="C307" s="12" t="s">
        <v>21</v>
      </c>
      <c r="D307" s="12" t="s">
        <v>22</v>
      </c>
      <c r="E307" s="12" t="s">
        <v>59</v>
      </c>
      <c r="F307" s="12" t="s">
        <v>36</v>
      </c>
      <c r="G307" s="12" t="s">
        <v>31</v>
      </c>
      <c r="H307" s="12" t="s">
        <v>73</v>
      </c>
      <c r="I307" s="13">
        <v>5</v>
      </c>
      <c r="J307" s="14">
        <v>156.13</v>
      </c>
      <c r="K307" s="15">
        <v>0</v>
      </c>
      <c r="L307" s="14">
        <v>77.03</v>
      </c>
      <c r="M307" s="14">
        <f t="shared" si="16"/>
        <v>780.65</v>
      </c>
      <c r="N307" s="14">
        <f t="shared" si="17"/>
        <v>385.15</v>
      </c>
      <c r="O307" s="14">
        <f t="shared" si="18"/>
        <v>395.5</v>
      </c>
      <c r="P307" s="16">
        <f t="shared" si="19"/>
        <v>0.506629091141997</v>
      </c>
      <c r="Q307" s="17">
        <f>YEAR(SalesDataTable[[#This Row],[Order Date]])</f>
        <v>2026</v>
      </c>
      <c r="R307" s="16" t="str">
        <f>"Q"&amp;ROUNDUP(MONTH(SalesDataTable[[#This Row],[Order Date]])/3,0)</f>
        <v>Q1</v>
      </c>
      <c r="S307" s="13">
        <f>MONTH(SalesDataTable[[#This Row],[Order Date]])</f>
        <v>3</v>
      </c>
      <c r="T307" s="16" t="str">
        <f>TEXT(SalesDataTable[[#This Row],[Order Date]],"mmm")</f>
        <v>Mar</v>
      </c>
    </row>
    <row r="308" ht="15.6" spans="1:20">
      <c r="A308" s="19" t="s">
        <v>379</v>
      </c>
      <c r="B308" s="11">
        <v>46086</v>
      </c>
      <c r="C308" s="12" t="s">
        <v>21</v>
      </c>
      <c r="D308" s="12" t="s">
        <v>108</v>
      </c>
      <c r="E308" s="12" t="s">
        <v>23</v>
      </c>
      <c r="F308" s="12" t="s">
        <v>24</v>
      </c>
      <c r="G308" s="12" t="s">
        <v>51</v>
      </c>
      <c r="H308" s="12" t="s">
        <v>110</v>
      </c>
      <c r="I308" s="13">
        <v>1</v>
      </c>
      <c r="J308" s="14">
        <v>124.31</v>
      </c>
      <c r="K308" s="15">
        <v>0</v>
      </c>
      <c r="L308" s="14">
        <v>61.16</v>
      </c>
      <c r="M308" s="14">
        <f t="shared" si="16"/>
        <v>124.31</v>
      </c>
      <c r="N308" s="14">
        <f t="shared" si="17"/>
        <v>61.16</v>
      </c>
      <c r="O308" s="14">
        <f t="shared" si="18"/>
        <v>63.15</v>
      </c>
      <c r="P308" s="16">
        <f t="shared" si="19"/>
        <v>0.508004183090661</v>
      </c>
      <c r="Q308" s="17">
        <f>YEAR(SalesDataTable[[#This Row],[Order Date]])</f>
        <v>2026</v>
      </c>
      <c r="R308" s="16" t="str">
        <f>"Q"&amp;ROUNDUP(MONTH(SalesDataTable[[#This Row],[Order Date]])/3,0)</f>
        <v>Q1</v>
      </c>
      <c r="S308" s="13">
        <f>MONTH(SalesDataTable[[#This Row],[Order Date]])</f>
        <v>3</v>
      </c>
      <c r="T308" s="16" t="str">
        <f>TEXT(SalesDataTable[[#This Row],[Order Date]],"mmm")</f>
        <v>Mar</v>
      </c>
    </row>
    <row r="309" ht="15.6" spans="1:20">
      <c r="A309" s="19" t="s">
        <v>380</v>
      </c>
      <c r="B309" s="11">
        <v>46086</v>
      </c>
      <c r="C309" s="12" t="s">
        <v>28</v>
      </c>
      <c r="D309" s="12" t="s">
        <v>106</v>
      </c>
      <c r="E309" s="12" t="s">
        <v>45</v>
      </c>
      <c r="F309" s="12" t="s">
        <v>40</v>
      </c>
      <c r="G309" s="12" t="s">
        <v>51</v>
      </c>
      <c r="H309" s="12" t="s">
        <v>84</v>
      </c>
      <c r="I309" s="13">
        <v>3</v>
      </c>
      <c r="J309" s="14">
        <v>82.9</v>
      </c>
      <c r="K309" s="15">
        <v>0.1</v>
      </c>
      <c r="L309" s="14">
        <v>38.31</v>
      </c>
      <c r="M309" s="14">
        <f t="shared" si="16"/>
        <v>223.83</v>
      </c>
      <c r="N309" s="14">
        <f t="shared" si="17"/>
        <v>114.93</v>
      </c>
      <c r="O309" s="14">
        <f t="shared" si="18"/>
        <v>108.9</v>
      </c>
      <c r="P309" s="16">
        <f t="shared" si="19"/>
        <v>0.486529955770004</v>
      </c>
      <c r="Q309" s="17">
        <f>YEAR(SalesDataTable[[#This Row],[Order Date]])</f>
        <v>2026</v>
      </c>
      <c r="R309" s="16" t="str">
        <f>"Q"&amp;ROUNDUP(MONTH(SalesDataTable[[#This Row],[Order Date]])/3,0)</f>
        <v>Q1</v>
      </c>
      <c r="S309" s="13">
        <f>MONTH(SalesDataTable[[#This Row],[Order Date]])</f>
        <v>3</v>
      </c>
      <c r="T309" s="16" t="str">
        <f>TEXT(SalesDataTable[[#This Row],[Order Date]],"mmm")</f>
        <v>Mar</v>
      </c>
    </row>
    <row r="310" ht="15.6" spans="1:20">
      <c r="A310" s="19" t="s">
        <v>381</v>
      </c>
      <c r="B310" s="11">
        <v>46086</v>
      </c>
      <c r="C310" s="12" t="s">
        <v>28</v>
      </c>
      <c r="D310" s="12" t="s">
        <v>86</v>
      </c>
      <c r="E310" s="12" t="s">
        <v>45</v>
      </c>
      <c r="F310" s="12" t="s">
        <v>40</v>
      </c>
      <c r="G310" s="12" t="s">
        <v>25</v>
      </c>
      <c r="H310" s="12" t="s">
        <v>55</v>
      </c>
      <c r="I310" s="13">
        <v>1</v>
      </c>
      <c r="J310" s="14">
        <v>41.1</v>
      </c>
      <c r="K310" s="15">
        <v>0</v>
      </c>
      <c r="L310" s="14">
        <v>16.34</v>
      </c>
      <c r="M310" s="14">
        <f t="shared" si="16"/>
        <v>41.1</v>
      </c>
      <c r="N310" s="14">
        <f t="shared" si="17"/>
        <v>16.34</v>
      </c>
      <c r="O310" s="14">
        <f t="shared" si="18"/>
        <v>24.76</v>
      </c>
      <c r="P310" s="16">
        <f t="shared" si="19"/>
        <v>0.602433090024331</v>
      </c>
      <c r="Q310" s="17">
        <f>YEAR(SalesDataTable[[#This Row],[Order Date]])</f>
        <v>2026</v>
      </c>
      <c r="R310" s="16" t="str">
        <f>"Q"&amp;ROUNDUP(MONTH(SalesDataTable[[#This Row],[Order Date]])/3,0)</f>
        <v>Q1</v>
      </c>
      <c r="S310" s="13">
        <f>MONTH(SalesDataTable[[#This Row],[Order Date]])</f>
        <v>3</v>
      </c>
      <c r="T310" s="16" t="str">
        <f>TEXT(SalesDataTable[[#This Row],[Order Date]],"mmm")</f>
        <v>Mar</v>
      </c>
    </row>
    <row r="311" ht="15.6" spans="1:20">
      <c r="A311" s="19" t="s">
        <v>382</v>
      </c>
      <c r="B311" s="11">
        <v>46087</v>
      </c>
      <c r="C311" s="12" t="s">
        <v>21</v>
      </c>
      <c r="D311" s="12" t="s">
        <v>22</v>
      </c>
      <c r="E311" s="12" t="s">
        <v>23</v>
      </c>
      <c r="F311" s="12" t="s">
        <v>40</v>
      </c>
      <c r="G311" s="12" t="s">
        <v>25</v>
      </c>
      <c r="H311" s="12" t="s">
        <v>55</v>
      </c>
      <c r="I311" s="13">
        <v>1</v>
      </c>
      <c r="J311" s="14">
        <v>40.38</v>
      </c>
      <c r="K311" s="15">
        <v>0</v>
      </c>
      <c r="L311" s="14">
        <v>16.41</v>
      </c>
      <c r="M311" s="14">
        <f t="shared" si="16"/>
        <v>40.38</v>
      </c>
      <c r="N311" s="14">
        <f t="shared" si="17"/>
        <v>16.41</v>
      </c>
      <c r="O311" s="14">
        <f t="shared" si="18"/>
        <v>23.97</v>
      </c>
      <c r="P311" s="16">
        <f t="shared" si="19"/>
        <v>0.593610698365527</v>
      </c>
      <c r="Q311" s="17">
        <f>YEAR(SalesDataTable[[#This Row],[Order Date]])</f>
        <v>2026</v>
      </c>
      <c r="R311" s="16" t="str">
        <f>"Q"&amp;ROUNDUP(MONTH(SalesDataTable[[#This Row],[Order Date]])/3,0)</f>
        <v>Q1</v>
      </c>
      <c r="S311" s="13">
        <f>MONTH(SalesDataTable[[#This Row],[Order Date]])</f>
        <v>3</v>
      </c>
      <c r="T311" s="16" t="str">
        <f>TEXT(SalesDataTable[[#This Row],[Order Date]],"mmm")</f>
        <v>Mar</v>
      </c>
    </row>
    <row r="312" ht="15.6" spans="1:20">
      <c r="A312" s="19" t="s">
        <v>383</v>
      </c>
      <c r="B312" s="11">
        <v>46087</v>
      </c>
      <c r="C312" s="12" t="s">
        <v>34</v>
      </c>
      <c r="D312" s="12" t="s">
        <v>35</v>
      </c>
      <c r="E312" s="12" t="s">
        <v>23</v>
      </c>
      <c r="F312" s="12" t="s">
        <v>24</v>
      </c>
      <c r="G312" s="12" t="s">
        <v>25</v>
      </c>
      <c r="H312" s="12" t="s">
        <v>26</v>
      </c>
      <c r="I312" s="13">
        <v>1</v>
      </c>
      <c r="J312" s="14">
        <v>80.35</v>
      </c>
      <c r="K312" s="15">
        <v>0.1</v>
      </c>
      <c r="L312" s="14">
        <v>42.43</v>
      </c>
      <c r="M312" s="14">
        <f t="shared" si="16"/>
        <v>72.315</v>
      </c>
      <c r="N312" s="14">
        <f t="shared" si="17"/>
        <v>42.43</v>
      </c>
      <c r="O312" s="14">
        <f t="shared" si="18"/>
        <v>29.885</v>
      </c>
      <c r="P312" s="16">
        <f t="shared" si="19"/>
        <v>0.413261425706976</v>
      </c>
      <c r="Q312" s="17">
        <f>YEAR(SalesDataTable[[#This Row],[Order Date]])</f>
        <v>2026</v>
      </c>
      <c r="R312" s="16" t="str">
        <f>"Q"&amp;ROUNDUP(MONTH(SalesDataTable[[#This Row],[Order Date]])/3,0)</f>
        <v>Q1</v>
      </c>
      <c r="S312" s="13">
        <f>MONTH(SalesDataTable[[#This Row],[Order Date]])</f>
        <v>3</v>
      </c>
      <c r="T312" s="16" t="str">
        <f>TEXT(SalesDataTable[[#This Row],[Order Date]],"mmm")</f>
        <v>Mar</v>
      </c>
    </row>
    <row r="313" ht="15.6" spans="1:20">
      <c r="A313" s="19" t="s">
        <v>384</v>
      </c>
      <c r="B313" s="11">
        <v>46087</v>
      </c>
      <c r="C313" s="12" t="s">
        <v>47</v>
      </c>
      <c r="D313" s="12" t="s">
        <v>102</v>
      </c>
      <c r="E313" s="12" t="s">
        <v>23</v>
      </c>
      <c r="F313" s="12" t="s">
        <v>24</v>
      </c>
      <c r="G313" s="12" t="s">
        <v>25</v>
      </c>
      <c r="H313" s="12" t="s">
        <v>55</v>
      </c>
      <c r="I313" s="13">
        <v>1</v>
      </c>
      <c r="J313" s="14">
        <v>40.44</v>
      </c>
      <c r="K313" s="15">
        <v>0.05</v>
      </c>
      <c r="L313" s="14">
        <v>16.83</v>
      </c>
      <c r="M313" s="14">
        <f t="shared" si="16"/>
        <v>38.418</v>
      </c>
      <c r="N313" s="14">
        <f t="shared" si="17"/>
        <v>16.83</v>
      </c>
      <c r="O313" s="14">
        <f t="shared" si="18"/>
        <v>21.588</v>
      </c>
      <c r="P313" s="16">
        <f t="shared" si="19"/>
        <v>0.561924098079026</v>
      </c>
      <c r="Q313" s="17">
        <f>YEAR(SalesDataTable[[#This Row],[Order Date]])</f>
        <v>2026</v>
      </c>
      <c r="R313" s="16" t="str">
        <f>"Q"&amp;ROUNDUP(MONTH(SalesDataTable[[#This Row],[Order Date]])/3,0)</f>
        <v>Q1</v>
      </c>
      <c r="S313" s="13">
        <f>MONTH(SalesDataTable[[#This Row],[Order Date]])</f>
        <v>3</v>
      </c>
      <c r="T313" s="16" t="str">
        <f>TEXT(SalesDataTable[[#This Row],[Order Date]],"mmm")</f>
        <v>Mar</v>
      </c>
    </row>
    <row r="314" ht="15.6" spans="1:20">
      <c r="A314" s="19" t="s">
        <v>385</v>
      </c>
      <c r="B314" s="11">
        <v>46087</v>
      </c>
      <c r="C314" s="12" t="s">
        <v>34</v>
      </c>
      <c r="D314" s="12" t="s">
        <v>146</v>
      </c>
      <c r="E314" s="12" t="s">
        <v>23</v>
      </c>
      <c r="F314" s="12" t="s">
        <v>24</v>
      </c>
      <c r="G314" s="12" t="s">
        <v>37</v>
      </c>
      <c r="H314" s="12" t="s">
        <v>38</v>
      </c>
      <c r="I314" s="13">
        <v>3</v>
      </c>
      <c r="J314" s="14">
        <v>35.89</v>
      </c>
      <c r="K314" s="15">
        <v>0</v>
      </c>
      <c r="L314" s="14">
        <v>13.25</v>
      </c>
      <c r="M314" s="14">
        <f t="shared" si="16"/>
        <v>107.67</v>
      </c>
      <c r="N314" s="14">
        <f t="shared" si="17"/>
        <v>39.75</v>
      </c>
      <c r="O314" s="14">
        <f t="shared" si="18"/>
        <v>67.92</v>
      </c>
      <c r="P314" s="16">
        <f t="shared" si="19"/>
        <v>0.630816383393703</v>
      </c>
      <c r="Q314" s="17">
        <f>YEAR(SalesDataTable[[#This Row],[Order Date]])</f>
        <v>2026</v>
      </c>
      <c r="R314" s="16" t="str">
        <f>"Q"&amp;ROUNDUP(MONTH(SalesDataTable[[#This Row],[Order Date]])/3,0)</f>
        <v>Q1</v>
      </c>
      <c r="S314" s="13">
        <f>MONTH(SalesDataTable[[#This Row],[Order Date]])</f>
        <v>3</v>
      </c>
      <c r="T314" s="16" t="str">
        <f>TEXT(SalesDataTable[[#This Row],[Order Date]],"mmm")</f>
        <v>Mar</v>
      </c>
    </row>
    <row r="315" ht="15.6" spans="1:20">
      <c r="A315" s="19" t="s">
        <v>386</v>
      </c>
      <c r="B315" s="11">
        <v>46087</v>
      </c>
      <c r="C315" s="12" t="s">
        <v>28</v>
      </c>
      <c r="D315" s="12" t="s">
        <v>89</v>
      </c>
      <c r="E315" s="12" t="s">
        <v>59</v>
      </c>
      <c r="F315" s="12" t="s">
        <v>24</v>
      </c>
      <c r="G315" s="12" t="s">
        <v>37</v>
      </c>
      <c r="H315" s="12" t="s">
        <v>103</v>
      </c>
      <c r="I315" s="13">
        <v>3</v>
      </c>
      <c r="J315" s="14">
        <v>163.45</v>
      </c>
      <c r="K315" s="15">
        <v>0</v>
      </c>
      <c r="L315" s="14">
        <v>86.88</v>
      </c>
      <c r="M315" s="14">
        <f t="shared" si="16"/>
        <v>490.35</v>
      </c>
      <c r="N315" s="14">
        <f t="shared" si="17"/>
        <v>260.64</v>
      </c>
      <c r="O315" s="14">
        <f t="shared" si="18"/>
        <v>229.71</v>
      </c>
      <c r="P315" s="16">
        <f t="shared" si="19"/>
        <v>0.468461303150811</v>
      </c>
      <c r="Q315" s="17">
        <f>YEAR(SalesDataTable[[#This Row],[Order Date]])</f>
        <v>2026</v>
      </c>
      <c r="R315" s="16" t="str">
        <f>"Q"&amp;ROUNDUP(MONTH(SalesDataTable[[#This Row],[Order Date]])/3,0)</f>
        <v>Q1</v>
      </c>
      <c r="S315" s="13">
        <f>MONTH(SalesDataTable[[#This Row],[Order Date]])</f>
        <v>3</v>
      </c>
      <c r="T315" s="16" t="str">
        <f>TEXT(SalesDataTable[[#This Row],[Order Date]],"mmm")</f>
        <v>Mar</v>
      </c>
    </row>
    <row r="316" ht="15.6" spans="1:20">
      <c r="A316" s="19" t="s">
        <v>387</v>
      </c>
      <c r="B316" s="11">
        <v>46088</v>
      </c>
      <c r="C316" s="12" t="s">
        <v>28</v>
      </c>
      <c r="D316" s="12" t="s">
        <v>29</v>
      </c>
      <c r="E316" s="12" t="s">
        <v>45</v>
      </c>
      <c r="F316" s="12" t="s">
        <v>24</v>
      </c>
      <c r="G316" s="12" t="s">
        <v>69</v>
      </c>
      <c r="H316" s="12" t="s">
        <v>70</v>
      </c>
      <c r="I316" s="13">
        <v>2</v>
      </c>
      <c r="J316" s="14">
        <v>40.02</v>
      </c>
      <c r="K316" s="15">
        <v>0</v>
      </c>
      <c r="L316" s="14">
        <v>14.38</v>
      </c>
      <c r="M316" s="14">
        <f t="shared" si="16"/>
        <v>80.04</v>
      </c>
      <c r="N316" s="14">
        <f t="shared" si="17"/>
        <v>28.76</v>
      </c>
      <c r="O316" s="14">
        <f t="shared" si="18"/>
        <v>51.28</v>
      </c>
      <c r="P316" s="16">
        <f t="shared" si="19"/>
        <v>0.640679660169915</v>
      </c>
      <c r="Q316" s="17">
        <f>YEAR(SalesDataTable[[#This Row],[Order Date]])</f>
        <v>2026</v>
      </c>
      <c r="R316" s="16" t="str">
        <f>"Q"&amp;ROUNDUP(MONTH(SalesDataTable[[#This Row],[Order Date]])/3,0)</f>
        <v>Q1</v>
      </c>
      <c r="S316" s="13">
        <f>MONTH(SalesDataTable[[#This Row],[Order Date]])</f>
        <v>3</v>
      </c>
      <c r="T316" s="16" t="str">
        <f>TEXT(SalesDataTable[[#This Row],[Order Date]],"mmm")</f>
        <v>Mar</v>
      </c>
    </row>
    <row r="317" ht="15.6" spans="1:20">
      <c r="A317" s="19" t="s">
        <v>388</v>
      </c>
      <c r="B317" s="11">
        <v>46088</v>
      </c>
      <c r="C317" s="12" t="s">
        <v>21</v>
      </c>
      <c r="D317" s="12" t="s">
        <v>108</v>
      </c>
      <c r="E317" s="12" t="s">
        <v>23</v>
      </c>
      <c r="F317" s="12" t="s">
        <v>36</v>
      </c>
      <c r="G317" s="12" t="s">
        <v>69</v>
      </c>
      <c r="H317" s="12" t="s">
        <v>70</v>
      </c>
      <c r="I317" s="13">
        <v>1</v>
      </c>
      <c r="J317" s="14">
        <v>40.01</v>
      </c>
      <c r="K317" s="15">
        <v>0.05</v>
      </c>
      <c r="L317" s="14">
        <v>14.35</v>
      </c>
      <c r="M317" s="14">
        <f t="shared" si="16"/>
        <v>38.0095</v>
      </c>
      <c r="N317" s="14">
        <f t="shared" si="17"/>
        <v>14.35</v>
      </c>
      <c r="O317" s="14">
        <f t="shared" si="18"/>
        <v>23.6595</v>
      </c>
      <c r="P317" s="16">
        <f t="shared" si="19"/>
        <v>0.622462805351294</v>
      </c>
      <c r="Q317" s="17">
        <f>YEAR(SalesDataTable[[#This Row],[Order Date]])</f>
        <v>2026</v>
      </c>
      <c r="R317" s="16" t="str">
        <f>"Q"&amp;ROUNDUP(MONTH(SalesDataTable[[#This Row],[Order Date]])/3,0)</f>
        <v>Q1</v>
      </c>
      <c r="S317" s="13">
        <f>MONTH(SalesDataTable[[#This Row],[Order Date]])</f>
        <v>3</v>
      </c>
      <c r="T317" s="16" t="str">
        <f>TEXT(SalesDataTable[[#This Row],[Order Date]],"mmm")</f>
        <v>Mar</v>
      </c>
    </row>
    <row r="318" ht="15.6" spans="1:20">
      <c r="A318" s="19" t="s">
        <v>389</v>
      </c>
      <c r="B318" s="11">
        <v>46088</v>
      </c>
      <c r="C318" s="12" t="s">
        <v>28</v>
      </c>
      <c r="D318" s="12" t="s">
        <v>89</v>
      </c>
      <c r="E318" s="12" t="s">
        <v>23</v>
      </c>
      <c r="F318" s="12" t="s">
        <v>24</v>
      </c>
      <c r="G318" s="12" t="s">
        <v>31</v>
      </c>
      <c r="H318" s="12" t="s">
        <v>73</v>
      </c>
      <c r="I318" s="13">
        <v>3</v>
      </c>
      <c r="J318" s="14">
        <v>155.16</v>
      </c>
      <c r="K318" s="15">
        <v>0</v>
      </c>
      <c r="L318" s="14">
        <v>76.85</v>
      </c>
      <c r="M318" s="14">
        <f t="shared" si="16"/>
        <v>465.48</v>
      </c>
      <c r="N318" s="14">
        <f t="shared" si="17"/>
        <v>230.55</v>
      </c>
      <c r="O318" s="14">
        <f t="shared" si="18"/>
        <v>234.93</v>
      </c>
      <c r="P318" s="16">
        <f t="shared" si="19"/>
        <v>0.504704820830111</v>
      </c>
      <c r="Q318" s="17">
        <f>YEAR(SalesDataTable[[#This Row],[Order Date]])</f>
        <v>2026</v>
      </c>
      <c r="R318" s="16" t="str">
        <f>"Q"&amp;ROUNDUP(MONTH(SalesDataTable[[#This Row],[Order Date]])/3,0)</f>
        <v>Q1</v>
      </c>
      <c r="S318" s="13">
        <f>MONTH(SalesDataTable[[#This Row],[Order Date]])</f>
        <v>3</v>
      </c>
      <c r="T318" s="16" t="str">
        <f>TEXT(SalesDataTable[[#This Row],[Order Date]],"mmm")</f>
        <v>Mar</v>
      </c>
    </row>
    <row r="319" ht="15.6" spans="1:20">
      <c r="A319" s="19" t="s">
        <v>390</v>
      </c>
      <c r="B319" s="11">
        <v>46088</v>
      </c>
      <c r="C319" s="12" t="s">
        <v>28</v>
      </c>
      <c r="D319" s="12" t="s">
        <v>106</v>
      </c>
      <c r="E319" s="12" t="s">
        <v>59</v>
      </c>
      <c r="F319" s="12" t="s">
        <v>36</v>
      </c>
      <c r="G319" s="12" t="s">
        <v>69</v>
      </c>
      <c r="H319" s="12" t="s">
        <v>70</v>
      </c>
      <c r="I319" s="13">
        <v>1</v>
      </c>
      <c r="J319" s="14">
        <v>39.96</v>
      </c>
      <c r="K319" s="15">
        <v>0</v>
      </c>
      <c r="L319" s="14">
        <v>14.5</v>
      </c>
      <c r="M319" s="14">
        <f t="shared" si="16"/>
        <v>39.96</v>
      </c>
      <c r="N319" s="14">
        <f t="shared" si="17"/>
        <v>14.5</v>
      </c>
      <c r="O319" s="14">
        <f t="shared" si="18"/>
        <v>25.46</v>
      </c>
      <c r="P319" s="16">
        <f t="shared" si="19"/>
        <v>0.637137137137137</v>
      </c>
      <c r="Q319" s="17">
        <f>YEAR(SalesDataTable[[#This Row],[Order Date]])</f>
        <v>2026</v>
      </c>
      <c r="R319" s="16" t="str">
        <f>"Q"&amp;ROUNDUP(MONTH(SalesDataTable[[#This Row],[Order Date]])/3,0)</f>
        <v>Q1</v>
      </c>
      <c r="S319" s="13">
        <f>MONTH(SalesDataTable[[#This Row],[Order Date]])</f>
        <v>3</v>
      </c>
      <c r="T319" s="16" t="str">
        <f>TEXT(SalesDataTable[[#This Row],[Order Date]],"mmm")</f>
        <v>Mar</v>
      </c>
    </row>
    <row r="320" ht="15.6" spans="1:20">
      <c r="A320" s="19" t="s">
        <v>391</v>
      </c>
      <c r="B320" s="11">
        <v>46089</v>
      </c>
      <c r="C320" s="12" t="s">
        <v>28</v>
      </c>
      <c r="D320" s="12" t="s">
        <v>29</v>
      </c>
      <c r="E320" s="12" t="s">
        <v>23</v>
      </c>
      <c r="F320" s="12" t="s">
        <v>36</v>
      </c>
      <c r="G320" s="12" t="s">
        <v>31</v>
      </c>
      <c r="H320" s="12" t="s">
        <v>41</v>
      </c>
      <c r="I320" s="13">
        <v>1</v>
      </c>
      <c r="J320" s="14">
        <v>146.6</v>
      </c>
      <c r="K320" s="15">
        <v>0</v>
      </c>
      <c r="L320" s="14">
        <v>78.92</v>
      </c>
      <c r="M320" s="14">
        <f t="shared" si="16"/>
        <v>146.6</v>
      </c>
      <c r="N320" s="14">
        <f t="shared" si="17"/>
        <v>78.92</v>
      </c>
      <c r="O320" s="14">
        <f t="shared" si="18"/>
        <v>67.68</v>
      </c>
      <c r="P320" s="16">
        <f t="shared" si="19"/>
        <v>0.461664392905866</v>
      </c>
      <c r="Q320" s="17">
        <f>YEAR(SalesDataTable[[#This Row],[Order Date]])</f>
        <v>2026</v>
      </c>
      <c r="R320" s="16" t="str">
        <f>"Q"&amp;ROUNDUP(MONTH(SalesDataTable[[#This Row],[Order Date]])/3,0)</f>
        <v>Q1</v>
      </c>
      <c r="S320" s="13">
        <f>MONTH(SalesDataTable[[#This Row],[Order Date]])</f>
        <v>3</v>
      </c>
      <c r="T320" s="16" t="str">
        <f>TEXT(SalesDataTable[[#This Row],[Order Date]],"mmm")</f>
        <v>Mar</v>
      </c>
    </row>
    <row r="321" ht="15.6" spans="1:20">
      <c r="A321" s="19" t="s">
        <v>392</v>
      </c>
      <c r="B321" s="11">
        <v>46089</v>
      </c>
      <c r="C321" s="12" t="s">
        <v>28</v>
      </c>
      <c r="D321" s="12" t="s">
        <v>106</v>
      </c>
      <c r="E321" s="12" t="s">
        <v>45</v>
      </c>
      <c r="F321" s="12" t="s">
        <v>24</v>
      </c>
      <c r="G321" s="12" t="s">
        <v>31</v>
      </c>
      <c r="H321" s="12" t="s">
        <v>32</v>
      </c>
      <c r="I321" s="13">
        <v>1</v>
      </c>
      <c r="J321" s="14">
        <v>94.38</v>
      </c>
      <c r="K321" s="15">
        <v>0</v>
      </c>
      <c r="L321" s="14">
        <v>44.78</v>
      </c>
      <c r="M321" s="14">
        <f t="shared" si="16"/>
        <v>94.38</v>
      </c>
      <c r="N321" s="14">
        <f t="shared" si="17"/>
        <v>44.78</v>
      </c>
      <c r="O321" s="14">
        <f t="shared" si="18"/>
        <v>49.6</v>
      </c>
      <c r="P321" s="16">
        <f t="shared" si="19"/>
        <v>0.525535070989616</v>
      </c>
      <c r="Q321" s="17">
        <f>YEAR(SalesDataTable[[#This Row],[Order Date]])</f>
        <v>2026</v>
      </c>
      <c r="R321" s="16" t="str">
        <f>"Q"&amp;ROUNDUP(MONTH(SalesDataTable[[#This Row],[Order Date]])/3,0)</f>
        <v>Q1</v>
      </c>
      <c r="S321" s="13">
        <f>MONTH(SalesDataTable[[#This Row],[Order Date]])</f>
        <v>3</v>
      </c>
      <c r="T321" s="16" t="str">
        <f>TEXT(SalesDataTable[[#This Row],[Order Date]],"mmm")</f>
        <v>Mar</v>
      </c>
    </row>
    <row r="322" ht="15.6" spans="1:20">
      <c r="A322" s="19" t="s">
        <v>393</v>
      </c>
      <c r="B322" s="11">
        <v>46089</v>
      </c>
      <c r="C322" s="12" t="s">
        <v>28</v>
      </c>
      <c r="D322" s="12" t="s">
        <v>89</v>
      </c>
      <c r="E322" s="12" t="s">
        <v>45</v>
      </c>
      <c r="F322" s="12" t="s">
        <v>24</v>
      </c>
      <c r="G322" s="12" t="s">
        <v>69</v>
      </c>
      <c r="H322" s="12" t="s">
        <v>75</v>
      </c>
      <c r="I322" s="13">
        <v>1</v>
      </c>
      <c r="J322" s="14">
        <v>121.77</v>
      </c>
      <c r="K322" s="15">
        <v>0</v>
      </c>
      <c r="L322" s="14">
        <v>67.52</v>
      </c>
      <c r="M322" s="14">
        <f t="shared" ref="M322:M385" si="20">I322*J322*(1-K322)</f>
        <v>121.77</v>
      </c>
      <c r="N322" s="14">
        <f t="shared" ref="N322:N385" si="21">I322*L322</f>
        <v>67.52</v>
      </c>
      <c r="O322" s="14">
        <f t="shared" ref="O322:O385" si="22">M322-N322</f>
        <v>54.25</v>
      </c>
      <c r="P322" s="16">
        <f t="shared" ref="P322:P385" si="23">IFERROR(O322/M322,0)</f>
        <v>0.445512030877885</v>
      </c>
      <c r="Q322" s="17">
        <f>YEAR(SalesDataTable[[#This Row],[Order Date]])</f>
        <v>2026</v>
      </c>
      <c r="R322" s="16" t="str">
        <f>"Q"&amp;ROUNDUP(MONTH(SalesDataTable[[#This Row],[Order Date]])/3,0)</f>
        <v>Q1</v>
      </c>
      <c r="S322" s="13">
        <f>MONTH(SalesDataTable[[#This Row],[Order Date]])</f>
        <v>3</v>
      </c>
      <c r="T322" s="16" t="str">
        <f>TEXT(SalesDataTable[[#This Row],[Order Date]],"mmm")</f>
        <v>Mar</v>
      </c>
    </row>
    <row r="323" ht="15.6" spans="1:20">
      <c r="A323" s="19" t="s">
        <v>394</v>
      </c>
      <c r="B323" s="11">
        <v>46089</v>
      </c>
      <c r="C323" s="12" t="s">
        <v>47</v>
      </c>
      <c r="D323" s="12" t="s">
        <v>68</v>
      </c>
      <c r="E323" s="12" t="s">
        <v>59</v>
      </c>
      <c r="F323" s="12" t="s">
        <v>24</v>
      </c>
      <c r="G323" s="12" t="s">
        <v>51</v>
      </c>
      <c r="H323" s="12" t="s">
        <v>110</v>
      </c>
      <c r="I323" s="13">
        <v>5</v>
      </c>
      <c r="J323" s="14">
        <v>123.29</v>
      </c>
      <c r="K323" s="15">
        <v>0</v>
      </c>
      <c r="L323" s="14">
        <v>61.34</v>
      </c>
      <c r="M323" s="14">
        <f t="shared" si="20"/>
        <v>616.45</v>
      </c>
      <c r="N323" s="14">
        <f t="shared" si="21"/>
        <v>306.7</v>
      </c>
      <c r="O323" s="14">
        <f t="shared" si="22"/>
        <v>309.75</v>
      </c>
      <c r="P323" s="16">
        <f t="shared" si="23"/>
        <v>0.502473842160759</v>
      </c>
      <c r="Q323" s="17">
        <f>YEAR(SalesDataTable[[#This Row],[Order Date]])</f>
        <v>2026</v>
      </c>
      <c r="R323" s="16" t="str">
        <f>"Q"&amp;ROUNDUP(MONTH(SalesDataTable[[#This Row],[Order Date]])/3,0)</f>
        <v>Q1</v>
      </c>
      <c r="S323" s="13">
        <f>MONTH(SalesDataTable[[#This Row],[Order Date]])</f>
        <v>3</v>
      </c>
      <c r="T323" s="16" t="str">
        <f>TEXT(SalesDataTable[[#This Row],[Order Date]],"mmm")</f>
        <v>Mar</v>
      </c>
    </row>
    <row r="324" ht="15.6" spans="1:20">
      <c r="A324" s="19" t="s">
        <v>395</v>
      </c>
      <c r="B324" s="11">
        <v>46090</v>
      </c>
      <c r="C324" s="12" t="s">
        <v>28</v>
      </c>
      <c r="D324" s="12" t="s">
        <v>89</v>
      </c>
      <c r="E324" s="12" t="s">
        <v>23</v>
      </c>
      <c r="F324" s="12" t="s">
        <v>36</v>
      </c>
      <c r="G324" s="12" t="s">
        <v>69</v>
      </c>
      <c r="H324" s="12" t="s">
        <v>70</v>
      </c>
      <c r="I324" s="13">
        <v>1</v>
      </c>
      <c r="J324" s="14">
        <v>41.15</v>
      </c>
      <c r="K324" s="15">
        <v>0.05</v>
      </c>
      <c r="L324" s="14">
        <v>14.4</v>
      </c>
      <c r="M324" s="14">
        <f t="shared" si="20"/>
        <v>39.0925</v>
      </c>
      <c r="N324" s="14">
        <f t="shared" si="21"/>
        <v>14.4</v>
      </c>
      <c r="O324" s="14">
        <f t="shared" si="22"/>
        <v>24.6925</v>
      </c>
      <c r="P324" s="16">
        <f t="shared" si="23"/>
        <v>0.631642898254141</v>
      </c>
      <c r="Q324" s="17">
        <f>YEAR(SalesDataTable[[#This Row],[Order Date]])</f>
        <v>2026</v>
      </c>
      <c r="R324" s="16" t="str">
        <f>"Q"&amp;ROUNDUP(MONTH(SalesDataTable[[#This Row],[Order Date]])/3,0)</f>
        <v>Q1</v>
      </c>
      <c r="S324" s="13">
        <f>MONTH(SalesDataTable[[#This Row],[Order Date]])</f>
        <v>3</v>
      </c>
      <c r="T324" s="16" t="str">
        <f>TEXT(SalesDataTable[[#This Row],[Order Date]],"mmm")</f>
        <v>Mar</v>
      </c>
    </row>
    <row r="325" ht="15.6" spans="1:20">
      <c r="A325" s="19" t="s">
        <v>396</v>
      </c>
      <c r="B325" s="11">
        <v>46090</v>
      </c>
      <c r="C325" s="12" t="s">
        <v>47</v>
      </c>
      <c r="D325" s="12" t="s">
        <v>48</v>
      </c>
      <c r="E325" s="12" t="s">
        <v>59</v>
      </c>
      <c r="F325" s="12" t="s">
        <v>36</v>
      </c>
      <c r="G325" s="12" t="s">
        <v>37</v>
      </c>
      <c r="H325" s="12" t="s">
        <v>38</v>
      </c>
      <c r="I325" s="13">
        <v>4</v>
      </c>
      <c r="J325" s="14">
        <v>35.42</v>
      </c>
      <c r="K325" s="15">
        <v>0</v>
      </c>
      <c r="L325" s="14">
        <v>13.31</v>
      </c>
      <c r="M325" s="14">
        <f t="shared" si="20"/>
        <v>141.68</v>
      </c>
      <c r="N325" s="14">
        <f t="shared" si="21"/>
        <v>53.24</v>
      </c>
      <c r="O325" s="14">
        <f t="shared" si="22"/>
        <v>88.44</v>
      </c>
      <c r="P325" s="16">
        <f t="shared" si="23"/>
        <v>0.624223602484472</v>
      </c>
      <c r="Q325" s="17">
        <f>YEAR(SalesDataTable[[#This Row],[Order Date]])</f>
        <v>2026</v>
      </c>
      <c r="R325" s="16" t="str">
        <f>"Q"&amp;ROUNDUP(MONTH(SalesDataTable[[#This Row],[Order Date]])/3,0)</f>
        <v>Q1</v>
      </c>
      <c r="S325" s="13">
        <f>MONTH(SalesDataTable[[#This Row],[Order Date]])</f>
        <v>3</v>
      </c>
      <c r="T325" s="16" t="str">
        <f>TEXT(SalesDataTable[[#This Row],[Order Date]],"mmm")</f>
        <v>Mar</v>
      </c>
    </row>
    <row r="326" ht="15.6" spans="1:20">
      <c r="A326" s="19" t="s">
        <v>397</v>
      </c>
      <c r="B326" s="11">
        <v>46090</v>
      </c>
      <c r="C326" s="12" t="s">
        <v>28</v>
      </c>
      <c r="D326" s="12" t="s">
        <v>89</v>
      </c>
      <c r="E326" s="12" t="s">
        <v>23</v>
      </c>
      <c r="F326" s="12" t="s">
        <v>40</v>
      </c>
      <c r="G326" s="12" t="s">
        <v>25</v>
      </c>
      <c r="H326" s="12" t="s">
        <v>63</v>
      </c>
      <c r="I326" s="13">
        <v>1</v>
      </c>
      <c r="J326" s="14">
        <v>103.74</v>
      </c>
      <c r="K326" s="15">
        <v>0.1</v>
      </c>
      <c r="L326" s="14">
        <v>51.32</v>
      </c>
      <c r="M326" s="14">
        <f t="shared" si="20"/>
        <v>93.366</v>
      </c>
      <c r="N326" s="14">
        <f t="shared" si="21"/>
        <v>51.32</v>
      </c>
      <c r="O326" s="14">
        <f t="shared" si="22"/>
        <v>42.046</v>
      </c>
      <c r="P326" s="16">
        <f t="shared" si="23"/>
        <v>0.450335239808924</v>
      </c>
      <c r="Q326" s="17">
        <f>YEAR(SalesDataTable[[#This Row],[Order Date]])</f>
        <v>2026</v>
      </c>
      <c r="R326" s="16" t="str">
        <f>"Q"&amp;ROUNDUP(MONTH(SalesDataTable[[#This Row],[Order Date]])/3,0)</f>
        <v>Q1</v>
      </c>
      <c r="S326" s="13">
        <f>MONTH(SalesDataTable[[#This Row],[Order Date]])</f>
        <v>3</v>
      </c>
      <c r="T326" s="16" t="str">
        <f>TEXT(SalesDataTable[[#This Row],[Order Date]],"mmm")</f>
        <v>Mar</v>
      </c>
    </row>
    <row r="327" ht="15.6" spans="1:20">
      <c r="A327" s="19" t="s">
        <v>398</v>
      </c>
      <c r="B327" s="11">
        <v>46090</v>
      </c>
      <c r="C327" s="12" t="s">
        <v>34</v>
      </c>
      <c r="D327" s="12" t="s">
        <v>146</v>
      </c>
      <c r="E327" s="12" t="s">
        <v>59</v>
      </c>
      <c r="F327" s="12" t="s">
        <v>40</v>
      </c>
      <c r="G327" s="12" t="s">
        <v>37</v>
      </c>
      <c r="H327" s="12" t="s">
        <v>103</v>
      </c>
      <c r="I327" s="13">
        <v>2</v>
      </c>
      <c r="J327" s="14">
        <v>165.49</v>
      </c>
      <c r="K327" s="15">
        <v>0.05</v>
      </c>
      <c r="L327" s="14">
        <v>89.82</v>
      </c>
      <c r="M327" s="14">
        <f t="shared" si="20"/>
        <v>314.431</v>
      </c>
      <c r="N327" s="14">
        <f t="shared" si="21"/>
        <v>179.64</v>
      </c>
      <c r="O327" s="14">
        <f t="shared" si="22"/>
        <v>134.791</v>
      </c>
      <c r="P327" s="16">
        <f t="shared" si="23"/>
        <v>0.42868228641578</v>
      </c>
      <c r="Q327" s="17">
        <f>YEAR(SalesDataTable[[#This Row],[Order Date]])</f>
        <v>2026</v>
      </c>
      <c r="R327" s="16" t="str">
        <f>"Q"&amp;ROUNDUP(MONTH(SalesDataTable[[#This Row],[Order Date]])/3,0)</f>
        <v>Q1</v>
      </c>
      <c r="S327" s="13">
        <f>MONTH(SalesDataTable[[#This Row],[Order Date]])</f>
        <v>3</v>
      </c>
      <c r="T327" s="16" t="str">
        <f>TEXT(SalesDataTable[[#This Row],[Order Date]],"mmm")</f>
        <v>Mar</v>
      </c>
    </row>
    <row r="328" ht="15.6" spans="1:20">
      <c r="A328" s="19" t="s">
        <v>399</v>
      </c>
      <c r="B328" s="11">
        <v>46090</v>
      </c>
      <c r="C328" s="12" t="s">
        <v>28</v>
      </c>
      <c r="D328" s="12" t="s">
        <v>58</v>
      </c>
      <c r="E328" s="12" t="s">
        <v>59</v>
      </c>
      <c r="F328" s="12" t="s">
        <v>36</v>
      </c>
      <c r="G328" s="12" t="s">
        <v>31</v>
      </c>
      <c r="H328" s="12" t="s">
        <v>99</v>
      </c>
      <c r="I328" s="13">
        <v>1</v>
      </c>
      <c r="J328" s="14">
        <v>72.87</v>
      </c>
      <c r="K328" s="15">
        <v>0.05</v>
      </c>
      <c r="L328" s="14">
        <v>32</v>
      </c>
      <c r="M328" s="14">
        <f t="shared" si="20"/>
        <v>69.2265</v>
      </c>
      <c r="N328" s="14">
        <f t="shared" si="21"/>
        <v>32</v>
      </c>
      <c r="O328" s="14">
        <f t="shared" si="22"/>
        <v>37.2265</v>
      </c>
      <c r="P328" s="16">
        <f t="shared" si="23"/>
        <v>0.537749272316237</v>
      </c>
      <c r="Q328" s="17">
        <f>YEAR(SalesDataTable[[#This Row],[Order Date]])</f>
        <v>2026</v>
      </c>
      <c r="R328" s="16" t="str">
        <f>"Q"&amp;ROUNDUP(MONTH(SalesDataTable[[#This Row],[Order Date]])/3,0)</f>
        <v>Q1</v>
      </c>
      <c r="S328" s="13">
        <f>MONTH(SalesDataTable[[#This Row],[Order Date]])</f>
        <v>3</v>
      </c>
      <c r="T328" s="16" t="str">
        <f>TEXT(SalesDataTable[[#This Row],[Order Date]],"mmm")</f>
        <v>Mar</v>
      </c>
    </row>
    <row r="329" ht="15.6" spans="1:20">
      <c r="A329" s="19" t="s">
        <v>400</v>
      </c>
      <c r="B329" s="11">
        <v>46090</v>
      </c>
      <c r="C329" s="12" t="s">
        <v>47</v>
      </c>
      <c r="D329" s="12" t="s">
        <v>102</v>
      </c>
      <c r="E329" s="12" t="s">
        <v>45</v>
      </c>
      <c r="F329" s="12" t="s">
        <v>24</v>
      </c>
      <c r="G329" s="12" t="s">
        <v>37</v>
      </c>
      <c r="H329" s="12" t="s">
        <v>103</v>
      </c>
      <c r="I329" s="13">
        <v>1</v>
      </c>
      <c r="J329" s="14">
        <v>161.04</v>
      </c>
      <c r="K329" s="15">
        <v>0</v>
      </c>
      <c r="L329" s="14">
        <v>85.83</v>
      </c>
      <c r="M329" s="14">
        <f t="shared" si="20"/>
        <v>161.04</v>
      </c>
      <c r="N329" s="14">
        <f t="shared" si="21"/>
        <v>85.83</v>
      </c>
      <c r="O329" s="14">
        <f t="shared" si="22"/>
        <v>75.21</v>
      </c>
      <c r="P329" s="16">
        <f t="shared" si="23"/>
        <v>0.467026825633383</v>
      </c>
      <c r="Q329" s="17">
        <f>YEAR(SalesDataTable[[#This Row],[Order Date]])</f>
        <v>2026</v>
      </c>
      <c r="R329" s="16" t="str">
        <f>"Q"&amp;ROUNDUP(MONTH(SalesDataTable[[#This Row],[Order Date]])/3,0)</f>
        <v>Q1</v>
      </c>
      <c r="S329" s="13">
        <f>MONTH(SalesDataTable[[#This Row],[Order Date]])</f>
        <v>3</v>
      </c>
      <c r="T329" s="16" t="str">
        <f>TEXT(SalesDataTable[[#This Row],[Order Date]],"mmm")</f>
        <v>Mar</v>
      </c>
    </row>
    <row r="330" ht="15.6" spans="1:20">
      <c r="A330" s="19" t="s">
        <v>401</v>
      </c>
      <c r="B330" s="11">
        <v>46091</v>
      </c>
      <c r="C330" s="12" t="s">
        <v>21</v>
      </c>
      <c r="D330" s="12" t="s">
        <v>22</v>
      </c>
      <c r="E330" s="12" t="s">
        <v>23</v>
      </c>
      <c r="F330" s="12" t="s">
        <v>36</v>
      </c>
      <c r="G330" s="12" t="s">
        <v>37</v>
      </c>
      <c r="H330" s="12" t="s">
        <v>91</v>
      </c>
      <c r="I330" s="13">
        <v>3</v>
      </c>
      <c r="J330" s="14">
        <v>130.6</v>
      </c>
      <c r="K330" s="15">
        <v>0.05</v>
      </c>
      <c r="L330" s="14">
        <v>65.62</v>
      </c>
      <c r="M330" s="14">
        <f t="shared" si="20"/>
        <v>372.21</v>
      </c>
      <c r="N330" s="14">
        <f t="shared" si="21"/>
        <v>196.86</v>
      </c>
      <c r="O330" s="14">
        <f t="shared" si="22"/>
        <v>175.35</v>
      </c>
      <c r="P330" s="16">
        <f t="shared" si="23"/>
        <v>0.47110502135891</v>
      </c>
      <c r="Q330" s="17">
        <f>YEAR(SalesDataTable[[#This Row],[Order Date]])</f>
        <v>2026</v>
      </c>
      <c r="R330" s="16" t="str">
        <f>"Q"&amp;ROUNDUP(MONTH(SalesDataTable[[#This Row],[Order Date]])/3,0)</f>
        <v>Q1</v>
      </c>
      <c r="S330" s="13">
        <f>MONTH(SalesDataTable[[#This Row],[Order Date]])</f>
        <v>3</v>
      </c>
      <c r="T330" s="16" t="str">
        <f>TEXT(SalesDataTable[[#This Row],[Order Date]],"mmm")</f>
        <v>Mar</v>
      </c>
    </row>
    <row r="331" ht="15.6" spans="1:20">
      <c r="A331" s="19" t="s">
        <v>402</v>
      </c>
      <c r="B331" s="11">
        <v>46091</v>
      </c>
      <c r="C331" s="12" t="s">
        <v>34</v>
      </c>
      <c r="D331" s="12" t="s">
        <v>81</v>
      </c>
      <c r="E331" s="12" t="s">
        <v>59</v>
      </c>
      <c r="F331" s="12" t="s">
        <v>24</v>
      </c>
      <c r="G331" s="12" t="s">
        <v>25</v>
      </c>
      <c r="H331" s="12" t="s">
        <v>26</v>
      </c>
      <c r="I331" s="13">
        <v>2</v>
      </c>
      <c r="J331" s="14">
        <v>81.29</v>
      </c>
      <c r="K331" s="15">
        <v>0</v>
      </c>
      <c r="L331" s="14">
        <v>43.9</v>
      </c>
      <c r="M331" s="14">
        <f t="shared" si="20"/>
        <v>162.58</v>
      </c>
      <c r="N331" s="14">
        <f t="shared" si="21"/>
        <v>87.8</v>
      </c>
      <c r="O331" s="14">
        <f t="shared" si="22"/>
        <v>74.78</v>
      </c>
      <c r="P331" s="16">
        <f t="shared" si="23"/>
        <v>0.4599581744372</v>
      </c>
      <c r="Q331" s="17">
        <f>YEAR(SalesDataTable[[#This Row],[Order Date]])</f>
        <v>2026</v>
      </c>
      <c r="R331" s="16" t="str">
        <f>"Q"&amp;ROUNDUP(MONTH(SalesDataTable[[#This Row],[Order Date]])/3,0)</f>
        <v>Q1</v>
      </c>
      <c r="S331" s="13">
        <f>MONTH(SalesDataTable[[#This Row],[Order Date]])</f>
        <v>3</v>
      </c>
      <c r="T331" s="16" t="str">
        <f>TEXT(SalesDataTable[[#This Row],[Order Date]],"mmm")</f>
        <v>Mar</v>
      </c>
    </row>
    <row r="332" ht="15.6" spans="1:20">
      <c r="A332" s="19" t="s">
        <v>403</v>
      </c>
      <c r="B332" s="11">
        <v>46091</v>
      </c>
      <c r="C332" s="12" t="s">
        <v>28</v>
      </c>
      <c r="D332" s="12" t="s">
        <v>89</v>
      </c>
      <c r="E332" s="12" t="s">
        <v>59</v>
      </c>
      <c r="F332" s="12" t="s">
        <v>36</v>
      </c>
      <c r="G332" s="12" t="s">
        <v>25</v>
      </c>
      <c r="H332" s="12" t="s">
        <v>63</v>
      </c>
      <c r="I332" s="13">
        <v>2</v>
      </c>
      <c r="J332" s="14">
        <v>103.33</v>
      </c>
      <c r="K332" s="15">
        <v>0.05</v>
      </c>
      <c r="L332" s="14">
        <v>51.58</v>
      </c>
      <c r="M332" s="14">
        <f t="shared" si="20"/>
        <v>196.327</v>
      </c>
      <c r="N332" s="14">
        <f t="shared" si="21"/>
        <v>103.16</v>
      </c>
      <c r="O332" s="14">
        <f t="shared" si="22"/>
        <v>93.167</v>
      </c>
      <c r="P332" s="16">
        <f t="shared" si="23"/>
        <v>0.474550112821976</v>
      </c>
      <c r="Q332" s="17">
        <f>YEAR(SalesDataTable[[#This Row],[Order Date]])</f>
        <v>2026</v>
      </c>
      <c r="R332" s="16" t="str">
        <f>"Q"&amp;ROUNDUP(MONTH(SalesDataTable[[#This Row],[Order Date]])/3,0)</f>
        <v>Q1</v>
      </c>
      <c r="S332" s="13">
        <f>MONTH(SalesDataTable[[#This Row],[Order Date]])</f>
        <v>3</v>
      </c>
      <c r="T332" s="16" t="str">
        <f>TEXT(SalesDataTable[[#This Row],[Order Date]],"mmm")</f>
        <v>Mar</v>
      </c>
    </row>
    <row r="333" ht="15.6" spans="1:20">
      <c r="A333" s="19" t="s">
        <v>404</v>
      </c>
      <c r="B333" s="11">
        <v>46091</v>
      </c>
      <c r="C333" s="12" t="s">
        <v>47</v>
      </c>
      <c r="D333" s="12" t="s">
        <v>65</v>
      </c>
      <c r="E333" s="12" t="s">
        <v>45</v>
      </c>
      <c r="F333" s="12" t="s">
        <v>40</v>
      </c>
      <c r="G333" s="12" t="s">
        <v>69</v>
      </c>
      <c r="H333" s="12" t="s">
        <v>94</v>
      </c>
      <c r="I333" s="13">
        <v>2</v>
      </c>
      <c r="J333" s="14">
        <v>51.14</v>
      </c>
      <c r="K333" s="15">
        <v>0</v>
      </c>
      <c r="L333" s="14">
        <v>21.58</v>
      </c>
      <c r="M333" s="14">
        <f t="shared" si="20"/>
        <v>102.28</v>
      </c>
      <c r="N333" s="14">
        <f t="shared" si="21"/>
        <v>43.16</v>
      </c>
      <c r="O333" s="14">
        <f t="shared" si="22"/>
        <v>59.12</v>
      </c>
      <c r="P333" s="16">
        <f t="shared" si="23"/>
        <v>0.57802111849824</v>
      </c>
      <c r="Q333" s="17">
        <f>YEAR(SalesDataTable[[#This Row],[Order Date]])</f>
        <v>2026</v>
      </c>
      <c r="R333" s="16" t="str">
        <f>"Q"&amp;ROUNDUP(MONTH(SalesDataTable[[#This Row],[Order Date]])/3,0)</f>
        <v>Q1</v>
      </c>
      <c r="S333" s="13">
        <f>MONTH(SalesDataTable[[#This Row],[Order Date]])</f>
        <v>3</v>
      </c>
      <c r="T333" s="16" t="str">
        <f>TEXT(SalesDataTable[[#This Row],[Order Date]],"mmm")</f>
        <v>Mar</v>
      </c>
    </row>
    <row r="334" ht="15.6" spans="1:20">
      <c r="A334" s="19" t="s">
        <v>405</v>
      </c>
      <c r="B334" s="11">
        <v>46091</v>
      </c>
      <c r="C334" s="12" t="s">
        <v>28</v>
      </c>
      <c r="D334" s="12" t="s">
        <v>89</v>
      </c>
      <c r="E334" s="12" t="s">
        <v>59</v>
      </c>
      <c r="F334" s="12" t="s">
        <v>24</v>
      </c>
      <c r="G334" s="12" t="s">
        <v>25</v>
      </c>
      <c r="H334" s="12" t="s">
        <v>49</v>
      </c>
      <c r="I334" s="13">
        <v>2</v>
      </c>
      <c r="J334" s="14">
        <v>49.7</v>
      </c>
      <c r="K334" s="15">
        <v>0</v>
      </c>
      <c r="L334" s="14">
        <v>23.14</v>
      </c>
      <c r="M334" s="14">
        <f t="shared" si="20"/>
        <v>99.4</v>
      </c>
      <c r="N334" s="14">
        <f t="shared" si="21"/>
        <v>46.28</v>
      </c>
      <c r="O334" s="14">
        <f t="shared" si="22"/>
        <v>53.12</v>
      </c>
      <c r="P334" s="16">
        <f t="shared" si="23"/>
        <v>0.534406438631791</v>
      </c>
      <c r="Q334" s="17">
        <f>YEAR(SalesDataTable[[#This Row],[Order Date]])</f>
        <v>2026</v>
      </c>
      <c r="R334" s="16" t="str">
        <f>"Q"&amp;ROUNDUP(MONTH(SalesDataTable[[#This Row],[Order Date]])/3,0)</f>
        <v>Q1</v>
      </c>
      <c r="S334" s="13">
        <f>MONTH(SalesDataTable[[#This Row],[Order Date]])</f>
        <v>3</v>
      </c>
      <c r="T334" s="16" t="str">
        <f>TEXT(SalesDataTable[[#This Row],[Order Date]],"mmm")</f>
        <v>Mar</v>
      </c>
    </row>
    <row r="335" ht="15.6" spans="1:20">
      <c r="A335" s="19" t="s">
        <v>406</v>
      </c>
      <c r="B335" s="11">
        <v>46091</v>
      </c>
      <c r="C335" s="12" t="s">
        <v>47</v>
      </c>
      <c r="D335" s="12" t="s">
        <v>48</v>
      </c>
      <c r="E335" s="12" t="s">
        <v>23</v>
      </c>
      <c r="F335" s="12" t="s">
        <v>24</v>
      </c>
      <c r="G335" s="12" t="s">
        <v>25</v>
      </c>
      <c r="H335" s="12" t="s">
        <v>55</v>
      </c>
      <c r="I335" s="13">
        <v>1</v>
      </c>
      <c r="J335" s="14">
        <v>39.66</v>
      </c>
      <c r="K335" s="15">
        <v>0.05</v>
      </c>
      <c r="L335" s="14">
        <v>16.93</v>
      </c>
      <c r="M335" s="14">
        <f t="shared" si="20"/>
        <v>37.677</v>
      </c>
      <c r="N335" s="14">
        <f t="shared" si="21"/>
        <v>16.93</v>
      </c>
      <c r="O335" s="14">
        <f t="shared" si="22"/>
        <v>20.747</v>
      </c>
      <c r="P335" s="16">
        <f t="shared" si="23"/>
        <v>0.550654245295538</v>
      </c>
      <c r="Q335" s="17">
        <f>YEAR(SalesDataTable[[#This Row],[Order Date]])</f>
        <v>2026</v>
      </c>
      <c r="R335" s="16" t="str">
        <f>"Q"&amp;ROUNDUP(MONTH(SalesDataTable[[#This Row],[Order Date]])/3,0)</f>
        <v>Q1</v>
      </c>
      <c r="S335" s="13">
        <f>MONTH(SalesDataTable[[#This Row],[Order Date]])</f>
        <v>3</v>
      </c>
      <c r="T335" s="16" t="str">
        <f>TEXT(SalesDataTable[[#This Row],[Order Date]],"mmm")</f>
        <v>Mar</v>
      </c>
    </row>
    <row r="336" ht="15.6" spans="1:20">
      <c r="A336" s="19" t="s">
        <v>407</v>
      </c>
      <c r="B336" s="11">
        <v>46092</v>
      </c>
      <c r="C336" s="12" t="s">
        <v>28</v>
      </c>
      <c r="D336" s="12" t="s">
        <v>89</v>
      </c>
      <c r="E336" s="12" t="s">
        <v>30</v>
      </c>
      <c r="F336" s="12" t="s">
        <v>40</v>
      </c>
      <c r="G336" s="12" t="s">
        <v>69</v>
      </c>
      <c r="H336" s="12" t="s">
        <v>94</v>
      </c>
      <c r="I336" s="13">
        <v>4</v>
      </c>
      <c r="J336" s="14">
        <v>50.65</v>
      </c>
      <c r="K336" s="15">
        <v>0.15</v>
      </c>
      <c r="L336" s="14">
        <v>22</v>
      </c>
      <c r="M336" s="14">
        <f t="shared" si="20"/>
        <v>172.21</v>
      </c>
      <c r="N336" s="14">
        <f t="shared" si="21"/>
        <v>88</v>
      </c>
      <c r="O336" s="14">
        <f t="shared" si="22"/>
        <v>84.21</v>
      </c>
      <c r="P336" s="16">
        <f t="shared" si="23"/>
        <v>0.488995993264038</v>
      </c>
      <c r="Q336" s="17">
        <f>YEAR(SalesDataTable[[#This Row],[Order Date]])</f>
        <v>2026</v>
      </c>
      <c r="R336" s="16" t="str">
        <f>"Q"&amp;ROUNDUP(MONTH(SalesDataTable[[#This Row],[Order Date]])/3,0)</f>
        <v>Q1</v>
      </c>
      <c r="S336" s="13">
        <f>MONTH(SalesDataTable[[#This Row],[Order Date]])</f>
        <v>3</v>
      </c>
      <c r="T336" s="16" t="str">
        <f>TEXT(SalesDataTable[[#This Row],[Order Date]],"mmm")</f>
        <v>Mar</v>
      </c>
    </row>
    <row r="337" ht="15.6" spans="1:20">
      <c r="A337" s="19" t="s">
        <v>408</v>
      </c>
      <c r="B337" s="11">
        <v>46092</v>
      </c>
      <c r="C337" s="12" t="s">
        <v>34</v>
      </c>
      <c r="D337" s="12" t="s">
        <v>35</v>
      </c>
      <c r="E337" s="12" t="s">
        <v>59</v>
      </c>
      <c r="F337" s="12" t="s">
        <v>24</v>
      </c>
      <c r="G337" s="12" t="s">
        <v>69</v>
      </c>
      <c r="H337" s="12" t="s">
        <v>94</v>
      </c>
      <c r="I337" s="13">
        <v>2</v>
      </c>
      <c r="J337" s="14">
        <v>50.72</v>
      </c>
      <c r="K337" s="15">
        <v>0</v>
      </c>
      <c r="L337" s="14">
        <v>21.88</v>
      </c>
      <c r="M337" s="14">
        <f t="shared" si="20"/>
        <v>101.44</v>
      </c>
      <c r="N337" s="14">
        <f t="shared" si="21"/>
        <v>43.76</v>
      </c>
      <c r="O337" s="14">
        <f t="shared" si="22"/>
        <v>57.68</v>
      </c>
      <c r="P337" s="16">
        <f t="shared" si="23"/>
        <v>0.568611987381703</v>
      </c>
      <c r="Q337" s="17">
        <f>YEAR(SalesDataTable[[#This Row],[Order Date]])</f>
        <v>2026</v>
      </c>
      <c r="R337" s="16" t="str">
        <f>"Q"&amp;ROUNDUP(MONTH(SalesDataTable[[#This Row],[Order Date]])/3,0)</f>
        <v>Q1</v>
      </c>
      <c r="S337" s="13">
        <f>MONTH(SalesDataTable[[#This Row],[Order Date]])</f>
        <v>3</v>
      </c>
      <c r="T337" s="16" t="str">
        <f>TEXT(SalesDataTable[[#This Row],[Order Date]],"mmm")</f>
        <v>Mar</v>
      </c>
    </row>
    <row r="338" ht="15.6" spans="1:20">
      <c r="A338" s="19" t="s">
        <v>409</v>
      </c>
      <c r="B338" s="11">
        <v>46092</v>
      </c>
      <c r="C338" s="12" t="s">
        <v>28</v>
      </c>
      <c r="D338" s="12" t="s">
        <v>89</v>
      </c>
      <c r="E338" s="12" t="s">
        <v>45</v>
      </c>
      <c r="F338" s="12" t="s">
        <v>36</v>
      </c>
      <c r="G338" s="12" t="s">
        <v>37</v>
      </c>
      <c r="H338" s="12" t="s">
        <v>38</v>
      </c>
      <c r="I338" s="13">
        <v>2</v>
      </c>
      <c r="J338" s="14">
        <v>36.08</v>
      </c>
      <c r="K338" s="15">
        <v>0.05</v>
      </c>
      <c r="L338" s="14">
        <v>13.19</v>
      </c>
      <c r="M338" s="14">
        <f t="shared" si="20"/>
        <v>68.552</v>
      </c>
      <c r="N338" s="14">
        <f t="shared" si="21"/>
        <v>26.38</v>
      </c>
      <c r="O338" s="14">
        <f t="shared" si="22"/>
        <v>42.172</v>
      </c>
      <c r="P338" s="16">
        <f t="shared" si="23"/>
        <v>0.615182635079939</v>
      </c>
      <c r="Q338" s="17">
        <f>YEAR(SalesDataTable[[#This Row],[Order Date]])</f>
        <v>2026</v>
      </c>
      <c r="R338" s="16" t="str">
        <f>"Q"&amp;ROUNDUP(MONTH(SalesDataTable[[#This Row],[Order Date]])/3,0)</f>
        <v>Q1</v>
      </c>
      <c r="S338" s="13">
        <f>MONTH(SalesDataTable[[#This Row],[Order Date]])</f>
        <v>3</v>
      </c>
      <c r="T338" s="16" t="str">
        <f>TEXT(SalesDataTable[[#This Row],[Order Date]],"mmm")</f>
        <v>Mar</v>
      </c>
    </row>
    <row r="339" ht="15.6" spans="1:20">
      <c r="A339" s="19" t="s">
        <v>410</v>
      </c>
      <c r="B339" s="11">
        <v>46092</v>
      </c>
      <c r="C339" s="12" t="s">
        <v>47</v>
      </c>
      <c r="D339" s="12" t="s">
        <v>68</v>
      </c>
      <c r="E339" s="12" t="s">
        <v>23</v>
      </c>
      <c r="F339" s="12" t="s">
        <v>24</v>
      </c>
      <c r="G339" s="12" t="s">
        <v>51</v>
      </c>
      <c r="H339" s="12" t="s">
        <v>110</v>
      </c>
      <c r="I339" s="13">
        <v>6</v>
      </c>
      <c r="J339" s="14">
        <v>124.04</v>
      </c>
      <c r="K339" s="15">
        <v>0.05</v>
      </c>
      <c r="L339" s="14">
        <v>61.17</v>
      </c>
      <c r="M339" s="14">
        <f t="shared" si="20"/>
        <v>707.028</v>
      </c>
      <c r="N339" s="14">
        <f t="shared" si="21"/>
        <v>367.02</v>
      </c>
      <c r="O339" s="14">
        <f t="shared" si="22"/>
        <v>340.008</v>
      </c>
      <c r="P339" s="16">
        <f t="shared" si="23"/>
        <v>0.48089750335206</v>
      </c>
      <c r="Q339" s="17">
        <f>YEAR(SalesDataTable[[#This Row],[Order Date]])</f>
        <v>2026</v>
      </c>
      <c r="R339" s="16" t="str">
        <f>"Q"&amp;ROUNDUP(MONTH(SalesDataTable[[#This Row],[Order Date]])/3,0)</f>
        <v>Q1</v>
      </c>
      <c r="S339" s="13">
        <f>MONTH(SalesDataTable[[#This Row],[Order Date]])</f>
        <v>3</v>
      </c>
      <c r="T339" s="16" t="str">
        <f>TEXT(SalesDataTable[[#This Row],[Order Date]],"mmm")</f>
        <v>Mar</v>
      </c>
    </row>
    <row r="340" ht="15.6" spans="1:20">
      <c r="A340" s="19" t="s">
        <v>411</v>
      </c>
      <c r="B340" s="11">
        <v>46092</v>
      </c>
      <c r="C340" s="12" t="s">
        <v>28</v>
      </c>
      <c r="D340" s="12" t="s">
        <v>89</v>
      </c>
      <c r="E340" s="12" t="s">
        <v>59</v>
      </c>
      <c r="F340" s="12" t="s">
        <v>36</v>
      </c>
      <c r="G340" s="12" t="s">
        <v>31</v>
      </c>
      <c r="H340" s="12" t="s">
        <v>32</v>
      </c>
      <c r="I340" s="13">
        <v>3</v>
      </c>
      <c r="J340" s="14">
        <v>90.31</v>
      </c>
      <c r="K340" s="15">
        <v>0</v>
      </c>
      <c r="L340" s="14">
        <v>44.58</v>
      </c>
      <c r="M340" s="14">
        <f t="shared" si="20"/>
        <v>270.93</v>
      </c>
      <c r="N340" s="14">
        <f t="shared" si="21"/>
        <v>133.74</v>
      </c>
      <c r="O340" s="14">
        <f t="shared" si="22"/>
        <v>137.19</v>
      </c>
      <c r="P340" s="16">
        <f t="shared" si="23"/>
        <v>0.5063669582549</v>
      </c>
      <c r="Q340" s="17">
        <f>YEAR(SalesDataTable[[#This Row],[Order Date]])</f>
        <v>2026</v>
      </c>
      <c r="R340" s="16" t="str">
        <f>"Q"&amp;ROUNDUP(MONTH(SalesDataTable[[#This Row],[Order Date]])/3,0)</f>
        <v>Q1</v>
      </c>
      <c r="S340" s="13">
        <f>MONTH(SalesDataTable[[#This Row],[Order Date]])</f>
        <v>3</v>
      </c>
      <c r="T340" s="16" t="str">
        <f>TEXT(SalesDataTable[[#This Row],[Order Date]],"mmm")</f>
        <v>Mar</v>
      </c>
    </row>
    <row r="341" ht="15.6" spans="1:20">
      <c r="A341" s="19" t="s">
        <v>412</v>
      </c>
      <c r="B341" s="11">
        <v>46093</v>
      </c>
      <c r="C341" s="12" t="s">
        <v>47</v>
      </c>
      <c r="D341" s="12" t="s">
        <v>65</v>
      </c>
      <c r="E341" s="12" t="s">
        <v>23</v>
      </c>
      <c r="F341" s="12" t="s">
        <v>24</v>
      </c>
      <c r="G341" s="12" t="s">
        <v>31</v>
      </c>
      <c r="H341" s="12" t="s">
        <v>99</v>
      </c>
      <c r="I341" s="13">
        <v>4</v>
      </c>
      <c r="J341" s="14">
        <v>72.63</v>
      </c>
      <c r="K341" s="15">
        <v>0.1</v>
      </c>
      <c r="L341" s="14">
        <v>31.45</v>
      </c>
      <c r="M341" s="14">
        <f t="shared" si="20"/>
        <v>261.468</v>
      </c>
      <c r="N341" s="14">
        <f t="shared" si="21"/>
        <v>125.8</v>
      </c>
      <c r="O341" s="14">
        <f t="shared" si="22"/>
        <v>135.668</v>
      </c>
      <c r="P341" s="16">
        <f t="shared" si="23"/>
        <v>0.51887037801949</v>
      </c>
      <c r="Q341" s="17">
        <f>YEAR(SalesDataTable[[#This Row],[Order Date]])</f>
        <v>2026</v>
      </c>
      <c r="R341" s="16" t="str">
        <f>"Q"&amp;ROUNDUP(MONTH(SalesDataTable[[#This Row],[Order Date]])/3,0)</f>
        <v>Q1</v>
      </c>
      <c r="S341" s="13">
        <f>MONTH(SalesDataTable[[#This Row],[Order Date]])</f>
        <v>3</v>
      </c>
      <c r="T341" s="16" t="str">
        <f>TEXT(SalesDataTable[[#This Row],[Order Date]],"mmm")</f>
        <v>Mar</v>
      </c>
    </row>
    <row r="342" ht="15.6" spans="1:20">
      <c r="A342" s="19" t="s">
        <v>413</v>
      </c>
      <c r="B342" s="11">
        <v>46093</v>
      </c>
      <c r="C342" s="12" t="s">
        <v>28</v>
      </c>
      <c r="D342" s="12" t="s">
        <v>106</v>
      </c>
      <c r="E342" s="12" t="s">
        <v>23</v>
      </c>
      <c r="F342" s="12" t="s">
        <v>24</v>
      </c>
      <c r="G342" s="12" t="s">
        <v>69</v>
      </c>
      <c r="H342" s="12" t="s">
        <v>70</v>
      </c>
      <c r="I342" s="13">
        <v>3</v>
      </c>
      <c r="J342" s="14">
        <v>39.9</v>
      </c>
      <c r="K342" s="15">
        <v>0</v>
      </c>
      <c r="L342" s="14">
        <v>14.49</v>
      </c>
      <c r="M342" s="14">
        <f t="shared" si="20"/>
        <v>119.7</v>
      </c>
      <c r="N342" s="14">
        <f t="shared" si="21"/>
        <v>43.47</v>
      </c>
      <c r="O342" s="14">
        <f t="shared" si="22"/>
        <v>76.23</v>
      </c>
      <c r="P342" s="16">
        <f t="shared" si="23"/>
        <v>0.636842105263158</v>
      </c>
      <c r="Q342" s="17">
        <f>YEAR(SalesDataTable[[#This Row],[Order Date]])</f>
        <v>2026</v>
      </c>
      <c r="R342" s="16" t="str">
        <f>"Q"&amp;ROUNDUP(MONTH(SalesDataTable[[#This Row],[Order Date]])/3,0)</f>
        <v>Q1</v>
      </c>
      <c r="S342" s="13">
        <f>MONTH(SalesDataTable[[#This Row],[Order Date]])</f>
        <v>3</v>
      </c>
      <c r="T342" s="16" t="str">
        <f>TEXT(SalesDataTable[[#This Row],[Order Date]],"mmm")</f>
        <v>Mar</v>
      </c>
    </row>
    <row r="343" ht="15.6" spans="1:20">
      <c r="A343" s="19" t="s">
        <v>414</v>
      </c>
      <c r="B343" s="11">
        <v>46093</v>
      </c>
      <c r="C343" s="12" t="s">
        <v>28</v>
      </c>
      <c r="D343" s="12" t="s">
        <v>89</v>
      </c>
      <c r="E343" s="12" t="s">
        <v>23</v>
      </c>
      <c r="F343" s="12" t="s">
        <v>36</v>
      </c>
      <c r="G343" s="12" t="s">
        <v>69</v>
      </c>
      <c r="H343" s="12" t="s">
        <v>94</v>
      </c>
      <c r="I343" s="13">
        <v>1</v>
      </c>
      <c r="J343" s="14">
        <v>49.79</v>
      </c>
      <c r="K343" s="15">
        <v>0.1</v>
      </c>
      <c r="L343" s="14">
        <v>22.29</v>
      </c>
      <c r="M343" s="14">
        <f t="shared" si="20"/>
        <v>44.811</v>
      </c>
      <c r="N343" s="14">
        <f t="shared" si="21"/>
        <v>22.29</v>
      </c>
      <c r="O343" s="14">
        <f t="shared" si="22"/>
        <v>22.521</v>
      </c>
      <c r="P343" s="16">
        <f t="shared" si="23"/>
        <v>0.502577492133628</v>
      </c>
      <c r="Q343" s="17">
        <f>YEAR(SalesDataTable[[#This Row],[Order Date]])</f>
        <v>2026</v>
      </c>
      <c r="R343" s="16" t="str">
        <f>"Q"&amp;ROUNDUP(MONTH(SalesDataTable[[#This Row],[Order Date]])/3,0)</f>
        <v>Q1</v>
      </c>
      <c r="S343" s="13">
        <f>MONTH(SalesDataTable[[#This Row],[Order Date]])</f>
        <v>3</v>
      </c>
      <c r="T343" s="16" t="str">
        <f>TEXT(SalesDataTable[[#This Row],[Order Date]],"mmm")</f>
        <v>Mar</v>
      </c>
    </row>
    <row r="344" ht="15.6" spans="1:20">
      <c r="A344" s="19" t="s">
        <v>415</v>
      </c>
      <c r="B344" s="11">
        <v>46093</v>
      </c>
      <c r="C344" s="12" t="s">
        <v>34</v>
      </c>
      <c r="D344" s="12" t="s">
        <v>35</v>
      </c>
      <c r="E344" s="12" t="s">
        <v>59</v>
      </c>
      <c r="F344" s="12" t="s">
        <v>36</v>
      </c>
      <c r="G344" s="12" t="s">
        <v>25</v>
      </c>
      <c r="H344" s="12" t="s">
        <v>55</v>
      </c>
      <c r="I344" s="13">
        <v>1</v>
      </c>
      <c r="J344" s="14">
        <v>41.24</v>
      </c>
      <c r="K344" s="15">
        <v>0.05</v>
      </c>
      <c r="L344" s="14">
        <v>16.64</v>
      </c>
      <c r="M344" s="14">
        <f t="shared" si="20"/>
        <v>39.178</v>
      </c>
      <c r="N344" s="14">
        <f t="shared" si="21"/>
        <v>16.64</v>
      </c>
      <c r="O344" s="14">
        <f t="shared" si="22"/>
        <v>22.538</v>
      </c>
      <c r="P344" s="16">
        <f t="shared" si="23"/>
        <v>0.575271836234621</v>
      </c>
      <c r="Q344" s="17">
        <f>YEAR(SalesDataTable[[#This Row],[Order Date]])</f>
        <v>2026</v>
      </c>
      <c r="R344" s="16" t="str">
        <f>"Q"&amp;ROUNDUP(MONTH(SalesDataTable[[#This Row],[Order Date]])/3,0)</f>
        <v>Q1</v>
      </c>
      <c r="S344" s="13">
        <f>MONTH(SalesDataTable[[#This Row],[Order Date]])</f>
        <v>3</v>
      </c>
      <c r="T344" s="16" t="str">
        <f>TEXT(SalesDataTable[[#This Row],[Order Date]],"mmm")</f>
        <v>Mar</v>
      </c>
    </row>
    <row r="345" ht="15.6" spans="1:20">
      <c r="A345" s="19" t="s">
        <v>416</v>
      </c>
      <c r="B345" s="11">
        <v>46093</v>
      </c>
      <c r="C345" s="12" t="s">
        <v>21</v>
      </c>
      <c r="D345" s="12" t="s">
        <v>72</v>
      </c>
      <c r="E345" s="12" t="s">
        <v>23</v>
      </c>
      <c r="F345" s="12" t="s">
        <v>36</v>
      </c>
      <c r="G345" s="12" t="s">
        <v>31</v>
      </c>
      <c r="H345" s="12" t="s">
        <v>41</v>
      </c>
      <c r="I345" s="13">
        <v>1</v>
      </c>
      <c r="J345" s="14">
        <v>142.89</v>
      </c>
      <c r="K345" s="15">
        <v>0</v>
      </c>
      <c r="L345" s="14">
        <v>81.1</v>
      </c>
      <c r="M345" s="14">
        <f t="shared" si="20"/>
        <v>142.89</v>
      </c>
      <c r="N345" s="14">
        <f t="shared" si="21"/>
        <v>81.1</v>
      </c>
      <c r="O345" s="14">
        <f t="shared" si="22"/>
        <v>61.79</v>
      </c>
      <c r="P345" s="16">
        <f t="shared" si="23"/>
        <v>0.432430540975576</v>
      </c>
      <c r="Q345" s="17">
        <f>YEAR(SalesDataTable[[#This Row],[Order Date]])</f>
        <v>2026</v>
      </c>
      <c r="R345" s="16" t="str">
        <f>"Q"&amp;ROUNDUP(MONTH(SalesDataTable[[#This Row],[Order Date]])/3,0)</f>
        <v>Q1</v>
      </c>
      <c r="S345" s="13">
        <f>MONTH(SalesDataTable[[#This Row],[Order Date]])</f>
        <v>3</v>
      </c>
      <c r="T345" s="16" t="str">
        <f>TEXT(SalesDataTable[[#This Row],[Order Date]],"mmm")</f>
        <v>Mar</v>
      </c>
    </row>
    <row r="346" ht="15.6" spans="1:20">
      <c r="A346" s="19" t="s">
        <v>417</v>
      </c>
      <c r="B346" s="11">
        <v>46093</v>
      </c>
      <c r="C346" s="12" t="s">
        <v>28</v>
      </c>
      <c r="D346" s="12" t="s">
        <v>29</v>
      </c>
      <c r="E346" s="12" t="s">
        <v>23</v>
      </c>
      <c r="F346" s="12" t="s">
        <v>36</v>
      </c>
      <c r="G346" s="12" t="s">
        <v>51</v>
      </c>
      <c r="H346" s="12" t="s">
        <v>61</v>
      </c>
      <c r="I346" s="13">
        <v>2</v>
      </c>
      <c r="J346" s="14">
        <v>192.76</v>
      </c>
      <c r="K346" s="15">
        <v>0</v>
      </c>
      <c r="L346" s="14">
        <v>103.08</v>
      </c>
      <c r="M346" s="14">
        <f t="shared" si="20"/>
        <v>385.52</v>
      </c>
      <c r="N346" s="14">
        <f t="shared" si="21"/>
        <v>206.16</v>
      </c>
      <c r="O346" s="14">
        <f t="shared" si="22"/>
        <v>179.36</v>
      </c>
      <c r="P346" s="16">
        <f t="shared" si="23"/>
        <v>0.465241751400706</v>
      </c>
      <c r="Q346" s="17">
        <f>YEAR(SalesDataTable[[#This Row],[Order Date]])</f>
        <v>2026</v>
      </c>
      <c r="R346" s="16" t="str">
        <f>"Q"&amp;ROUNDUP(MONTH(SalesDataTable[[#This Row],[Order Date]])/3,0)</f>
        <v>Q1</v>
      </c>
      <c r="S346" s="13">
        <f>MONTH(SalesDataTable[[#This Row],[Order Date]])</f>
        <v>3</v>
      </c>
      <c r="T346" s="16" t="str">
        <f>TEXT(SalesDataTable[[#This Row],[Order Date]],"mmm")</f>
        <v>Mar</v>
      </c>
    </row>
    <row r="347" ht="15.6" spans="1:20">
      <c r="A347" s="19" t="s">
        <v>418</v>
      </c>
      <c r="B347" s="11">
        <v>46093</v>
      </c>
      <c r="C347" s="12" t="s">
        <v>34</v>
      </c>
      <c r="D347" s="12" t="s">
        <v>54</v>
      </c>
      <c r="E347" s="12" t="s">
        <v>23</v>
      </c>
      <c r="F347" s="12" t="s">
        <v>36</v>
      </c>
      <c r="G347" s="12" t="s">
        <v>37</v>
      </c>
      <c r="H347" s="12" t="s">
        <v>103</v>
      </c>
      <c r="I347" s="13">
        <v>1</v>
      </c>
      <c r="J347" s="14">
        <v>165.72</v>
      </c>
      <c r="K347" s="15">
        <v>0</v>
      </c>
      <c r="L347" s="14">
        <v>89.31</v>
      </c>
      <c r="M347" s="14">
        <f t="shared" si="20"/>
        <v>165.72</v>
      </c>
      <c r="N347" s="14">
        <f t="shared" si="21"/>
        <v>89.31</v>
      </c>
      <c r="O347" s="14">
        <f t="shared" si="22"/>
        <v>76.41</v>
      </c>
      <c r="P347" s="16">
        <f t="shared" si="23"/>
        <v>0.461078928312817</v>
      </c>
      <c r="Q347" s="17">
        <f>YEAR(SalesDataTable[[#This Row],[Order Date]])</f>
        <v>2026</v>
      </c>
      <c r="R347" s="16" t="str">
        <f>"Q"&amp;ROUNDUP(MONTH(SalesDataTable[[#This Row],[Order Date]])/3,0)</f>
        <v>Q1</v>
      </c>
      <c r="S347" s="13">
        <f>MONTH(SalesDataTable[[#This Row],[Order Date]])</f>
        <v>3</v>
      </c>
      <c r="T347" s="16" t="str">
        <f>TEXT(SalesDataTable[[#This Row],[Order Date]],"mmm")</f>
        <v>Mar</v>
      </c>
    </row>
    <row r="348" ht="15.6" spans="1:20">
      <c r="A348" s="19" t="s">
        <v>419</v>
      </c>
      <c r="B348" s="11">
        <v>46093</v>
      </c>
      <c r="C348" s="12" t="s">
        <v>47</v>
      </c>
      <c r="D348" s="12" t="s">
        <v>65</v>
      </c>
      <c r="E348" s="12" t="s">
        <v>45</v>
      </c>
      <c r="F348" s="12" t="s">
        <v>40</v>
      </c>
      <c r="G348" s="12" t="s">
        <v>37</v>
      </c>
      <c r="H348" s="12" t="s">
        <v>103</v>
      </c>
      <c r="I348" s="13">
        <v>2</v>
      </c>
      <c r="J348" s="14">
        <v>164.33</v>
      </c>
      <c r="K348" s="15">
        <v>0</v>
      </c>
      <c r="L348" s="14">
        <v>86.07</v>
      </c>
      <c r="M348" s="14">
        <f t="shared" si="20"/>
        <v>328.66</v>
      </c>
      <c r="N348" s="14">
        <f t="shared" si="21"/>
        <v>172.14</v>
      </c>
      <c r="O348" s="14">
        <f t="shared" si="22"/>
        <v>156.52</v>
      </c>
      <c r="P348" s="16">
        <f t="shared" si="23"/>
        <v>0.476236840503864</v>
      </c>
      <c r="Q348" s="17">
        <f>YEAR(SalesDataTable[[#This Row],[Order Date]])</f>
        <v>2026</v>
      </c>
      <c r="R348" s="16" t="str">
        <f>"Q"&amp;ROUNDUP(MONTH(SalesDataTable[[#This Row],[Order Date]])/3,0)</f>
        <v>Q1</v>
      </c>
      <c r="S348" s="13">
        <f>MONTH(SalesDataTable[[#This Row],[Order Date]])</f>
        <v>3</v>
      </c>
      <c r="T348" s="16" t="str">
        <f>TEXT(SalesDataTable[[#This Row],[Order Date]],"mmm")</f>
        <v>Mar</v>
      </c>
    </row>
    <row r="349" ht="15.6" spans="1:20">
      <c r="A349" s="19" t="s">
        <v>420</v>
      </c>
      <c r="B349" s="11">
        <v>46093</v>
      </c>
      <c r="C349" s="12" t="s">
        <v>47</v>
      </c>
      <c r="D349" s="12" t="s">
        <v>68</v>
      </c>
      <c r="E349" s="12" t="s">
        <v>30</v>
      </c>
      <c r="F349" s="12" t="s">
        <v>40</v>
      </c>
      <c r="G349" s="12" t="s">
        <v>37</v>
      </c>
      <c r="H349" s="12" t="s">
        <v>66</v>
      </c>
      <c r="I349" s="13">
        <v>3</v>
      </c>
      <c r="J349" s="14">
        <v>45.8</v>
      </c>
      <c r="K349" s="15">
        <v>0.15</v>
      </c>
      <c r="L349" s="14">
        <v>18.47</v>
      </c>
      <c r="M349" s="14">
        <f t="shared" si="20"/>
        <v>116.79</v>
      </c>
      <c r="N349" s="14">
        <f t="shared" si="21"/>
        <v>55.41</v>
      </c>
      <c r="O349" s="14">
        <f t="shared" si="22"/>
        <v>61.38</v>
      </c>
      <c r="P349" s="16">
        <f t="shared" si="23"/>
        <v>0.525558695093758</v>
      </c>
      <c r="Q349" s="17">
        <f>YEAR(SalesDataTable[[#This Row],[Order Date]])</f>
        <v>2026</v>
      </c>
      <c r="R349" s="16" t="str">
        <f>"Q"&amp;ROUNDUP(MONTH(SalesDataTable[[#This Row],[Order Date]])/3,0)</f>
        <v>Q1</v>
      </c>
      <c r="S349" s="13">
        <f>MONTH(SalesDataTable[[#This Row],[Order Date]])</f>
        <v>3</v>
      </c>
      <c r="T349" s="16" t="str">
        <f>TEXT(SalesDataTable[[#This Row],[Order Date]],"mmm")</f>
        <v>Mar</v>
      </c>
    </row>
    <row r="350" ht="15.6" spans="1:20">
      <c r="A350" s="19" t="s">
        <v>421</v>
      </c>
      <c r="B350" s="11">
        <v>46093</v>
      </c>
      <c r="C350" s="12" t="s">
        <v>28</v>
      </c>
      <c r="D350" s="12" t="s">
        <v>29</v>
      </c>
      <c r="E350" s="12" t="s">
        <v>23</v>
      </c>
      <c r="F350" s="12" t="s">
        <v>36</v>
      </c>
      <c r="G350" s="12" t="s">
        <v>25</v>
      </c>
      <c r="H350" s="12" t="s">
        <v>63</v>
      </c>
      <c r="I350" s="13">
        <v>2</v>
      </c>
      <c r="J350" s="14">
        <v>103.08</v>
      </c>
      <c r="K350" s="15">
        <v>0.05</v>
      </c>
      <c r="L350" s="14">
        <v>49.27</v>
      </c>
      <c r="M350" s="14">
        <f t="shared" si="20"/>
        <v>195.852</v>
      </c>
      <c r="N350" s="14">
        <f t="shared" si="21"/>
        <v>98.54</v>
      </c>
      <c r="O350" s="14">
        <f t="shared" si="22"/>
        <v>97.312</v>
      </c>
      <c r="P350" s="16">
        <f t="shared" si="23"/>
        <v>0.496864979678533</v>
      </c>
      <c r="Q350" s="17">
        <f>YEAR(SalesDataTable[[#This Row],[Order Date]])</f>
        <v>2026</v>
      </c>
      <c r="R350" s="16" t="str">
        <f>"Q"&amp;ROUNDUP(MONTH(SalesDataTable[[#This Row],[Order Date]])/3,0)</f>
        <v>Q1</v>
      </c>
      <c r="S350" s="13">
        <f>MONTH(SalesDataTable[[#This Row],[Order Date]])</f>
        <v>3</v>
      </c>
      <c r="T350" s="16" t="str">
        <f>TEXT(SalesDataTable[[#This Row],[Order Date]],"mmm")</f>
        <v>Mar</v>
      </c>
    </row>
    <row r="351" ht="15.6" spans="1:20">
      <c r="A351" s="19" t="s">
        <v>422</v>
      </c>
      <c r="B351" s="11">
        <v>46094</v>
      </c>
      <c r="C351" s="12" t="s">
        <v>21</v>
      </c>
      <c r="D351" s="12" t="s">
        <v>22</v>
      </c>
      <c r="E351" s="12" t="s">
        <v>23</v>
      </c>
      <c r="F351" s="12" t="s">
        <v>40</v>
      </c>
      <c r="G351" s="12" t="s">
        <v>37</v>
      </c>
      <c r="H351" s="12" t="s">
        <v>66</v>
      </c>
      <c r="I351" s="13">
        <v>4</v>
      </c>
      <c r="J351" s="14">
        <v>47.33</v>
      </c>
      <c r="K351" s="15">
        <v>0</v>
      </c>
      <c r="L351" s="14">
        <v>18.74</v>
      </c>
      <c r="M351" s="14">
        <f t="shared" si="20"/>
        <v>189.32</v>
      </c>
      <c r="N351" s="14">
        <f t="shared" si="21"/>
        <v>74.96</v>
      </c>
      <c r="O351" s="14">
        <f t="shared" si="22"/>
        <v>114.36</v>
      </c>
      <c r="P351" s="16">
        <f t="shared" si="23"/>
        <v>0.604056623705895</v>
      </c>
      <c r="Q351" s="17">
        <f>YEAR(SalesDataTable[[#This Row],[Order Date]])</f>
        <v>2026</v>
      </c>
      <c r="R351" s="16" t="str">
        <f>"Q"&amp;ROUNDUP(MONTH(SalesDataTable[[#This Row],[Order Date]])/3,0)</f>
        <v>Q1</v>
      </c>
      <c r="S351" s="13">
        <f>MONTH(SalesDataTable[[#This Row],[Order Date]])</f>
        <v>3</v>
      </c>
      <c r="T351" s="16" t="str">
        <f>TEXT(SalesDataTable[[#This Row],[Order Date]],"mmm")</f>
        <v>Mar</v>
      </c>
    </row>
    <row r="352" ht="15.6" spans="1:20">
      <c r="A352" s="19" t="s">
        <v>423</v>
      </c>
      <c r="B352" s="11">
        <v>46094</v>
      </c>
      <c r="C352" s="12" t="s">
        <v>34</v>
      </c>
      <c r="D352" s="12" t="s">
        <v>44</v>
      </c>
      <c r="E352" s="12" t="s">
        <v>45</v>
      </c>
      <c r="F352" s="12" t="s">
        <v>36</v>
      </c>
      <c r="G352" s="12" t="s">
        <v>25</v>
      </c>
      <c r="H352" s="12" t="s">
        <v>49</v>
      </c>
      <c r="I352" s="13">
        <v>1</v>
      </c>
      <c r="J352" s="14">
        <v>50.04</v>
      </c>
      <c r="K352" s="15">
        <v>0</v>
      </c>
      <c r="L352" s="14">
        <v>22.64</v>
      </c>
      <c r="M352" s="14">
        <f t="shared" si="20"/>
        <v>50.04</v>
      </c>
      <c r="N352" s="14">
        <f t="shared" si="21"/>
        <v>22.64</v>
      </c>
      <c r="O352" s="14">
        <f t="shared" si="22"/>
        <v>27.4</v>
      </c>
      <c r="P352" s="16">
        <f t="shared" si="23"/>
        <v>0.547561950439648</v>
      </c>
      <c r="Q352" s="17">
        <f>YEAR(SalesDataTable[[#This Row],[Order Date]])</f>
        <v>2026</v>
      </c>
      <c r="R352" s="16" t="str">
        <f>"Q"&amp;ROUNDUP(MONTH(SalesDataTable[[#This Row],[Order Date]])/3,0)</f>
        <v>Q1</v>
      </c>
      <c r="S352" s="13">
        <f>MONTH(SalesDataTable[[#This Row],[Order Date]])</f>
        <v>3</v>
      </c>
      <c r="T352" s="16" t="str">
        <f>TEXT(SalesDataTable[[#This Row],[Order Date]],"mmm")</f>
        <v>Mar</v>
      </c>
    </row>
    <row r="353" ht="15.6" spans="1:20">
      <c r="A353" s="19" t="s">
        <v>424</v>
      </c>
      <c r="B353" s="11">
        <v>46094</v>
      </c>
      <c r="C353" s="12" t="s">
        <v>47</v>
      </c>
      <c r="D353" s="12" t="s">
        <v>102</v>
      </c>
      <c r="E353" s="12" t="s">
        <v>23</v>
      </c>
      <c r="F353" s="12" t="s">
        <v>36</v>
      </c>
      <c r="G353" s="12" t="s">
        <v>69</v>
      </c>
      <c r="H353" s="12" t="s">
        <v>75</v>
      </c>
      <c r="I353" s="13">
        <v>1</v>
      </c>
      <c r="J353" s="14">
        <v>125.69</v>
      </c>
      <c r="K353" s="15">
        <v>0</v>
      </c>
      <c r="L353" s="14">
        <v>67.15</v>
      </c>
      <c r="M353" s="14">
        <f t="shared" si="20"/>
        <v>125.69</v>
      </c>
      <c r="N353" s="14">
        <f t="shared" si="21"/>
        <v>67.15</v>
      </c>
      <c r="O353" s="14">
        <f t="shared" si="22"/>
        <v>58.54</v>
      </c>
      <c r="P353" s="16">
        <f t="shared" si="23"/>
        <v>0.465749065160315</v>
      </c>
      <c r="Q353" s="17">
        <f>YEAR(SalesDataTable[[#This Row],[Order Date]])</f>
        <v>2026</v>
      </c>
      <c r="R353" s="16" t="str">
        <f>"Q"&amp;ROUNDUP(MONTH(SalesDataTable[[#This Row],[Order Date]])/3,0)</f>
        <v>Q1</v>
      </c>
      <c r="S353" s="13">
        <f>MONTH(SalesDataTable[[#This Row],[Order Date]])</f>
        <v>3</v>
      </c>
      <c r="T353" s="16" t="str">
        <f>TEXT(SalesDataTable[[#This Row],[Order Date]],"mmm")</f>
        <v>Mar</v>
      </c>
    </row>
    <row r="354" ht="15.6" spans="1:20">
      <c r="A354" s="19" t="s">
        <v>425</v>
      </c>
      <c r="B354" s="11">
        <v>46094</v>
      </c>
      <c r="C354" s="12" t="s">
        <v>47</v>
      </c>
      <c r="D354" s="12" t="s">
        <v>102</v>
      </c>
      <c r="E354" s="12" t="s">
        <v>59</v>
      </c>
      <c r="F354" s="12" t="s">
        <v>36</v>
      </c>
      <c r="G354" s="12" t="s">
        <v>31</v>
      </c>
      <c r="H354" s="12" t="s">
        <v>41</v>
      </c>
      <c r="I354" s="13">
        <v>2</v>
      </c>
      <c r="J354" s="14">
        <v>142.73</v>
      </c>
      <c r="K354" s="15">
        <v>0.1</v>
      </c>
      <c r="L354" s="14">
        <v>77.28</v>
      </c>
      <c r="M354" s="14">
        <f t="shared" si="20"/>
        <v>256.914</v>
      </c>
      <c r="N354" s="14">
        <f t="shared" si="21"/>
        <v>154.56</v>
      </c>
      <c r="O354" s="14">
        <f t="shared" si="22"/>
        <v>102.354</v>
      </c>
      <c r="P354" s="16">
        <f t="shared" si="23"/>
        <v>0.398397907470982</v>
      </c>
      <c r="Q354" s="17">
        <f>YEAR(SalesDataTable[[#This Row],[Order Date]])</f>
        <v>2026</v>
      </c>
      <c r="R354" s="16" t="str">
        <f>"Q"&amp;ROUNDUP(MONTH(SalesDataTable[[#This Row],[Order Date]])/3,0)</f>
        <v>Q1</v>
      </c>
      <c r="S354" s="13">
        <f>MONTH(SalesDataTable[[#This Row],[Order Date]])</f>
        <v>3</v>
      </c>
      <c r="T354" s="16" t="str">
        <f>TEXT(SalesDataTable[[#This Row],[Order Date]],"mmm")</f>
        <v>Mar</v>
      </c>
    </row>
    <row r="355" ht="15.6" spans="1:20">
      <c r="A355" s="19" t="s">
        <v>426</v>
      </c>
      <c r="B355" s="11">
        <v>46094</v>
      </c>
      <c r="C355" s="12" t="s">
        <v>28</v>
      </c>
      <c r="D355" s="12" t="s">
        <v>89</v>
      </c>
      <c r="E355" s="12" t="s">
        <v>23</v>
      </c>
      <c r="F355" s="12" t="s">
        <v>24</v>
      </c>
      <c r="G355" s="12" t="s">
        <v>69</v>
      </c>
      <c r="H355" s="12" t="s">
        <v>75</v>
      </c>
      <c r="I355" s="13">
        <v>4</v>
      </c>
      <c r="J355" s="14">
        <v>124.36</v>
      </c>
      <c r="K355" s="15">
        <v>0</v>
      </c>
      <c r="L355" s="14">
        <v>68.79</v>
      </c>
      <c r="M355" s="14">
        <f t="shared" si="20"/>
        <v>497.44</v>
      </c>
      <c r="N355" s="14">
        <f t="shared" si="21"/>
        <v>275.16</v>
      </c>
      <c r="O355" s="14">
        <f t="shared" si="22"/>
        <v>222.28</v>
      </c>
      <c r="P355" s="16">
        <f t="shared" si="23"/>
        <v>0.446847861048569</v>
      </c>
      <c r="Q355" s="17">
        <f>YEAR(SalesDataTable[[#This Row],[Order Date]])</f>
        <v>2026</v>
      </c>
      <c r="R355" s="16" t="str">
        <f>"Q"&amp;ROUNDUP(MONTH(SalesDataTable[[#This Row],[Order Date]])/3,0)</f>
        <v>Q1</v>
      </c>
      <c r="S355" s="13">
        <f>MONTH(SalesDataTable[[#This Row],[Order Date]])</f>
        <v>3</v>
      </c>
      <c r="T355" s="16" t="str">
        <f>TEXT(SalesDataTable[[#This Row],[Order Date]],"mmm")</f>
        <v>Mar</v>
      </c>
    </row>
    <row r="356" ht="15.6" spans="1:20">
      <c r="A356" s="19" t="s">
        <v>427</v>
      </c>
      <c r="B356" s="11">
        <v>46095</v>
      </c>
      <c r="C356" s="12" t="s">
        <v>47</v>
      </c>
      <c r="D356" s="12" t="s">
        <v>68</v>
      </c>
      <c r="E356" s="12" t="s">
        <v>23</v>
      </c>
      <c r="F356" s="12" t="s">
        <v>36</v>
      </c>
      <c r="G356" s="12" t="s">
        <v>25</v>
      </c>
      <c r="H356" s="12" t="s">
        <v>55</v>
      </c>
      <c r="I356" s="13">
        <v>4</v>
      </c>
      <c r="J356" s="14">
        <v>40.42</v>
      </c>
      <c r="K356" s="15">
        <v>0.1</v>
      </c>
      <c r="L356" s="14">
        <v>16.25</v>
      </c>
      <c r="M356" s="14">
        <f t="shared" si="20"/>
        <v>145.512</v>
      </c>
      <c r="N356" s="14">
        <f t="shared" si="21"/>
        <v>65</v>
      </c>
      <c r="O356" s="14">
        <f t="shared" si="22"/>
        <v>80.512</v>
      </c>
      <c r="P356" s="16">
        <f t="shared" si="23"/>
        <v>0.553301445928858</v>
      </c>
      <c r="Q356" s="17">
        <f>YEAR(SalesDataTable[[#This Row],[Order Date]])</f>
        <v>2026</v>
      </c>
      <c r="R356" s="16" t="str">
        <f>"Q"&amp;ROUNDUP(MONTH(SalesDataTable[[#This Row],[Order Date]])/3,0)</f>
        <v>Q1</v>
      </c>
      <c r="S356" s="13">
        <f>MONTH(SalesDataTable[[#This Row],[Order Date]])</f>
        <v>3</v>
      </c>
      <c r="T356" s="16" t="str">
        <f>TEXT(SalesDataTable[[#This Row],[Order Date]],"mmm")</f>
        <v>Mar</v>
      </c>
    </row>
    <row r="357" ht="15.6" spans="1:20">
      <c r="A357" s="19" t="s">
        <v>428</v>
      </c>
      <c r="B357" s="11">
        <v>46095</v>
      </c>
      <c r="C357" s="12" t="s">
        <v>21</v>
      </c>
      <c r="D357" s="12" t="s">
        <v>108</v>
      </c>
      <c r="E357" s="12" t="s">
        <v>23</v>
      </c>
      <c r="F357" s="12" t="s">
        <v>24</v>
      </c>
      <c r="G357" s="12" t="s">
        <v>51</v>
      </c>
      <c r="H357" s="12" t="s">
        <v>61</v>
      </c>
      <c r="I357" s="13">
        <v>1</v>
      </c>
      <c r="J357" s="14">
        <v>192.86</v>
      </c>
      <c r="K357" s="15">
        <v>0</v>
      </c>
      <c r="L357" s="14">
        <v>101.13</v>
      </c>
      <c r="M357" s="14">
        <f t="shared" si="20"/>
        <v>192.86</v>
      </c>
      <c r="N357" s="14">
        <f t="shared" si="21"/>
        <v>101.13</v>
      </c>
      <c r="O357" s="14">
        <f t="shared" si="22"/>
        <v>91.73</v>
      </c>
      <c r="P357" s="16">
        <f t="shared" si="23"/>
        <v>0.475629990666805</v>
      </c>
      <c r="Q357" s="17">
        <f>YEAR(SalesDataTable[[#This Row],[Order Date]])</f>
        <v>2026</v>
      </c>
      <c r="R357" s="16" t="str">
        <f>"Q"&amp;ROUNDUP(MONTH(SalesDataTable[[#This Row],[Order Date]])/3,0)</f>
        <v>Q1</v>
      </c>
      <c r="S357" s="13">
        <f>MONTH(SalesDataTable[[#This Row],[Order Date]])</f>
        <v>3</v>
      </c>
      <c r="T357" s="16" t="str">
        <f>TEXT(SalesDataTable[[#This Row],[Order Date]],"mmm")</f>
        <v>Mar</v>
      </c>
    </row>
    <row r="358" ht="15.6" spans="1:20">
      <c r="A358" s="19" t="s">
        <v>429</v>
      </c>
      <c r="B358" s="11">
        <v>46095</v>
      </c>
      <c r="C358" s="12" t="s">
        <v>47</v>
      </c>
      <c r="D358" s="12" t="s">
        <v>48</v>
      </c>
      <c r="E358" s="12" t="s">
        <v>59</v>
      </c>
      <c r="F358" s="12" t="s">
        <v>36</v>
      </c>
      <c r="G358" s="12" t="s">
        <v>31</v>
      </c>
      <c r="H358" s="12" t="s">
        <v>99</v>
      </c>
      <c r="I358" s="13">
        <v>2</v>
      </c>
      <c r="J358" s="14">
        <v>72.34</v>
      </c>
      <c r="K358" s="15">
        <v>0</v>
      </c>
      <c r="L358" s="14">
        <v>33.29</v>
      </c>
      <c r="M358" s="14">
        <f t="shared" si="20"/>
        <v>144.68</v>
      </c>
      <c r="N358" s="14">
        <f t="shared" si="21"/>
        <v>66.58</v>
      </c>
      <c r="O358" s="14">
        <f t="shared" si="22"/>
        <v>78.1</v>
      </c>
      <c r="P358" s="16">
        <f t="shared" si="23"/>
        <v>0.539811998894111</v>
      </c>
      <c r="Q358" s="17">
        <f>YEAR(SalesDataTable[[#This Row],[Order Date]])</f>
        <v>2026</v>
      </c>
      <c r="R358" s="16" t="str">
        <f>"Q"&amp;ROUNDUP(MONTH(SalesDataTable[[#This Row],[Order Date]])/3,0)</f>
        <v>Q1</v>
      </c>
      <c r="S358" s="13">
        <f>MONTH(SalesDataTable[[#This Row],[Order Date]])</f>
        <v>3</v>
      </c>
      <c r="T358" s="16" t="str">
        <f>TEXT(SalesDataTable[[#This Row],[Order Date]],"mmm")</f>
        <v>Mar</v>
      </c>
    </row>
    <row r="359" ht="15.6" spans="1:20">
      <c r="A359" s="19" t="s">
        <v>430</v>
      </c>
      <c r="B359" s="11">
        <v>46095</v>
      </c>
      <c r="C359" s="12" t="s">
        <v>47</v>
      </c>
      <c r="D359" s="12" t="s">
        <v>102</v>
      </c>
      <c r="E359" s="12" t="s">
        <v>23</v>
      </c>
      <c r="F359" s="12" t="s">
        <v>36</v>
      </c>
      <c r="G359" s="12" t="s">
        <v>37</v>
      </c>
      <c r="H359" s="12" t="s">
        <v>38</v>
      </c>
      <c r="I359" s="13">
        <v>2</v>
      </c>
      <c r="J359" s="14">
        <v>35.41</v>
      </c>
      <c r="K359" s="15">
        <v>0</v>
      </c>
      <c r="L359" s="14">
        <v>13.89</v>
      </c>
      <c r="M359" s="14">
        <f t="shared" si="20"/>
        <v>70.82</v>
      </c>
      <c r="N359" s="14">
        <f t="shared" si="21"/>
        <v>27.78</v>
      </c>
      <c r="O359" s="14">
        <f t="shared" si="22"/>
        <v>43.04</v>
      </c>
      <c r="P359" s="16">
        <f t="shared" si="23"/>
        <v>0.607737927139226</v>
      </c>
      <c r="Q359" s="17">
        <f>YEAR(SalesDataTable[[#This Row],[Order Date]])</f>
        <v>2026</v>
      </c>
      <c r="R359" s="16" t="str">
        <f>"Q"&amp;ROUNDUP(MONTH(SalesDataTable[[#This Row],[Order Date]])/3,0)</f>
        <v>Q1</v>
      </c>
      <c r="S359" s="13">
        <f>MONTH(SalesDataTable[[#This Row],[Order Date]])</f>
        <v>3</v>
      </c>
      <c r="T359" s="16" t="str">
        <f>TEXT(SalesDataTable[[#This Row],[Order Date]],"mmm")</f>
        <v>Mar</v>
      </c>
    </row>
    <row r="360" ht="15.6" spans="1:20">
      <c r="A360" s="19" t="s">
        <v>431</v>
      </c>
      <c r="B360" s="11">
        <v>46095</v>
      </c>
      <c r="C360" s="12" t="s">
        <v>47</v>
      </c>
      <c r="D360" s="12" t="s">
        <v>68</v>
      </c>
      <c r="E360" s="12" t="s">
        <v>30</v>
      </c>
      <c r="F360" s="12" t="s">
        <v>40</v>
      </c>
      <c r="G360" s="12" t="s">
        <v>25</v>
      </c>
      <c r="H360" s="12" t="s">
        <v>63</v>
      </c>
      <c r="I360" s="13">
        <v>12</v>
      </c>
      <c r="J360" s="14">
        <v>102.25</v>
      </c>
      <c r="K360" s="15">
        <v>0.1</v>
      </c>
      <c r="L360" s="14">
        <v>51.07</v>
      </c>
      <c r="M360" s="14">
        <f t="shared" si="20"/>
        <v>1104.3</v>
      </c>
      <c r="N360" s="14">
        <f t="shared" si="21"/>
        <v>612.84</v>
      </c>
      <c r="O360" s="14">
        <f t="shared" si="22"/>
        <v>491.46</v>
      </c>
      <c r="P360" s="16">
        <f t="shared" si="23"/>
        <v>0.445042108122793</v>
      </c>
      <c r="Q360" s="17">
        <f>YEAR(SalesDataTable[[#This Row],[Order Date]])</f>
        <v>2026</v>
      </c>
      <c r="R360" s="16" t="str">
        <f>"Q"&amp;ROUNDUP(MONTH(SalesDataTable[[#This Row],[Order Date]])/3,0)</f>
        <v>Q1</v>
      </c>
      <c r="S360" s="13">
        <f>MONTH(SalesDataTable[[#This Row],[Order Date]])</f>
        <v>3</v>
      </c>
      <c r="T360" s="16" t="str">
        <f>TEXT(SalesDataTable[[#This Row],[Order Date]],"mmm")</f>
        <v>Mar</v>
      </c>
    </row>
    <row r="361" ht="15.6" spans="1:20">
      <c r="A361" s="19" t="s">
        <v>432</v>
      </c>
      <c r="B361" s="11">
        <v>46095</v>
      </c>
      <c r="C361" s="12" t="s">
        <v>28</v>
      </c>
      <c r="D361" s="12" t="s">
        <v>29</v>
      </c>
      <c r="E361" s="12" t="s">
        <v>23</v>
      </c>
      <c r="F361" s="12" t="s">
        <v>36</v>
      </c>
      <c r="G361" s="12" t="s">
        <v>25</v>
      </c>
      <c r="H361" s="12" t="s">
        <v>49</v>
      </c>
      <c r="I361" s="13">
        <v>1</v>
      </c>
      <c r="J361" s="14">
        <v>51.86</v>
      </c>
      <c r="K361" s="15">
        <v>0.1</v>
      </c>
      <c r="L361" s="14">
        <v>22.34</v>
      </c>
      <c r="M361" s="14">
        <f t="shared" si="20"/>
        <v>46.674</v>
      </c>
      <c r="N361" s="14">
        <f t="shared" si="21"/>
        <v>22.34</v>
      </c>
      <c r="O361" s="14">
        <f t="shared" si="22"/>
        <v>24.334</v>
      </c>
      <c r="P361" s="16">
        <f t="shared" si="23"/>
        <v>0.521360928996872</v>
      </c>
      <c r="Q361" s="17">
        <f>YEAR(SalesDataTable[[#This Row],[Order Date]])</f>
        <v>2026</v>
      </c>
      <c r="R361" s="16" t="str">
        <f>"Q"&amp;ROUNDUP(MONTH(SalesDataTable[[#This Row],[Order Date]])/3,0)</f>
        <v>Q1</v>
      </c>
      <c r="S361" s="13">
        <f>MONTH(SalesDataTable[[#This Row],[Order Date]])</f>
        <v>3</v>
      </c>
      <c r="T361" s="16" t="str">
        <f>TEXT(SalesDataTable[[#This Row],[Order Date]],"mmm")</f>
        <v>Mar</v>
      </c>
    </row>
    <row r="362" ht="15.6" spans="1:20">
      <c r="A362" s="19" t="s">
        <v>433</v>
      </c>
      <c r="B362" s="11">
        <v>46095</v>
      </c>
      <c r="C362" s="12" t="s">
        <v>47</v>
      </c>
      <c r="D362" s="12" t="s">
        <v>68</v>
      </c>
      <c r="E362" s="12" t="s">
        <v>23</v>
      </c>
      <c r="F362" s="12" t="s">
        <v>24</v>
      </c>
      <c r="G362" s="12" t="s">
        <v>37</v>
      </c>
      <c r="H362" s="12" t="s">
        <v>38</v>
      </c>
      <c r="I362" s="13">
        <v>1</v>
      </c>
      <c r="J362" s="14">
        <v>36.52</v>
      </c>
      <c r="K362" s="15">
        <v>0.05</v>
      </c>
      <c r="L362" s="14">
        <v>13.23</v>
      </c>
      <c r="M362" s="14">
        <f t="shared" si="20"/>
        <v>34.694</v>
      </c>
      <c r="N362" s="14">
        <f t="shared" si="21"/>
        <v>13.23</v>
      </c>
      <c r="O362" s="14">
        <f t="shared" si="22"/>
        <v>21.464</v>
      </c>
      <c r="P362" s="16">
        <f t="shared" si="23"/>
        <v>0.618666051766876</v>
      </c>
      <c r="Q362" s="17">
        <f>YEAR(SalesDataTable[[#This Row],[Order Date]])</f>
        <v>2026</v>
      </c>
      <c r="R362" s="16" t="str">
        <f>"Q"&amp;ROUNDUP(MONTH(SalesDataTable[[#This Row],[Order Date]])/3,0)</f>
        <v>Q1</v>
      </c>
      <c r="S362" s="13">
        <f>MONTH(SalesDataTable[[#This Row],[Order Date]])</f>
        <v>3</v>
      </c>
      <c r="T362" s="16" t="str">
        <f>TEXT(SalesDataTable[[#This Row],[Order Date]],"mmm")</f>
        <v>Mar</v>
      </c>
    </row>
    <row r="363" ht="15.6" spans="1:20">
      <c r="A363" s="19" t="s">
        <v>434</v>
      </c>
      <c r="B363" s="11">
        <v>46095</v>
      </c>
      <c r="C363" s="12" t="s">
        <v>34</v>
      </c>
      <c r="D363" s="12" t="s">
        <v>81</v>
      </c>
      <c r="E363" s="12" t="s">
        <v>23</v>
      </c>
      <c r="F363" s="12" t="s">
        <v>36</v>
      </c>
      <c r="G363" s="12" t="s">
        <v>31</v>
      </c>
      <c r="H363" s="12" t="s">
        <v>73</v>
      </c>
      <c r="I363" s="13">
        <v>2</v>
      </c>
      <c r="J363" s="14">
        <v>153.66</v>
      </c>
      <c r="K363" s="15">
        <v>0.1</v>
      </c>
      <c r="L363" s="14">
        <v>78.43</v>
      </c>
      <c r="M363" s="14">
        <f t="shared" si="20"/>
        <v>276.588</v>
      </c>
      <c r="N363" s="14">
        <f t="shared" si="21"/>
        <v>156.86</v>
      </c>
      <c r="O363" s="14">
        <f t="shared" si="22"/>
        <v>119.728</v>
      </c>
      <c r="P363" s="16">
        <f t="shared" si="23"/>
        <v>0.432874889727682</v>
      </c>
      <c r="Q363" s="17">
        <f>YEAR(SalesDataTable[[#This Row],[Order Date]])</f>
        <v>2026</v>
      </c>
      <c r="R363" s="16" t="str">
        <f>"Q"&amp;ROUNDUP(MONTH(SalesDataTable[[#This Row],[Order Date]])/3,0)</f>
        <v>Q1</v>
      </c>
      <c r="S363" s="13">
        <f>MONTH(SalesDataTable[[#This Row],[Order Date]])</f>
        <v>3</v>
      </c>
      <c r="T363" s="16" t="str">
        <f>TEXT(SalesDataTable[[#This Row],[Order Date]],"mmm")</f>
        <v>Mar</v>
      </c>
    </row>
    <row r="364" ht="15.6" spans="1:20">
      <c r="A364" s="19" t="s">
        <v>435</v>
      </c>
      <c r="B364" s="11">
        <v>46095</v>
      </c>
      <c r="C364" s="12" t="s">
        <v>28</v>
      </c>
      <c r="D364" s="12" t="s">
        <v>106</v>
      </c>
      <c r="E364" s="12" t="s">
        <v>59</v>
      </c>
      <c r="F364" s="12" t="s">
        <v>24</v>
      </c>
      <c r="G364" s="12" t="s">
        <v>69</v>
      </c>
      <c r="H364" s="12" t="s">
        <v>70</v>
      </c>
      <c r="I364" s="13">
        <v>1</v>
      </c>
      <c r="J364" s="14">
        <v>41.05</v>
      </c>
      <c r="K364" s="15">
        <v>0.1</v>
      </c>
      <c r="L364" s="14">
        <v>14.94</v>
      </c>
      <c r="M364" s="14">
        <f t="shared" si="20"/>
        <v>36.945</v>
      </c>
      <c r="N364" s="14">
        <f t="shared" si="21"/>
        <v>14.94</v>
      </c>
      <c r="O364" s="14">
        <f t="shared" si="22"/>
        <v>22.005</v>
      </c>
      <c r="P364" s="16">
        <f t="shared" si="23"/>
        <v>0.595615103532278</v>
      </c>
      <c r="Q364" s="17">
        <f>YEAR(SalesDataTable[[#This Row],[Order Date]])</f>
        <v>2026</v>
      </c>
      <c r="R364" s="16" t="str">
        <f>"Q"&amp;ROUNDUP(MONTH(SalesDataTable[[#This Row],[Order Date]])/3,0)</f>
        <v>Q1</v>
      </c>
      <c r="S364" s="13">
        <f>MONTH(SalesDataTable[[#This Row],[Order Date]])</f>
        <v>3</v>
      </c>
      <c r="T364" s="16" t="str">
        <f>TEXT(SalesDataTable[[#This Row],[Order Date]],"mmm")</f>
        <v>Mar</v>
      </c>
    </row>
    <row r="365" ht="15.6" spans="1:20">
      <c r="A365" s="19" t="s">
        <v>436</v>
      </c>
      <c r="B365" s="11">
        <v>46096</v>
      </c>
      <c r="C365" s="12" t="s">
        <v>34</v>
      </c>
      <c r="D365" s="12" t="s">
        <v>35</v>
      </c>
      <c r="E365" s="12" t="s">
        <v>23</v>
      </c>
      <c r="F365" s="12" t="s">
        <v>24</v>
      </c>
      <c r="G365" s="12" t="s">
        <v>37</v>
      </c>
      <c r="H365" s="12" t="s">
        <v>91</v>
      </c>
      <c r="I365" s="13">
        <v>4</v>
      </c>
      <c r="J365" s="14">
        <v>136.21</v>
      </c>
      <c r="K365" s="15">
        <v>0.05</v>
      </c>
      <c r="L365" s="14">
        <v>68.55</v>
      </c>
      <c r="M365" s="14">
        <f t="shared" si="20"/>
        <v>517.598</v>
      </c>
      <c r="N365" s="14">
        <f t="shared" si="21"/>
        <v>274.2</v>
      </c>
      <c r="O365" s="14">
        <f t="shared" si="22"/>
        <v>243.398</v>
      </c>
      <c r="P365" s="16">
        <f t="shared" si="23"/>
        <v>0.470245248242845</v>
      </c>
      <c r="Q365" s="17">
        <f>YEAR(SalesDataTable[[#This Row],[Order Date]])</f>
        <v>2026</v>
      </c>
      <c r="R365" s="16" t="str">
        <f>"Q"&amp;ROUNDUP(MONTH(SalesDataTable[[#This Row],[Order Date]])/3,0)</f>
        <v>Q1</v>
      </c>
      <c r="S365" s="13">
        <f>MONTH(SalesDataTable[[#This Row],[Order Date]])</f>
        <v>3</v>
      </c>
      <c r="T365" s="16" t="str">
        <f>TEXT(SalesDataTable[[#This Row],[Order Date]],"mmm")</f>
        <v>Mar</v>
      </c>
    </row>
    <row r="366" ht="15.6" spans="1:20">
      <c r="A366" s="19" t="s">
        <v>437</v>
      </c>
      <c r="B366" s="11">
        <v>46096</v>
      </c>
      <c r="C366" s="12" t="s">
        <v>47</v>
      </c>
      <c r="D366" s="12" t="s">
        <v>48</v>
      </c>
      <c r="E366" s="12" t="s">
        <v>23</v>
      </c>
      <c r="F366" s="12" t="s">
        <v>24</v>
      </c>
      <c r="G366" s="12" t="s">
        <v>37</v>
      </c>
      <c r="H366" s="12" t="s">
        <v>66</v>
      </c>
      <c r="I366" s="13">
        <v>3</v>
      </c>
      <c r="J366" s="14">
        <v>46.68</v>
      </c>
      <c r="K366" s="15">
        <v>0</v>
      </c>
      <c r="L366" s="14">
        <v>18.76</v>
      </c>
      <c r="M366" s="14">
        <f t="shared" si="20"/>
        <v>140.04</v>
      </c>
      <c r="N366" s="14">
        <f t="shared" si="21"/>
        <v>56.28</v>
      </c>
      <c r="O366" s="14">
        <f t="shared" si="22"/>
        <v>83.76</v>
      </c>
      <c r="P366" s="16">
        <f t="shared" si="23"/>
        <v>0.598114824335904</v>
      </c>
      <c r="Q366" s="17">
        <f>YEAR(SalesDataTable[[#This Row],[Order Date]])</f>
        <v>2026</v>
      </c>
      <c r="R366" s="16" t="str">
        <f>"Q"&amp;ROUNDUP(MONTH(SalesDataTable[[#This Row],[Order Date]])/3,0)</f>
        <v>Q1</v>
      </c>
      <c r="S366" s="13">
        <f>MONTH(SalesDataTable[[#This Row],[Order Date]])</f>
        <v>3</v>
      </c>
      <c r="T366" s="16" t="str">
        <f>TEXT(SalesDataTable[[#This Row],[Order Date]],"mmm")</f>
        <v>Mar</v>
      </c>
    </row>
    <row r="367" ht="15.6" spans="1:20">
      <c r="A367" s="19" t="s">
        <v>438</v>
      </c>
      <c r="B367" s="11">
        <v>46096</v>
      </c>
      <c r="C367" s="12" t="s">
        <v>28</v>
      </c>
      <c r="D367" s="12" t="s">
        <v>89</v>
      </c>
      <c r="E367" s="12" t="s">
        <v>45</v>
      </c>
      <c r="F367" s="12" t="s">
        <v>36</v>
      </c>
      <c r="G367" s="12" t="s">
        <v>37</v>
      </c>
      <c r="H367" s="12" t="s">
        <v>38</v>
      </c>
      <c r="I367" s="13">
        <v>1</v>
      </c>
      <c r="J367" s="14">
        <v>35.34</v>
      </c>
      <c r="K367" s="15">
        <v>0.05</v>
      </c>
      <c r="L367" s="14">
        <v>13.37</v>
      </c>
      <c r="M367" s="14">
        <f t="shared" si="20"/>
        <v>33.573</v>
      </c>
      <c r="N367" s="14">
        <f t="shared" si="21"/>
        <v>13.37</v>
      </c>
      <c r="O367" s="14">
        <f t="shared" si="22"/>
        <v>20.203</v>
      </c>
      <c r="P367" s="16">
        <f t="shared" si="23"/>
        <v>0.601763321716856</v>
      </c>
      <c r="Q367" s="17">
        <f>YEAR(SalesDataTable[[#This Row],[Order Date]])</f>
        <v>2026</v>
      </c>
      <c r="R367" s="16" t="str">
        <f>"Q"&amp;ROUNDUP(MONTH(SalesDataTable[[#This Row],[Order Date]])/3,0)</f>
        <v>Q1</v>
      </c>
      <c r="S367" s="13">
        <f>MONTH(SalesDataTable[[#This Row],[Order Date]])</f>
        <v>3</v>
      </c>
      <c r="T367" s="16" t="str">
        <f>TEXT(SalesDataTable[[#This Row],[Order Date]],"mmm")</f>
        <v>Mar</v>
      </c>
    </row>
    <row r="368" ht="15.6" spans="1:20">
      <c r="A368" s="19" t="s">
        <v>439</v>
      </c>
      <c r="B368" s="11">
        <v>46097</v>
      </c>
      <c r="C368" s="12" t="s">
        <v>47</v>
      </c>
      <c r="D368" s="12" t="s">
        <v>65</v>
      </c>
      <c r="E368" s="12" t="s">
        <v>45</v>
      </c>
      <c r="F368" s="12" t="s">
        <v>24</v>
      </c>
      <c r="G368" s="12" t="s">
        <v>69</v>
      </c>
      <c r="H368" s="12" t="s">
        <v>70</v>
      </c>
      <c r="I368" s="13">
        <v>2</v>
      </c>
      <c r="J368" s="14">
        <v>40.19</v>
      </c>
      <c r="K368" s="15">
        <v>0</v>
      </c>
      <c r="L368" s="14">
        <v>14.92</v>
      </c>
      <c r="M368" s="14">
        <f t="shared" si="20"/>
        <v>80.38</v>
      </c>
      <c r="N368" s="14">
        <f t="shared" si="21"/>
        <v>29.84</v>
      </c>
      <c r="O368" s="14">
        <f t="shared" si="22"/>
        <v>50.54</v>
      </c>
      <c r="P368" s="16">
        <f t="shared" si="23"/>
        <v>0.628763373973625</v>
      </c>
      <c r="Q368" s="17">
        <f>YEAR(SalesDataTable[[#This Row],[Order Date]])</f>
        <v>2026</v>
      </c>
      <c r="R368" s="16" t="str">
        <f>"Q"&amp;ROUNDUP(MONTH(SalesDataTable[[#This Row],[Order Date]])/3,0)</f>
        <v>Q1</v>
      </c>
      <c r="S368" s="13">
        <f>MONTH(SalesDataTable[[#This Row],[Order Date]])</f>
        <v>3</v>
      </c>
      <c r="T368" s="16" t="str">
        <f>TEXT(SalesDataTable[[#This Row],[Order Date]],"mmm")</f>
        <v>Mar</v>
      </c>
    </row>
    <row r="369" ht="15.6" spans="1:20">
      <c r="A369" s="19" t="s">
        <v>440</v>
      </c>
      <c r="B369" s="11">
        <v>46097</v>
      </c>
      <c r="C369" s="12" t="s">
        <v>28</v>
      </c>
      <c r="D369" s="12" t="s">
        <v>89</v>
      </c>
      <c r="E369" s="12" t="s">
        <v>23</v>
      </c>
      <c r="F369" s="12" t="s">
        <v>36</v>
      </c>
      <c r="G369" s="12" t="s">
        <v>25</v>
      </c>
      <c r="H369" s="12" t="s">
        <v>63</v>
      </c>
      <c r="I369" s="13">
        <v>2</v>
      </c>
      <c r="J369" s="14">
        <v>101.73</v>
      </c>
      <c r="K369" s="15">
        <v>0.05</v>
      </c>
      <c r="L369" s="14">
        <v>51.56</v>
      </c>
      <c r="M369" s="14">
        <f t="shared" si="20"/>
        <v>193.287</v>
      </c>
      <c r="N369" s="14">
        <f t="shared" si="21"/>
        <v>103.12</v>
      </c>
      <c r="O369" s="14">
        <f t="shared" si="22"/>
        <v>90.167</v>
      </c>
      <c r="P369" s="16">
        <f t="shared" si="23"/>
        <v>0.466492831902818</v>
      </c>
      <c r="Q369" s="17">
        <f>YEAR(SalesDataTable[[#This Row],[Order Date]])</f>
        <v>2026</v>
      </c>
      <c r="R369" s="16" t="str">
        <f>"Q"&amp;ROUNDUP(MONTH(SalesDataTable[[#This Row],[Order Date]])/3,0)</f>
        <v>Q1</v>
      </c>
      <c r="S369" s="13">
        <f>MONTH(SalesDataTable[[#This Row],[Order Date]])</f>
        <v>3</v>
      </c>
      <c r="T369" s="16" t="str">
        <f>TEXT(SalesDataTable[[#This Row],[Order Date]],"mmm")</f>
        <v>Mar</v>
      </c>
    </row>
    <row r="370" ht="15.6" spans="1:20">
      <c r="A370" s="19" t="s">
        <v>441</v>
      </c>
      <c r="B370" s="11">
        <v>46097</v>
      </c>
      <c r="C370" s="12" t="s">
        <v>34</v>
      </c>
      <c r="D370" s="12" t="s">
        <v>44</v>
      </c>
      <c r="E370" s="12" t="s">
        <v>45</v>
      </c>
      <c r="F370" s="12" t="s">
        <v>40</v>
      </c>
      <c r="G370" s="12" t="s">
        <v>51</v>
      </c>
      <c r="H370" s="12" t="s">
        <v>61</v>
      </c>
      <c r="I370" s="13">
        <v>1</v>
      </c>
      <c r="J370" s="14">
        <v>200.05</v>
      </c>
      <c r="K370" s="15">
        <v>0</v>
      </c>
      <c r="L370" s="14">
        <v>102.69</v>
      </c>
      <c r="M370" s="14">
        <f t="shared" si="20"/>
        <v>200.05</v>
      </c>
      <c r="N370" s="14">
        <f t="shared" si="21"/>
        <v>102.69</v>
      </c>
      <c r="O370" s="14">
        <f t="shared" si="22"/>
        <v>97.36</v>
      </c>
      <c r="P370" s="16">
        <f t="shared" si="23"/>
        <v>0.486678330417396</v>
      </c>
      <c r="Q370" s="17">
        <f>YEAR(SalesDataTable[[#This Row],[Order Date]])</f>
        <v>2026</v>
      </c>
      <c r="R370" s="16" t="str">
        <f>"Q"&amp;ROUNDUP(MONTH(SalesDataTable[[#This Row],[Order Date]])/3,0)</f>
        <v>Q1</v>
      </c>
      <c r="S370" s="13">
        <f>MONTH(SalesDataTable[[#This Row],[Order Date]])</f>
        <v>3</v>
      </c>
      <c r="T370" s="16" t="str">
        <f>TEXT(SalesDataTable[[#This Row],[Order Date]],"mmm")</f>
        <v>Mar</v>
      </c>
    </row>
    <row r="371" ht="15.6" spans="1:20">
      <c r="A371" s="19" t="s">
        <v>442</v>
      </c>
      <c r="B371" s="11">
        <v>46097</v>
      </c>
      <c r="C371" s="12" t="s">
        <v>47</v>
      </c>
      <c r="D371" s="12" t="s">
        <v>65</v>
      </c>
      <c r="E371" s="12" t="s">
        <v>23</v>
      </c>
      <c r="F371" s="12" t="s">
        <v>36</v>
      </c>
      <c r="G371" s="12" t="s">
        <v>31</v>
      </c>
      <c r="H371" s="12" t="s">
        <v>32</v>
      </c>
      <c r="I371" s="13">
        <v>1</v>
      </c>
      <c r="J371" s="14">
        <v>90.06</v>
      </c>
      <c r="K371" s="15">
        <v>0</v>
      </c>
      <c r="L371" s="14">
        <v>44.49</v>
      </c>
      <c r="M371" s="14">
        <f t="shared" si="20"/>
        <v>90.06</v>
      </c>
      <c r="N371" s="14">
        <f t="shared" si="21"/>
        <v>44.49</v>
      </c>
      <c r="O371" s="14">
        <f t="shared" si="22"/>
        <v>45.57</v>
      </c>
      <c r="P371" s="16">
        <f t="shared" si="23"/>
        <v>0.50599600266489</v>
      </c>
      <c r="Q371" s="17">
        <f>YEAR(SalesDataTable[[#This Row],[Order Date]])</f>
        <v>2026</v>
      </c>
      <c r="R371" s="16" t="str">
        <f>"Q"&amp;ROUNDUP(MONTH(SalesDataTable[[#This Row],[Order Date]])/3,0)</f>
        <v>Q1</v>
      </c>
      <c r="S371" s="13">
        <f>MONTH(SalesDataTable[[#This Row],[Order Date]])</f>
        <v>3</v>
      </c>
      <c r="T371" s="16" t="str">
        <f>TEXT(SalesDataTable[[#This Row],[Order Date]],"mmm")</f>
        <v>Mar</v>
      </c>
    </row>
    <row r="372" ht="15.6" spans="1:20">
      <c r="A372" s="19" t="s">
        <v>443</v>
      </c>
      <c r="B372" s="11">
        <v>46097</v>
      </c>
      <c r="C372" s="12" t="s">
        <v>28</v>
      </c>
      <c r="D372" s="12" t="s">
        <v>86</v>
      </c>
      <c r="E372" s="12" t="s">
        <v>23</v>
      </c>
      <c r="F372" s="12" t="s">
        <v>36</v>
      </c>
      <c r="G372" s="12" t="s">
        <v>37</v>
      </c>
      <c r="H372" s="12" t="s">
        <v>38</v>
      </c>
      <c r="I372" s="13">
        <v>1</v>
      </c>
      <c r="J372" s="14">
        <v>37.12</v>
      </c>
      <c r="K372" s="15">
        <v>0.1</v>
      </c>
      <c r="L372" s="14">
        <v>13.39</v>
      </c>
      <c r="M372" s="14">
        <f t="shared" si="20"/>
        <v>33.408</v>
      </c>
      <c r="N372" s="14">
        <f t="shared" si="21"/>
        <v>13.39</v>
      </c>
      <c r="O372" s="14">
        <f t="shared" si="22"/>
        <v>20.018</v>
      </c>
      <c r="P372" s="16">
        <f t="shared" si="23"/>
        <v>0.599197796934866</v>
      </c>
      <c r="Q372" s="17">
        <f>YEAR(SalesDataTable[[#This Row],[Order Date]])</f>
        <v>2026</v>
      </c>
      <c r="R372" s="16" t="str">
        <f>"Q"&amp;ROUNDUP(MONTH(SalesDataTable[[#This Row],[Order Date]])/3,0)</f>
        <v>Q1</v>
      </c>
      <c r="S372" s="13">
        <f>MONTH(SalesDataTable[[#This Row],[Order Date]])</f>
        <v>3</v>
      </c>
      <c r="T372" s="16" t="str">
        <f>TEXT(SalesDataTable[[#This Row],[Order Date]],"mmm")</f>
        <v>Mar</v>
      </c>
    </row>
    <row r="373" ht="15.6" spans="1:20">
      <c r="A373" s="19" t="s">
        <v>444</v>
      </c>
      <c r="B373" s="11">
        <v>46097</v>
      </c>
      <c r="C373" s="12" t="s">
        <v>21</v>
      </c>
      <c r="D373" s="12" t="s">
        <v>22</v>
      </c>
      <c r="E373" s="12" t="s">
        <v>45</v>
      </c>
      <c r="F373" s="12" t="s">
        <v>24</v>
      </c>
      <c r="G373" s="12" t="s">
        <v>31</v>
      </c>
      <c r="H373" s="12" t="s">
        <v>73</v>
      </c>
      <c r="I373" s="13">
        <v>2</v>
      </c>
      <c r="J373" s="14">
        <v>156.09</v>
      </c>
      <c r="K373" s="15">
        <v>0.1</v>
      </c>
      <c r="L373" s="14">
        <v>79.72</v>
      </c>
      <c r="M373" s="14">
        <f t="shared" si="20"/>
        <v>280.962</v>
      </c>
      <c r="N373" s="14">
        <f t="shared" si="21"/>
        <v>159.44</v>
      </c>
      <c r="O373" s="14">
        <f t="shared" si="22"/>
        <v>121.522</v>
      </c>
      <c r="P373" s="16">
        <f t="shared" si="23"/>
        <v>0.432521123853048</v>
      </c>
      <c r="Q373" s="17">
        <f>YEAR(SalesDataTable[[#This Row],[Order Date]])</f>
        <v>2026</v>
      </c>
      <c r="R373" s="16" t="str">
        <f>"Q"&amp;ROUNDUP(MONTH(SalesDataTable[[#This Row],[Order Date]])/3,0)</f>
        <v>Q1</v>
      </c>
      <c r="S373" s="13">
        <f>MONTH(SalesDataTable[[#This Row],[Order Date]])</f>
        <v>3</v>
      </c>
      <c r="T373" s="16" t="str">
        <f>TEXT(SalesDataTable[[#This Row],[Order Date]],"mmm")</f>
        <v>Mar</v>
      </c>
    </row>
    <row r="374" ht="15.6" spans="1:20">
      <c r="A374" s="19" t="s">
        <v>445</v>
      </c>
      <c r="B374" s="11">
        <v>46097</v>
      </c>
      <c r="C374" s="12" t="s">
        <v>21</v>
      </c>
      <c r="D374" s="12" t="s">
        <v>22</v>
      </c>
      <c r="E374" s="12" t="s">
        <v>30</v>
      </c>
      <c r="F374" s="12" t="s">
        <v>40</v>
      </c>
      <c r="G374" s="12" t="s">
        <v>69</v>
      </c>
      <c r="H374" s="12" t="s">
        <v>87</v>
      </c>
      <c r="I374" s="13">
        <v>12</v>
      </c>
      <c r="J374" s="14">
        <v>36.44</v>
      </c>
      <c r="K374" s="15">
        <v>0.05</v>
      </c>
      <c r="L374" s="14">
        <v>13.65</v>
      </c>
      <c r="M374" s="14">
        <f t="shared" si="20"/>
        <v>415.416</v>
      </c>
      <c r="N374" s="14">
        <f t="shared" si="21"/>
        <v>163.8</v>
      </c>
      <c r="O374" s="14">
        <f t="shared" si="22"/>
        <v>251.616</v>
      </c>
      <c r="P374" s="16">
        <f t="shared" si="23"/>
        <v>0.605696458489803</v>
      </c>
      <c r="Q374" s="17">
        <f>YEAR(SalesDataTable[[#This Row],[Order Date]])</f>
        <v>2026</v>
      </c>
      <c r="R374" s="16" t="str">
        <f>"Q"&amp;ROUNDUP(MONTH(SalesDataTable[[#This Row],[Order Date]])/3,0)</f>
        <v>Q1</v>
      </c>
      <c r="S374" s="13">
        <f>MONTH(SalesDataTable[[#This Row],[Order Date]])</f>
        <v>3</v>
      </c>
      <c r="T374" s="16" t="str">
        <f>TEXT(SalesDataTable[[#This Row],[Order Date]],"mmm")</f>
        <v>Mar</v>
      </c>
    </row>
    <row r="375" ht="15.6" spans="1:20">
      <c r="A375" s="19" t="s">
        <v>446</v>
      </c>
      <c r="B375" s="11">
        <v>46098</v>
      </c>
      <c r="C375" s="12" t="s">
        <v>21</v>
      </c>
      <c r="D375" s="12" t="s">
        <v>108</v>
      </c>
      <c r="E375" s="12" t="s">
        <v>59</v>
      </c>
      <c r="F375" s="12" t="s">
        <v>40</v>
      </c>
      <c r="G375" s="12" t="s">
        <v>51</v>
      </c>
      <c r="H375" s="12" t="s">
        <v>110</v>
      </c>
      <c r="I375" s="13">
        <v>5</v>
      </c>
      <c r="J375" s="14">
        <v>123.95</v>
      </c>
      <c r="K375" s="15">
        <v>0.05</v>
      </c>
      <c r="L375" s="14">
        <v>59.23</v>
      </c>
      <c r="M375" s="14">
        <f t="shared" si="20"/>
        <v>588.7625</v>
      </c>
      <c r="N375" s="14">
        <f t="shared" si="21"/>
        <v>296.15</v>
      </c>
      <c r="O375" s="14">
        <f t="shared" si="22"/>
        <v>292.6125</v>
      </c>
      <c r="P375" s="16">
        <f t="shared" si="23"/>
        <v>0.496995817498567</v>
      </c>
      <c r="Q375" s="17">
        <f>YEAR(SalesDataTable[[#This Row],[Order Date]])</f>
        <v>2026</v>
      </c>
      <c r="R375" s="16" t="str">
        <f>"Q"&amp;ROUNDUP(MONTH(SalesDataTable[[#This Row],[Order Date]])/3,0)</f>
        <v>Q1</v>
      </c>
      <c r="S375" s="13">
        <f>MONTH(SalesDataTable[[#This Row],[Order Date]])</f>
        <v>3</v>
      </c>
      <c r="T375" s="16" t="str">
        <f>TEXT(SalesDataTable[[#This Row],[Order Date]],"mmm")</f>
        <v>Mar</v>
      </c>
    </row>
    <row r="376" ht="15.6" spans="1:20">
      <c r="A376" s="19" t="s">
        <v>447</v>
      </c>
      <c r="B376" s="11">
        <v>46098</v>
      </c>
      <c r="C376" s="12" t="s">
        <v>34</v>
      </c>
      <c r="D376" s="12" t="s">
        <v>146</v>
      </c>
      <c r="E376" s="12" t="s">
        <v>59</v>
      </c>
      <c r="F376" s="12" t="s">
        <v>40</v>
      </c>
      <c r="G376" s="12" t="s">
        <v>51</v>
      </c>
      <c r="H376" s="12" t="s">
        <v>61</v>
      </c>
      <c r="I376" s="13">
        <v>1</v>
      </c>
      <c r="J376" s="14">
        <v>192.84</v>
      </c>
      <c r="K376" s="15">
        <v>0.15</v>
      </c>
      <c r="L376" s="14">
        <v>101.42</v>
      </c>
      <c r="M376" s="14">
        <f t="shared" si="20"/>
        <v>163.914</v>
      </c>
      <c r="N376" s="14">
        <f t="shared" si="21"/>
        <v>101.42</v>
      </c>
      <c r="O376" s="14">
        <f t="shared" si="22"/>
        <v>62.494</v>
      </c>
      <c r="P376" s="16">
        <f t="shared" si="23"/>
        <v>0.381260905108776</v>
      </c>
      <c r="Q376" s="17">
        <f>YEAR(SalesDataTable[[#This Row],[Order Date]])</f>
        <v>2026</v>
      </c>
      <c r="R376" s="16" t="str">
        <f>"Q"&amp;ROUNDUP(MONTH(SalesDataTable[[#This Row],[Order Date]])/3,0)</f>
        <v>Q1</v>
      </c>
      <c r="S376" s="13">
        <f>MONTH(SalesDataTable[[#This Row],[Order Date]])</f>
        <v>3</v>
      </c>
      <c r="T376" s="16" t="str">
        <f>TEXT(SalesDataTable[[#This Row],[Order Date]],"mmm")</f>
        <v>Mar</v>
      </c>
    </row>
    <row r="377" ht="15.6" spans="1:20">
      <c r="A377" s="19" t="s">
        <v>448</v>
      </c>
      <c r="B377" s="11">
        <v>46098</v>
      </c>
      <c r="C377" s="12" t="s">
        <v>28</v>
      </c>
      <c r="D377" s="12" t="s">
        <v>86</v>
      </c>
      <c r="E377" s="12" t="s">
        <v>23</v>
      </c>
      <c r="F377" s="12" t="s">
        <v>36</v>
      </c>
      <c r="G377" s="12" t="s">
        <v>31</v>
      </c>
      <c r="H377" s="12" t="s">
        <v>73</v>
      </c>
      <c r="I377" s="13">
        <v>1</v>
      </c>
      <c r="J377" s="14">
        <v>152.57</v>
      </c>
      <c r="K377" s="15">
        <v>0.1</v>
      </c>
      <c r="L377" s="14">
        <v>80.32</v>
      </c>
      <c r="M377" s="14">
        <f t="shared" si="20"/>
        <v>137.313</v>
      </c>
      <c r="N377" s="14">
        <f t="shared" si="21"/>
        <v>80.32</v>
      </c>
      <c r="O377" s="14">
        <f t="shared" si="22"/>
        <v>56.993</v>
      </c>
      <c r="P377" s="16">
        <f t="shared" si="23"/>
        <v>0.415059025729538</v>
      </c>
      <c r="Q377" s="17">
        <f>YEAR(SalesDataTable[[#This Row],[Order Date]])</f>
        <v>2026</v>
      </c>
      <c r="R377" s="16" t="str">
        <f>"Q"&amp;ROUNDUP(MONTH(SalesDataTable[[#This Row],[Order Date]])/3,0)</f>
        <v>Q1</v>
      </c>
      <c r="S377" s="13">
        <f>MONTH(SalesDataTable[[#This Row],[Order Date]])</f>
        <v>3</v>
      </c>
      <c r="T377" s="16" t="str">
        <f>TEXT(SalesDataTable[[#This Row],[Order Date]],"mmm")</f>
        <v>Mar</v>
      </c>
    </row>
    <row r="378" ht="15.6" spans="1:20">
      <c r="A378" s="19" t="s">
        <v>449</v>
      </c>
      <c r="B378" s="11">
        <v>46099</v>
      </c>
      <c r="C378" s="12" t="s">
        <v>47</v>
      </c>
      <c r="D378" s="12" t="s">
        <v>48</v>
      </c>
      <c r="E378" s="12" t="s">
        <v>23</v>
      </c>
      <c r="F378" s="12" t="s">
        <v>40</v>
      </c>
      <c r="G378" s="12" t="s">
        <v>37</v>
      </c>
      <c r="H378" s="12" t="s">
        <v>91</v>
      </c>
      <c r="I378" s="13">
        <v>2</v>
      </c>
      <c r="J378" s="14">
        <v>130.4</v>
      </c>
      <c r="K378" s="15">
        <v>0</v>
      </c>
      <c r="L378" s="14">
        <v>67.6</v>
      </c>
      <c r="M378" s="14">
        <f t="shared" si="20"/>
        <v>260.8</v>
      </c>
      <c r="N378" s="14">
        <f t="shared" si="21"/>
        <v>135.2</v>
      </c>
      <c r="O378" s="14">
        <f t="shared" si="22"/>
        <v>125.6</v>
      </c>
      <c r="P378" s="16">
        <f t="shared" si="23"/>
        <v>0.48159509202454</v>
      </c>
      <c r="Q378" s="17">
        <f>YEAR(SalesDataTable[[#This Row],[Order Date]])</f>
        <v>2026</v>
      </c>
      <c r="R378" s="16" t="str">
        <f>"Q"&amp;ROUNDUP(MONTH(SalesDataTable[[#This Row],[Order Date]])/3,0)</f>
        <v>Q1</v>
      </c>
      <c r="S378" s="13">
        <f>MONTH(SalesDataTable[[#This Row],[Order Date]])</f>
        <v>3</v>
      </c>
      <c r="T378" s="16" t="str">
        <f>TEXT(SalesDataTable[[#This Row],[Order Date]],"mmm")</f>
        <v>Mar</v>
      </c>
    </row>
    <row r="379" ht="15.6" spans="1:20">
      <c r="A379" s="19" t="s">
        <v>450</v>
      </c>
      <c r="B379" s="11">
        <v>46099</v>
      </c>
      <c r="C379" s="12" t="s">
        <v>34</v>
      </c>
      <c r="D379" s="12" t="s">
        <v>44</v>
      </c>
      <c r="E379" s="12" t="s">
        <v>23</v>
      </c>
      <c r="F379" s="12" t="s">
        <v>36</v>
      </c>
      <c r="G379" s="12" t="s">
        <v>31</v>
      </c>
      <c r="H379" s="12" t="s">
        <v>32</v>
      </c>
      <c r="I379" s="13">
        <v>2</v>
      </c>
      <c r="J379" s="14">
        <v>94.25</v>
      </c>
      <c r="K379" s="15">
        <v>0.1</v>
      </c>
      <c r="L379" s="14">
        <v>44.99</v>
      </c>
      <c r="M379" s="14">
        <f t="shared" si="20"/>
        <v>169.65</v>
      </c>
      <c r="N379" s="14">
        <f t="shared" si="21"/>
        <v>89.98</v>
      </c>
      <c r="O379" s="14">
        <f t="shared" si="22"/>
        <v>79.67</v>
      </c>
      <c r="P379" s="16">
        <f t="shared" si="23"/>
        <v>0.469613910993221</v>
      </c>
      <c r="Q379" s="17">
        <f>YEAR(SalesDataTable[[#This Row],[Order Date]])</f>
        <v>2026</v>
      </c>
      <c r="R379" s="16" t="str">
        <f>"Q"&amp;ROUNDUP(MONTH(SalesDataTable[[#This Row],[Order Date]])/3,0)</f>
        <v>Q1</v>
      </c>
      <c r="S379" s="13">
        <f>MONTH(SalesDataTable[[#This Row],[Order Date]])</f>
        <v>3</v>
      </c>
      <c r="T379" s="16" t="str">
        <f>TEXT(SalesDataTable[[#This Row],[Order Date]],"mmm")</f>
        <v>Mar</v>
      </c>
    </row>
    <row r="380" ht="15.6" spans="1:20">
      <c r="A380" s="19" t="s">
        <v>451</v>
      </c>
      <c r="B380" s="11">
        <v>46099</v>
      </c>
      <c r="C380" s="12" t="s">
        <v>28</v>
      </c>
      <c r="D380" s="12" t="s">
        <v>89</v>
      </c>
      <c r="E380" s="12" t="s">
        <v>23</v>
      </c>
      <c r="F380" s="12" t="s">
        <v>40</v>
      </c>
      <c r="G380" s="12" t="s">
        <v>51</v>
      </c>
      <c r="H380" s="12" t="s">
        <v>110</v>
      </c>
      <c r="I380" s="13">
        <v>5</v>
      </c>
      <c r="J380" s="14">
        <v>125.91</v>
      </c>
      <c r="K380" s="15">
        <v>0</v>
      </c>
      <c r="L380" s="14">
        <v>59.36</v>
      </c>
      <c r="M380" s="14">
        <f t="shared" si="20"/>
        <v>629.55</v>
      </c>
      <c r="N380" s="14">
        <f t="shared" si="21"/>
        <v>296.8</v>
      </c>
      <c r="O380" s="14">
        <f t="shared" si="22"/>
        <v>332.75</v>
      </c>
      <c r="P380" s="16">
        <f t="shared" si="23"/>
        <v>0.528552140417759</v>
      </c>
      <c r="Q380" s="17">
        <f>YEAR(SalesDataTable[[#This Row],[Order Date]])</f>
        <v>2026</v>
      </c>
      <c r="R380" s="16" t="str">
        <f>"Q"&amp;ROUNDUP(MONTH(SalesDataTable[[#This Row],[Order Date]])/3,0)</f>
        <v>Q1</v>
      </c>
      <c r="S380" s="13">
        <f>MONTH(SalesDataTable[[#This Row],[Order Date]])</f>
        <v>3</v>
      </c>
      <c r="T380" s="16" t="str">
        <f>TEXT(SalesDataTable[[#This Row],[Order Date]],"mmm")</f>
        <v>Mar</v>
      </c>
    </row>
    <row r="381" ht="15.6" spans="1:20">
      <c r="A381" s="19" t="s">
        <v>452</v>
      </c>
      <c r="B381" s="11">
        <v>46099</v>
      </c>
      <c r="C381" s="12" t="s">
        <v>47</v>
      </c>
      <c r="D381" s="12" t="s">
        <v>65</v>
      </c>
      <c r="E381" s="12" t="s">
        <v>45</v>
      </c>
      <c r="F381" s="12" t="s">
        <v>24</v>
      </c>
      <c r="G381" s="12" t="s">
        <v>69</v>
      </c>
      <c r="H381" s="12" t="s">
        <v>70</v>
      </c>
      <c r="I381" s="13">
        <v>2</v>
      </c>
      <c r="J381" s="14">
        <v>39.62</v>
      </c>
      <c r="K381" s="15">
        <v>0</v>
      </c>
      <c r="L381" s="14">
        <v>14.78</v>
      </c>
      <c r="M381" s="14">
        <f t="shared" si="20"/>
        <v>79.24</v>
      </c>
      <c r="N381" s="14">
        <f t="shared" si="21"/>
        <v>29.56</v>
      </c>
      <c r="O381" s="14">
        <f t="shared" si="22"/>
        <v>49.68</v>
      </c>
      <c r="P381" s="16">
        <f t="shared" si="23"/>
        <v>0.626956082786471</v>
      </c>
      <c r="Q381" s="17">
        <f>YEAR(SalesDataTable[[#This Row],[Order Date]])</f>
        <v>2026</v>
      </c>
      <c r="R381" s="16" t="str">
        <f>"Q"&amp;ROUNDUP(MONTH(SalesDataTable[[#This Row],[Order Date]])/3,0)</f>
        <v>Q1</v>
      </c>
      <c r="S381" s="13">
        <f>MONTH(SalesDataTable[[#This Row],[Order Date]])</f>
        <v>3</v>
      </c>
      <c r="T381" s="16" t="str">
        <f>TEXT(SalesDataTable[[#This Row],[Order Date]],"mmm")</f>
        <v>Mar</v>
      </c>
    </row>
    <row r="382" ht="15.6" spans="1:20">
      <c r="A382" s="19" t="s">
        <v>453</v>
      </c>
      <c r="B382" s="11">
        <v>46099</v>
      </c>
      <c r="C382" s="12" t="s">
        <v>21</v>
      </c>
      <c r="D382" s="12" t="s">
        <v>72</v>
      </c>
      <c r="E382" s="12" t="s">
        <v>23</v>
      </c>
      <c r="F382" s="12" t="s">
        <v>40</v>
      </c>
      <c r="G382" s="12" t="s">
        <v>69</v>
      </c>
      <c r="H382" s="12" t="s">
        <v>87</v>
      </c>
      <c r="I382" s="13">
        <v>3</v>
      </c>
      <c r="J382" s="14">
        <v>36.32</v>
      </c>
      <c r="K382" s="15">
        <v>0</v>
      </c>
      <c r="L382" s="14">
        <v>14.18</v>
      </c>
      <c r="M382" s="14">
        <f t="shared" si="20"/>
        <v>108.96</v>
      </c>
      <c r="N382" s="14">
        <f t="shared" si="21"/>
        <v>42.54</v>
      </c>
      <c r="O382" s="14">
        <f t="shared" si="22"/>
        <v>66.42</v>
      </c>
      <c r="P382" s="16">
        <f t="shared" si="23"/>
        <v>0.609581497797357</v>
      </c>
      <c r="Q382" s="17">
        <f>YEAR(SalesDataTable[[#This Row],[Order Date]])</f>
        <v>2026</v>
      </c>
      <c r="R382" s="16" t="str">
        <f>"Q"&amp;ROUNDUP(MONTH(SalesDataTable[[#This Row],[Order Date]])/3,0)</f>
        <v>Q1</v>
      </c>
      <c r="S382" s="13">
        <f>MONTH(SalesDataTable[[#This Row],[Order Date]])</f>
        <v>3</v>
      </c>
      <c r="T382" s="16" t="str">
        <f>TEXT(SalesDataTable[[#This Row],[Order Date]],"mmm")</f>
        <v>Mar</v>
      </c>
    </row>
    <row r="383" ht="15.6" spans="1:20">
      <c r="A383" s="19" t="s">
        <v>454</v>
      </c>
      <c r="B383" s="11">
        <v>46099</v>
      </c>
      <c r="C383" s="12" t="s">
        <v>21</v>
      </c>
      <c r="D383" s="12" t="s">
        <v>108</v>
      </c>
      <c r="E383" s="12" t="s">
        <v>45</v>
      </c>
      <c r="F383" s="12" t="s">
        <v>36</v>
      </c>
      <c r="G383" s="12" t="s">
        <v>69</v>
      </c>
      <c r="H383" s="12" t="s">
        <v>94</v>
      </c>
      <c r="I383" s="13">
        <v>1</v>
      </c>
      <c r="J383" s="14">
        <v>51.16</v>
      </c>
      <c r="K383" s="15">
        <v>0</v>
      </c>
      <c r="L383" s="14">
        <v>22.39</v>
      </c>
      <c r="M383" s="14">
        <f t="shared" si="20"/>
        <v>51.16</v>
      </c>
      <c r="N383" s="14">
        <f t="shared" si="21"/>
        <v>22.39</v>
      </c>
      <c r="O383" s="14">
        <f t="shared" si="22"/>
        <v>28.77</v>
      </c>
      <c r="P383" s="16">
        <f t="shared" si="23"/>
        <v>0.562353401094605</v>
      </c>
      <c r="Q383" s="17">
        <f>YEAR(SalesDataTable[[#This Row],[Order Date]])</f>
        <v>2026</v>
      </c>
      <c r="R383" s="16" t="str">
        <f>"Q"&amp;ROUNDUP(MONTH(SalesDataTable[[#This Row],[Order Date]])/3,0)</f>
        <v>Q1</v>
      </c>
      <c r="S383" s="13">
        <f>MONTH(SalesDataTable[[#This Row],[Order Date]])</f>
        <v>3</v>
      </c>
      <c r="T383" s="16" t="str">
        <f>TEXT(SalesDataTable[[#This Row],[Order Date]],"mmm")</f>
        <v>Mar</v>
      </c>
    </row>
    <row r="384" ht="15.6" spans="1:20">
      <c r="A384" s="19" t="s">
        <v>455</v>
      </c>
      <c r="B384" s="11">
        <v>46100</v>
      </c>
      <c r="C384" s="12" t="s">
        <v>47</v>
      </c>
      <c r="D384" s="12" t="s">
        <v>102</v>
      </c>
      <c r="E384" s="12" t="s">
        <v>30</v>
      </c>
      <c r="F384" s="12" t="s">
        <v>40</v>
      </c>
      <c r="G384" s="12" t="s">
        <v>69</v>
      </c>
      <c r="H384" s="12" t="s">
        <v>87</v>
      </c>
      <c r="I384" s="13">
        <v>5</v>
      </c>
      <c r="J384" s="14">
        <v>35.65</v>
      </c>
      <c r="K384" s="15">
        <v>0.1</v>
      </c>
      <c r="L384" s="14">
        <v>13.64</v>
      </c>
      <c r="M384" s="14">
        <f t="shared" si="20"/>
        <v>160.425</v>
      </c>
      <c r="N384" s="14">
        <f t="shared" si="21"/>
        <v>68.2</v>
      </c>
      <c r="O384" s="14">
        <f t="shared" si="22"/>
        <v>92.225</v>
      </c>
      <c r="P384" s="16">
        <f t="shared" si="23"/>
        <v>0.57487922705314</v>
      </c>
      <c r="Q384" s="17">
        <f>YEAR(SalesDataTable[[#This Row],[Order Date]])</f>
        <v>2026</v>
      </c>
      <c r="R384" s="16" t="str">
        <f>"Q"&amp;ROUNDUP(MONTH(SalesDataTable[[#This Row],[Order Date]])/3,0)</f>
        <v>Q1</v>
      </c>
      <c r="S384" s="13">
        <f>MONTH(SalesDataTable[[#This Row],[Order Date]])</f>
        <v>3</v>
      </c>
      <c r="T384" s="16" t="str">
        <f>TEXT(SalesDataTable[[#This Row],[Order Date]],"mmm")</f>
        <v>Mar</v>
      </c>
    </row>
    <row r="385" ht="15.6" spans="1:20">
      <c r="A385" s="19" t="s">
        <v>456</v>
      </c>
      <c r="B385" s="11">
        <v>46100</v>
      </c>
      <c r="C385" s="12" t="s">
        <v>47</v>
      </c>
      <c r="D385" s="12" t="s">
        <v>68</v>
      </c>
      <c r="E385" s="12" t="s">
        <v>23</v>
      </c>
      <c r="F385" s="12" t="s">
        <v>36</v>
      </c>
      <c r="G385" s="12" t="s">
        <v>31</v>
      </c>
      <c r="H385" s="12" t="s">
        <v>41</v>
      </c>
      <c r="I385" s="13">
        <v>1</v>
      </c>
      <c r="J385" s="14">
        <v>145.19</v>
      </c>
      <c r="K385" s="15">
        <v>0</v>
      </c>
      <c r="L385" s="14">
        <v>80.67</v>
      </c>
      <c r="M385" s="14">
        <f t="shared" si="20"/>
        <v>145.19</v>
      </c>
      <c r="N385" s="14">
        <f t="shared" si="21"/>
        <v>80.67</v>
      </c>
      <c r="O385" s="14">
        <f t="shared" si="22"/>
        <v>64.52</v>
      </c>
      <c r="P385" s="16">
        <f t="shared" si="23"/>
        <v>0.444383221984985</v>
      </c>
      <c r="Q385" s="17">
        <f>YEAR(SalesDataTable[[#This Row],[Order Date]])</f>
        <v>2026</v>
      </c>
      <c r="R385" s="16" t="str">
        <f>"Q"&amp;ROUNDUP(MONTH(SalesDataTable[[#This Row],[Order Date]])/3,0)</f>
        <v>Q1</v>
      </c>
      <c r="S385" s="13">
        <f>MONTH(SalesDataTable[[#This Row],[Order Date]])</f>
        <v>3</v>
      </c>
      <c r="T385" s="16" t="str">
        <f>TEXT(SalesDataTable[[#This Row],[Order Date]],"mmm")</f>
        <v>Mar</v>
      </c>
    </row>
    <row r="386" ht="15.6" spans="1:20">
      <c r="A386" s="19" t="s">
        <v>457</v>
      </c>
      <c r="B386" s="11">
        <v>46100</v>
      </c>
      <c r="C386" s="12" t="s">
        <v>47</v>
      </c>
      <c r="D386" s="12" t="s">
        <v>68</v>
      </c>
      <c r="E386" s="12" t="s">
        <v>23</v>
      </c>
      <c r="F386" s="12" t="s">
        <v>24</v>
      </c>
      <c r="G386" s="12" t="s">
        <v>25</v>
      </c>
      <c r="H386" s="12" t="s">
        <v>55</v>
      </c>
      <c r="I386" s="13">
        <v>2</v>
      </c>
      <c r="J386" s="14">
        <v>40.09</v>
      </c>
      <c r="K386" s="15">
        <v>0</v>
      </c>
      <c r="L386" s="14">
        <v>17.2</v>
      </c>
      <c r="M386" s="14">
        <f t="shared" ref="M386:M449" si="24">I386*J386*(1-K386)</f>
        <v>80.18</v>
      </c>
      <c r="N386" s="14">
        <f t="shared" ref="N386:N449" si="25">I386*L386</f>
        <v>34.4</v>
      </c>
      <c r="O386" s="14">
        <f t="shared" ref="O386:O449" si="26">M386-N386</f>
        <v>45.78</v>
      </c>
      <c r="P386" s="16">
        <f t="shared" ref="P386:P449" si="27">IFERROR(O386/M386,0)</f>
        <v>0.570965328011973</v>
      </c>
      <c r="Q386" s="17">
        <f>YEAR(SalesDataTable[[#This Row],[Order Date]])</f>
        <v>2026</v>
      </c>
      <c r="R386" s="16" t="str">
        <f>"Q"&amp;ROUNDUP(MONTH(SalesDataTable[[#This Row],[Order Date]])/3,0)</f>
        <v>Q1</v>
      </c>
      <c r="S386" s="13">
        <f>MONTH(SalesDataTable[[#This Row],[Order Date]])</f>
        <v>3</v>
      </c>
      <c r="T386" s="16" t="str">
        <f>TEXT(SalesDataTable[[#This Row],[Order Date]],"mmm")</f>
        <v>Mar</v>
      </c>
    </row>
    <row r="387" ht="15.6" spans="1:20">
      <c r="A387" s="19" t="s">
        <v>458</v>
      </c>
      <c r="B387" s="11">
        <v>46100</v>
      </c>
      <c r="C387" s="12" t="s">
        <v>47</v>
      </c>
      <c r="D387" s="12" t="s">
        <v>65</v>
      </c>
      <c r="E387" s="12" t="s">
        <v>23</v>
      </c>
      <c r="F387" s="12" t="s">
        <v>24</v>
      </c>
      <c r="G387" s="12" t="s">
        <v>69</v>
      </c>
      <c r="H387" s="12" t="s">
        <v>70</v>
      </c>
      <c r="I387" s="13">
        <v>1</v>
      </c>
      <c r="J387" s="14">
        <v>39.47</v>
      </c>
      <c r="K387" s="15">
        <v>0</v>
      </c>
      <c r="L387" s="14">
        <v>15.02</v>
      </c>
      <c r="M387" s="14">
        <f t="shared" si="24"/>
        <v>39.47</v>
      </c>
      <c r="N387" s="14">
        <f t="shared" si="25"/>
        <v>15.02</v>
      </c>
      <c r="O387" s="14">
        <f t="shared" si="26"/>
        <v>24.45</v>
      </c>
      <c r="P387" s="16">
        <f t="shared" si="27"/>
        <v>0.619457816062833</v>
      </c>
      <c r="Q387" s="17">
        <f>YEAR(SalesDataTable[[#This Row],[Order Date]])</f>
        <v>2026</v>
      </c>
      <c r="R387" s="16" t="str">
        <f>"Q"&amp;ROUNDUP(MONTH(SalesDataTable[[#This Row],[Order Date]])/3,0)</f>
        <v>Q1</v>
      </c>
      <c r="S387" s="13">
        <f>MONTH(SalesDataTable[[#This Row],[Order Date]])</f>
        <v>3</v>
      </c>
      <c r="T387" s="16" t="str">
        <f>TEXT(SalesDataTable[[#This Row],[Order Date]],"mmm")</f>
        <v>Mar</v>
      </c>
    </row>
    <row r="388" ht="15.6" spans="1:20">
      <c r="A388" s="19" t="s">
        <v>459</v>
      </c>
      <c r="B388" s="11">
        <v>46100</v>
      </c>
      <c r="C388" s="12" t="s">
        <v>21</v>
      </c>
      <c r="D388" s="12" t="s">
        <v>22</v>
      </c>
      <c r="E388" s="12" t="s">
        <v>23</v>
      </c>
      <c r="F388" s="12" t="s">
        <v>24</v>
      </c>
      <c r="G388" s="12" t="s">
        <v>25</v>
      </c>
      <c r="H388" s="12" t="s">
        <v>63</v>
      </c>
      <c r="I388" s="13">
        <v>2</v>
      </c>
      <c r="J388" s="14">
        <v>103.42</v>
      </c>
      <c r="K388" s="15">
        <v>0</v>
      </c>
      <c r="L388" s="14">
        <v>49.51</v>
      </c>
      <c r="M388" s="14">
        <f t="shared" si="24"/>
        <v>206.84</v>
      </c>
      <c r="N388" s="14">
        <f t="shared" si="25"/>
        <v>99.02</v>
      </c>
      <c r="O388" s="14">
        <f t="shared" si="26"/>
        <v>107.82</v>
      </c>
      <c r="P388" s="16">
        <f t="shared" si="27"/>
        <v>0.521272481144846</v>
      </c>
      <c r="Q388" s="17">
        <f>YEAR(SalesDataTable[[#This Row],[Order Date]])</f>
        <v>2026</v>
      </c>
      <c r="R388" s="16" t="str">
        <f>"Q"&amp;ROUNDUP(MONTH(SalesDataTable[[#This Row],[Order Date]])/3,0)</f>
        <v>Q1</v>
      </c>
      <c r="S388" s="13">
        <f>MONTH(SalesDataTable[[#This Row],[Order Date]])</f>
        <v>3</v>
      </c>
      <c r="T388" s="16" t="str">
        <f>TEXT(SalesDataTable[[#This Row],[Order Date]],"mmm")</f>
        <v>Mar</v>
      </c>
    </row>
    <row r="389" ht="15.6" spans="1:20">
      <c r="A389" s="19" t="s">
        <v>460</v>
      </c>
      <c r="B389" s="11">
        <v>46100</v>
      </c>
      <c r="C389" s="12" t="s">
        <v>21</v>
      </c>
      <c r="D389" s="12" t="s">
        <v>22</v>
      </c>
      <c r="E389" s="12" t="s">
        <v>23</v>
      </c>
      <c r="F389" s="12" t="s">
        <v>24</v>
      </c>
      <c r="G389" s="12" t="s">
        <v>37</v>
      </c>
      <c r="H389" s="12" t="s">
        <v>103</v>
      </c>
      <c r="I389" s="13">
        <v>4</v>
      </c>
      <c r="J389" s="14">
        <v>161.93</v>
      </c>
      <c r="K389" s="15">
        <v>0.15</v>
      </c>
      <c r="L389" s="14">
        <v>88</v>
      </c>
      <c r="M389" s="14">
        <f t="shared" si="24"/>
        <v>550.562</v>
      </c>
      <c r="N389" s="14">
        <f t="shared" si="25"/>
        <v>352</v>
      </c>
      <c r="O389" s="14">
        <f t="shared" si="26"/>
        <v>198.562</v>
      </c>
      <c r="P389" s="16">
        <f t="shared" si="27"/>
        <v>0.360653296086544</v>
      </c>
      <c r="Q389" s="17">
        <f>YEAR(SalesDataTable[[#This Row],[Order Date]])</f>
        <v>2026</v>
      </c>
      <c r="R389" s="16" t="str">
        <f>"Q"&amp;ROUNDUP(MONTH(SalesDataTable[[#This Row],[Order Date]])/3,0)</f>
        <v>Q1</v>
      </c>
      <c r="S389" s="13">
        <f>MONTH(SalesDataTable[[#This Row],[Order Date]])</f>
        <v>3</v>
      </c>
      <c r="T389" s="16" t="str">
        <f>TEXT(SalesDataTable[[#This Row],[Order Date]],"mmm")</f>
        <v>Mar</v>
      </c>
    </row>
    <row r="390" ht="15.6" spans="1:20">
      <c r="A390" s="19" t="s">
        <v>461</v>
      </c>
      <c r="B390" s="11">
        <v>46101</v>
      </c>
      <c r="C390" s="12" t="s">
        <v>21</v>
      </c>
      <c r="D390" s="12" t="s">
        <v>22</v>
      </c>
      <c r="E390" s="12" t="s">
        <v>23</v>
      </c>
      <c r="F390" s="12" t="s">
        <v>24</v>
      </c>
      <c r="G390" s="12" t="s">
        <v>37</v>
      </c>
      <c r="H390" s="12" t="s">
        <v>66</v>
      </c>
      <c r="I390" s="13">
        <v>2</v>
      </c>
      <c r="J390" s="14">
        <v>46.21</v>
      </c>
      <c r="K390" s="15">
        <v>0.05</v>
      </c>
      <c r="L390" s="14">
        <v>18.37</v>
      </c>
      <c r="M390" s="14">
        <f t="shared" si="24"/>
        <v>87.799</v>
      </c>
      <c r="N390" s="14">
        <f t="shared" si="25"/>
        <v>36.74</v>
      </c>
      <c r="O390" s="14">
        <f t="shared" si="26"/>
        <v>51.059</v>
      </c>
      <c r="P390" s="16">
        <f t="shared" si="27"/>
        <v>0.581544208931765</v>
      </c>
      <c r="Q390" s="17">
        <f>YEAR(SalesDataTable[[#This Row],[Order Date]])</f>
        <v>2026</v>
      </c>
      <c r="R390" s="16" t="str">
        <f>"Q"&amp;ROUNDUP(MONTH(SalesDataTable[[#This Row],[Order Date]])/3,0)</f>
        <v>Q1</v>
      </c>
      <c r="S390" s="13">
        <f>MONTH(SalesDataTable[[#This Row],[Order Date]])</f>
        <v>3</v>
      </c>
      <c r="T390" s="16" t="str">
        <f>TEXT(SalesDataTable[[#This Row],[Order Date]],"mmm")</f>
        <v>Mar</v>
      </c>
    </row>
    <row r="391" ht="15.6" spans="1:20">
      <c r="A391" s="19" t="s">
        <v>462</v>
      </c>
      <c r="B391" s="11">
        <v>46101</v>
      </c>
      <c r="C391" s="12" t="s">
        <v>28</v>
      </c>
      <c r="D391" s="12" t="s">
        <v>86</v>
      </c>
      <c r="E391" s="12" t="s">
        <v>23</v>
      </c>
      <c r="F391" s="12" t="s">
        <v>36</v>
      </c>
      <c r="G391" s="12" t="s">
        <v>51</v>
      </c>
      <c r="H391" s="12" t="s">
        <v>110</v>
      </c>
      <c r="I391" s="13">
        <v>3</v>
      </c>
      <c r="J391" s="14">
        <v>125.85</v>
      </c>
      <c r="K391" s="15">
        <v>0</v>
      </c>
      <c r="L391" s="14">
        <v>59.19</v>
      </c>
      <c r="M391" s="14">
        <f t="shared" si="24"/>
        <v>377.55</v>
      </c>
      <c r="N391" s="14">
        <f t="shared" si="25"/>
        <v>177.57</v>
      </c>
      <c r="O391" s="14">
        <f t="shared" si="26"/>
        <v>199.98</v>
      </c>
      <c r="P391" s="16">
        <f t="shared" si="27"/>
        <v>0.529678188319428</v>
      </c>
      <c r="Q391" s="17">
        <f>YEAR(SalesDataTable[[#This Row],[Order Date]])</f>
        <v>2026</v>
      </c>
      <c r="R391" s="16" t="str">
        <f>"Q"&amp;ROUNDUP(MONTH(SalesDataTable[[#This Row],[Order Date]])/3,0)</f>
        <v>Q1</v>
      </c>
      <c r="S391" s="13">
        <f>MONTH(SalesDataTable[[#This Row],[Order Date]])</f>
        <v>3</v>
      </c>
      <c r="T391" s="16" t="str">
        <f>TEXT(SalesDataTable[[#This Row],[Order Date]],"mmm")</f>
        <v>Mar</v>
      </c>
    </row>
    <row r="392" ht="15.6" spans="1:20">
      <c r="A392" s="19" t="s">
        <v>463</v>
      </c>
      <c r="B392" s="11">
        <v>46101</v>
      </c>
      <c r="C392" s="12" t="s">
        <v>47</v>
      </c>
      <c r="D392" s="12" t="s">
        <v>102</v>
      </c>
      <c r="E392" s="12" t="s">
        <v>45</v>
      </c>
      <c r="F392" s="12" t="s">
        <v>36</v>
      </c>
      <c r="G392" s="12" t="s">
        <v>37</v>
      </c>
      <c r="H392" s="12" t="s">
        <v>38</v>
      </c>
      <c r="I392" s="13">
        <v>2</v>
      </c>
      <c r="J392" s="14">
        <v>36.34</v>
      </c>
      <c r="K392" s="15">
        <v>0</v>
      </c>
      <c r="L392" s="14">
        <v>13.8</v>
      </c>
      <c r="M392" s="14">
        <f t="shared" si="24"/>
        <v>72.68</v>
      </c>
      <c r="N392" s="14">
        <f t="shared" si="25"/>
        <v>27.6</v>
      </c>
      <c r="O392" s="14">
        <f t="shared" si="26"/>
        <v>45.08</v>
      </c>
      <c r="P392" s="16">
        <f t="shared" si="27"/>
        <v>0.620253164556962</v>
      </c>
      <c r="Q392" s="17">
        <f>YEAR(SalesDataTable[[#This Row],[Order Date]])</f>
        <v>2026</v>
      </c>
      <c r="R392" s="16" t="str">
        <f>"Q"&amp;ROUNDUP(MONTH(SalesDataTable[[#This Row],[Order Date]])/3,0)</f>
        <v>Q1</v>
      </c>
      <c r="S392" s="13">
        <f>MONTH(SalesDataTable[[#This Row],[Order Date]])</f>
        <v>3</v>
      </c>
      <c r="T392" s="16" t="str">
        <f>TEXT(SalesDataTable[[#This Row],[Order Date]],"mmm")</f>
        <v>Mar</v>
      </c>
    </row>
    <row r="393" ht="15.6" spans="1:20">
      <c r="A393" s="19" t="s">
        <v>464</v>
      </c>
      <c r="B393" s="11">
        <v>46101</v>
      </c>
      <c r="C393" s="12" t="s">
        <v>28</v>
      </c>
      <c r="D393" s="12" t="s">
        <v>89</v>
      </c>
      <c r="E393" s="12" t="s">
        <v>59</v>
      </c>
      <c r="F393" s="12" t="s">
        <v>36</v>
      </c>
      <c r="G393" s="12" t="s">
        <v>25</v>
      </c>
      <c r="H393" s="12" t="s">
        <v>49</v>
      </c>
      <c r="I393" s="13">
        <v>2</v>
      </c>
      <c r="J393" s="14">
        <v>51.29</v>
      </c>
      <c r="K393" s="15">
        <v>0</v>
      </c>
      <c r="L393" s="14">
        <v>23.15</v>
      </c>
      <c r="M393" s="14">
        <f t="shared" si="24"/>
        <v>102.58</v>
      </c>
      <c r="N393" s="14">
        <f t="shared" si="25"/>
        <v>46.3</v>
      </c>
      <c r="O393" s="14">
        <f t="shared" si="26"/>
        <v>56.28</v>
      </c>
      <c r="P393" s="16">
        <f t="shared" si="27"/>
        <v>0.548644960031195</v>
      </c>
      <c r="Q393" s="17">
        <f>YEAR(SalesDataTable[[#This Row],[Order Date]])</f>
        <v>2026</v>
      </c>
      <c r="R393" s="16" t="str">
        <f>"Q"&amp;ROUNDUP(MONTH(SalesDataTable[[#This Row],[Order Date]])/3,0)</f>
        <v>Q1</v>
      </c>
      <c r="S393" s="13">
        <f>MONTH(SalesDataTable[[#This Row],[Order Date]])</f>
        <v>3</v>
      </c>
      <c r="T393" s="16" t="str">
        <f>TEXT(SalesDataTable[[#This Row],[Order Date]],"mmm")</f>
        <v>Mar</v>
      </c>
    </row>
    <row r="394" ht="15.6" spans="1:20">
      <c r="A394" s="19" t="s">
        <v>465</v>
      </c>
      <c r="B394" s="11">
        <v>46101</v>
      </c>
      <c r="C394" s="12" t="s">
        <v>28</v>
      </c>
      <c r="D394" s="12" t="s">
        <v>29</v>
      </c>
      <c r="E394" s="12" t="s">
        <v>30</v>
      </c>
      <c r="F394" s="12" t="s">
        <v>40</v>
      </c>
      <c r="G394" s="12" t="s">
        <v>25</v>
      </c>
      <c r="H394" s="12" t="s">
        <v>55</v>
      </c>
      <c r="I394" s="13">
        <v>6</v>
      </c>
      <c r="J394" s="14">
        <v>40.89</v>
      </c>
      <c r="K394" s="15">
        <v>0.1</v>
      </c>
      <c r="L394" s="14">
        <v>16.84</v>
      </c>
      <c r="M394" s="14">
        <f t="shared" si="24"/>
        <v>220.806</v>
      </c>
      <c r="N394" s="14">
        <f t="shared" si="25"/>
        <v>101.04</v>
      </c>
      <c r="O394" s="14">
        <f t="shared" si="26"/>
        <v>119.766</v>
      </c>
      <c r="P394" s="16">
        <f t="shared" si="27"/>
        <v>0.542403739028831</v>
      </c>
      <c r="Q394" s="17">
        <f>YEAR(SalesDataTable[[#This Row],[Order Date]])</f>
        <v>2026</v>
      </c>
      <c r="R394" s="16" t="str">
        <f>"Q"&amp;ROUNDUP(MONTH(SalesDataTable[[#This Row],[Order Date]])/3,0)</f>
        <v>Q1</v>
      </c>
      <c r="S394" s="13">
        <f>MONTH(SalesDataTable[[#This Row],[Order Date]])</f>
        <v>3</v>
      </c>
      <c r="T394" s="16" t="str">
        <f>TEXT(SalesDataTable[[#This Row],[Order Date]],"mmm")</f>
        <v>Mar</v>
      </c>
    </row>
    <row r="395" ht="15.6" spans="1:20">
      <c r="A395" s="19" t="s">
        <v>466</v>
      </c>
      <c r="B395" s="11">
        <v>46101</v>
      </c>
      <c r="C395" s="12" t="s">
        <v>28</v>
      </c>
      <c r="D395" s="12" t="s">
        <v>106</v>
      </c>
      <c r="E395" s="12" t="s">
        <v>23</v>
      </c>
      <c r="F395" s="12" t="s">
        <v>36</v>
      </c>
      <c r="G395" s="12" t="s">
        <v>69</v>
      </c>
      <c r="H395" s="12" t="s">
        <v>75</v>
      </c>
      <c r="I395" s="13">
        <v>1</v>
      </c>
      <c r="J395" s="14">
        <v>120.63</v>
      </c>
      <c r="K395" s="15">
        <v>0</v>
      </c>
      <c r="L395" s="14">
        <v>70.28</v>
      </c>
      <c r="M395" s="14">
        <f t="shared" si="24"/>
        <v>120.63</v>
      </c>
      <c r="N395" s="14">
        <f t="shared" si="25"/>
        <v>70.28</v>
      </c>
      <c r="O395" s="14">
        <f t="shared" si="26"/>
        <v>50.35</v>
      </c>
      <c r="P395" s="16">
        <f t="shared" si="27"/>
        <v>0.417392025201028</v>
      </c>
      <c r="Q395" s="17">
        <f>YEAR(SalesDataTable[[#This Row],[Order Date]])</f>
        <v>2026</v>
      </c>
      <c r="R395" s="16" t="str">
        <f>"Q"&amp;ROUNDUP(MONTH(SalesDataTable[[#This Row],[Order Date]])/3,0)</f>
        <v>Q1</v>
      </c>
      <c r="S395" s="13">
        <f>MONTH(SalesDataTable[[#This Row],[Order Date]])</f>
        <v>3</v>
      </c>
      <c r="T395" s="16" t="str">
        <f>TEXT(SalesDataTable[[#This Row],[Order Date]],"mmm")</f>
        <v>Mar</v>
      </c>
    </row>
    <row r="396" ht="15.6" spans="1:20">
      <c r="A396" s="19" t="s">
        <v>467</v>
      </c>
      <c r="B396" s="11">
        <v>46101</v>
      </c>
      <c r="C396" s="12" t="s">
        <v>47</v>
      </c>
      <c r="D396" s="12" t="s">
        <v>102</v>
      </c>
      <c r="E396" s="12" t="s">
        <v>30</v>
      </c>
      <c r="F396" s="12" t="s">
        <v>36</v>
      </c>
      <c r="G396" s="12" t="s">
        <v>25</v>
      </c>
      <c r="H396" s="12" t="s">
        <v>26</v>
      </c>
      <c r="I396" s="13">
        <v>5</v>
      </c>
      <c r="J396" s="14">
        <v>82.64</v>
      </c>
      <c r="K396" s="15">
        <v>0.1</v>
      </c>
      <c r="L396" s="14">
        <v>43.52</v>
      </c>
      <c r="M396" s="14">
        <f t="shared" si="24"/>
        <v>371.88</v>
      </c>
      <c r="N396" s="14">
        <f t="shared" si="25"/>
        <v>217.6</v>
      </c>
      <c r="O396" s="14">
        <f t="shared" si="26"/>
        <v>154.28</v>
      </c>
      <c r="P396" s="16">
        <f t="shared" si="27"/>
        <v>0.41486501021835</v>
      </c>
      <c r="Q396" s="17">
        <f>YEAR(SalesDataTable[[#This Row],[Order Date]])</f>
        <v>2026</v>
      </c>
      <c r="R396" s="16" t="str">
        <f>"Q"&amp;ROUNDUP(MONTH(SalesDataTable[[#This Row],[Order Date]])/3,0)</f>
        <v>Q1</v>
      </c>
      <c r="S396" s="13">
        <f>MONTH(SalesDataTable[[#This Row],[Order Date]])</f>
        <v>3</v>
      </c>
      <c r="T396" s="16" t="str">
        <f>TEXT(SalesDataTable[[#This Row],[Order Date]],"mmm")</f>
        <v>Mar</v>
      </c>
    </row>
    <row r="397" ht="15.6" spans="1:20">
      <c r="A397" s="19" t="s">
        <v>468</v>
      </c>
      <c r="B397" s="11">
        <v>46101</v>
      </c>
      <c r="C397" s="12" t="s">
        <v>28</v>
      </c>
      <c r="D397" s="12" t="s">
        <v>58</v>
      </c>
      <c r="E397" s="12" t="s">
        <v>23</v>
      </c>
      <c r="F397" s="12" t="s">
        <v>40</v>
      </c>
      <c r="G397" s="12" t="s">
        <v>31</v>
      </c>
      <c r="H397" s="12" t="s">
        <v>99</v>
      </c>
      <c r="I397" s="13">
        <v>2</v>
      </c>
      <c r="J397" s="14">
        <v>72.46</v>
      </c>
      <c r="K397" s="15">
        <v>0</v>
      </c>
      <c r="L397" s="14">
        <v>33.31</v>
      </c>
      <c r="M397" s="14">
        <f t="shared" si="24"/>
        <v>144.92</v>
      </c>
      <c r="N397" s="14">
        <f t="shared" si="25"/>
        <v>66.62</v>
      </c>
      <c r="O397" s="14">
        <f t="shared" si="26"/>
        <v>78.3</v>
      </c>
      <c r="P397" s="16">
        <f t="shared" si="27"/>
        <v>0.540298095500966</v>
      </c>
      <c r="Q397" s="17">
        <f>YEAR(SalesDataTable[[#This Row],[Order Date]])</f>
        <v>2026</v>
      </c>
      <c r="R397" s="16" t="str">
        <f>"Q"&amp;ROUNDUP(MONTH(SalesDataTable[[#This Row],[Order Date]])/3,0)</f>
        <v>Q1</v>
      </c>
      <c r="S397" s="13">
        <f>MONTH(SalesDataTable[[#This Row],[Order Date]])</f>
        <v>3</v>
      </c>
      <c r="T397" s="16" t="str">
        <f>TEXT(SalesDataTable[[#This Row],[Order Date]],"mmm")</f>
        <v>Mar</v>
      </c>
    </row>
    <row r="398" ht="15.6" spans="1:20">
      <c r="A398" s="19" t="s">
        <v>469</v>
      </c>
      <c r="B398" s="11">
        <v>46101</v>
      </c>
      <c r="C398" s="12" t="s">
        <v>28</v>
      </c>
      <c r="D398" s="12" t="s">
        <v>89</v>
      </c>
      <c r="E398" s="12" t="s">
        <v>59</v>
      </c>
      <c r="F398" s="12" t="s">
        <v>36</v>
      </c>
      <c r="G398" s="12" t="s">
        <v>69</v>
      </c>
      <c r="H398" s="12" t="s">
        <v>70</v>
      </c>
      <c r="I398" s="13">
        <v>2</v>
      </c>
      <c r="J398" s="14">
        <v>40.66</v>
      </c>
      <c r="K398" s="15">
        <v>0.1</v>
      </c>
      <c r="L398" s="14">
        <v>14.63</v>
      </c>
      <c r="M398" s="14">
        <f t="shared" si="24"/>
        <v>73.188</v>
      </c>
      <c r="N398" s="14">
        <f t="shared" si="25"/>
        <v>29.26</v>
      </c>
      <c r="O398" s="14">
        <f t="shared" si="26"/>
        <v>43.928</v>
      </c>
      <c r="P398" s="16">
        <f t="shared" si="27"/>
        <v>0.600207684319834</v>
      </c>
      <c r="Q398" s="17">
        <f>YEAR(SalesDataTable[[#This Row],[Order Date]])</f>
        <v>2026</v>
      </c>
      <c r="R398" s="16" t="str">
        <f>"Q"&amp;ROUNDUP(MONTH(SalesDataTable[[#This Row],[Order Date]])/3,0)</f>
        <v>Q1</v>
      </c>
      <c r="S398" s="13">
        <f>MONTH(SalesDataTable[[#This Row],[Order Date]])</f>
        <v>3</v>
      </c>
      <c r="T398" s="16" t="str">
        <f>TEXT(SalesDataTable[[#This Row],[Order Date]],"mmm")</f>
        <v>Mar</v>
      </c>
    </row>
    <row r="399" ht="15.6" spans="1:20">
      <c r="A399" s="19" t="s">
        <v>470</v>
      </c>
      <c r="B399" s="11">
        <v>46102</v>
      </c>
      <c r="C399" s="12" t="s">
        <v>28</v>
      </c>
      <c r="D399" s="12" t="s">
        <v>89</v>
      </c>
      <c r="E399" s="12" t="s">
        <v>59</v>
      </c>
      <c r="F399" s="12" t="s">
        <v>36</v>
      </c>
      <c r="G399" s="12" t="s">
        <v>25</v>
      </c>
      <c r="H399" s="12" t="s">
        <v>55</v>
      </c>
      <c r="I399" s="13">
        <v>1</v>
      </c>
      <c r="J399" s="14">
        <v>40.5</v>
      </c>
      <c r="K399" s="15">
        <v>0.05</v>
      </c>
      <c r="L399" s="14">
        <v>17.16</v>
      </c>
      <c r="M399" s="14">
        <f t="shared" si="24"/>
        <v>38.475</v>
      </c>
      <c r="N399" s="14">
        <f t="shared" si="25"/>
        <v>17.16</v>
      </c>
      <c r="O399" s="14">
        <f t="shared" si="26"/>
        <v>21.315</v>
      </c>
      <c r="P399" s="16">
        <f t="shared" si="27"/>
        <v>0.553996101364522</v>
      </c>
      <c r="Q399" s="17">
        <f>YEAR(SalesDataTable[[#This Row],[Order Date]])</f>
        <v>2026</v>
      </c>
      <c r="R399" s="16" t="str">
        <f>"Q"&amp;ROUNDUP(MONTH(SalesDataTable[[#This Row],[Order Date]])/3,0)</f>
        <v>Q1</v>
      </c>
      <c r="S399" s="13">
        <f>MONTH(SalesDataTable[[#This Row],[Order Date]])</f>
        <v>3</v>
      </c>
      <c r="T399" s="16" t="str">
        <f>TEXT(SalesDataTable[[#This Row],[Order Date]],"mmm")</f>
        <v>Mar</v>
      </c>
    </row>
    <row r="400" ht="15.6" spans="1:20">
      <c r="A400" s="19" t="s">
        <v>471</v>
      </c>
      <c r="B400" s="11">
        <v>46102</v>
      </c>
      <c r="C400" s="12" t="s">
        <v>34</v>
      </c>
      <c r="D400" s="12" t="s">
        <v>35</v>
      </c>
      <c r="E400" s="12" t="s">
        <v>23</v>
      </c>
      <c r="F400" s="12" t="s">
        <v>40</v>
      </c>
      <c r="G400" s="12" t="s">
        <v>31</v>
      </c>
      <c r="H400" s="12" t="s">
        <v>99</v>
      </c>
      <c r="I400" s="13">
        <v>1</v>
      </c>
      <c r="J400" s="14">
        <v>72.16</v>
      </c>
      <c r="K400" s="15">
        <v>0</v>
      </c>
      <c r="L400" s="14">
        <v>33.11</v>
      </c>
      <c r="M400" s="14">
        <f t="shared" si="24"/>
        <v>72.16</v>
      </c>
      <c r="N400" s="14">
        <f t="shared" si="25"/>
        <v>33.11</v>
      </c>
      <c r="O400" s="14">
        <f t="shared" si="26"/>
        <v>39.05</v>
      </c>
      <c r="P400" s="16">
        <f t="shared" si="27"/>
        <v>0.541158536585366</v>
      </c>
      <c r="Q400" s="17">
        <f>YEAR(SalesDataTable[[#This Row],[Order Date]])</f>
        <v>2026</v>
      </c>
      <c r="R400" s="16" t="str">
        <f>"Q"&amp;ROUNDUP(MONTH(SalesDataTable[[#This Row],[Order Date]])/3,0)</f>
        <v>Q1</v>
      </c>
      <c r="S400" s="13">
        <f>MONTH(SalesDataTable[[#This Row],[Order Date]])</f>
        <v>3</v>
      </c>
      <c r="T400" s="16" t="str">
        <f>TEXT(SalesDataTable[[#This Row],[Order Date]],"mmm")</f>
        <v>Mar</v>
      </c>
    </row>
    <row r="401" ht="15.6" spans="1:20">
      <c r="A401" s="19" t="s">
        <v>472</v>
      </c>
      <c r="B401" s="11">
        <v>46102</v>
      </c>
      <c r="C401" s="12" t="s">
        <v>34</v>
      </c>
      <c r="D401" s="12" t="s">
        <v>54</v>
      </c>
      <c r="E401" s="12" t="s">
        <v>59</v>
      </c>
      <c r="F401" s="12" t="s">
        <v>40</v>
      </c>
      <c r="G401" s="12" t="s">
        <v>37</v>
      </c>
      <c r="H401" s="12" t="s">
        <v>103</v>
      </c>
      <c r="I401" s="13">
        <v>1</v>
      </c>
      <c r="J401" s="14">
        <v>161.93</v>
      </c>
      <c r="K401" s="15">
        <v>0.15</v>
      </c>
      <c r="L401" s="14">
        <v>87.5</v>
      </c>
      <c r="M401" s="14">
        <f t="shared" si="24"/>
        <v>137.6405</v>
      </c>
      <c r="N401" s="14">
        <f t="shared" si="25"/>
        <v>87.5</v>
      </c>
      <c r="O401" s="14">
        <f t="shared" si="26"/>
        <v>50.1405</v>
      </c>
      <c r="P401" s="16">
        <f t="shared" si="27"/>
        <v>0.364285947813325</v>
      </c>
      <c r="Q401" s="17">
        <f>YEAR(SalesDataTable[[#This Row],[Order Date]])</f>
        <v>2026</v>
      </c>
      <c r="R401" s="16" t="str">
        <f>"Q"&amp;ROUNDUP(MONTH(SalesDataTable[[#This Row],[Order Date]])/3,0)</f>
        <v>Q1</v>
      </c>
      <c r="S401" s="13">
        <f>MONTH(SalesDataTable[[#This Row],[Order Date]])</f>
        <v>3</v>
      </c>
      <c r="T401" s="16" t="str">
        <f>TEXT(SalesDataTable[[#This Row],[Order Date]],"mmm")</f>
        <v>Mar</v>
      </c>
    </row>
    <row r="402" ht="15.6" spans="1:20">
      <c r="A402" s="19" t="s">
        <v>473</v>
      </c>
      <c r="B402" s="11">
        <v>46102</v>
      </c>
      <c r="C402" s="12" t="s">
        <v>21</v>
      </c>
      <c r="D402" s="12" t="s">
        <v>72</v>
      </c>
      <c r="E402" s="12" t="s">
        <v>23</v>
      </c>
      <c r="F402" s="12" t="s">
        <v>24</v>
      </c>
      <c r="G402" s="12" t="s">
        <v>51</v>
      </c>
      <c r="H402" s="12" t="s">
        <v>52</v>
      </c>
      <c r="I402" s="13">
        <v>3</v>
      </c>
      <c r="J402" s="14">
        <v>348.54</v>
      </c>
      <c r="K402" s="15">
        <v>0.1</v>
      </c>
      <c r="L402" s="14">
        <v>200.3</v>
      </c>
      <c r="M402" s="14">
        <f t="shared" si="24"/>
        <v>941.058</v>
      </c>
      <c r="N402" s="14">
        <f t="shared" si="25"/>
        <v>600.9</v>
      </c>
      <c r="O402" s="14">
        <f t="shared" si="26"/>
        <v>340.158</v>
      </c>
      <c r="P402" s="16">
        <f t="shared" si="27"/>
        <v>0.361463374202228</v>
      </c>
      <c r="Q402" s="17">
        <f>YEAR(SalesDataTable[[#This Row],[Order Date]])</f>
        <v>2026</v>
      </c>
      <c r="R402" s="16" t="str">
        <f>"Q"&amp;ROUNDUP(MONTH(SalesDataTable[[#This Row],[Order Date]])/3,0)</f>
        <v>Q1</v>
      </c>
      <c r="S402" s="13">
        <f>MONTH(SalesDataTable[[#This Row],[Order Date]])</f>
        <v>3</v>
      </c>
      <c r="T402" s="16" t="str">
        <f>TEXT(SalesDataTable[[#This Row],[Order Date]],"mmm")</f>
        <v>Mar</v>
      </c>
    </row>
    <row r="403" ht="15.6" spans="1:20">
      <c r="A403" s="19" t="s">
        <v>474</v>
      </c>
      <c r="B403" s="11">
        <v>46102</v>
      </c>
      <c r="C403" s="12" t="s">
        <v>34</v>
      </c>
      <c r="D403" s="12" t="s">
        <v>146</v>
      </c>
      <c r="E403" s="12" t="s">
        <v>23</v>
      </c>
      <c r="F403" s="12" t="s">
        <v>24</v>
      </c>
      <c r="G403" s="12" t="s">
        <v>69</v>
      </c>
      <c r="H403" s="12" t="s">
        <v>94</v>
      </c>
      <c r="I403" s="13">
        <v>3</v>
      </c>
      <c r="J403" s="14">
        <v>50.46</v>
      </c>
      <c r="K403" s="15">
        <v>0.1</v>
      </c>
      <c r="L403" s="14">
        <v>21.9</v>
      </c>
      <c r="M403" s="14">
        <f t="shared" si="24"/>
        <v>136.242</v>
      </c>
      <c r="N403" s="14">
        <f t="shared" si="25"/>
        <v>65.7</v>
      </c>
      <c r="O403" s="14">
        <f t="shared" si="26"/>
        <v>70.542</v>
      </c>
      <c r="P403" s="16">
        <f t="shared" si="27"/>
        <v>0.517769850706831</v>
      </c>
      <c r="Q403" s="17">
        <f>YEAR(SalesDataTable[[#This Row],[Order Date]])</f>
        <v>2026</v>
      </c>
      <c r="R403" s="16" t="str">
        <f>"Q"&amp;ROUNDUP(MONTH(SalesDataTable[[#This Row],[Order Date]])/3,0)</f>
        <v>Q1</v>
      </c>
      <c r="S403" s="13">
        <f>MONTH(SalesDataTable[[#This Row],[Order Date]])</f>
        <v>3</v>
      </c>
      <c r="T403" s="16" t="str">
        <f>TEXT(SalesDataTable[[#This Row],[Order Date]],"mmm")</f>
        <v>Mar</v>
      </c>
    </row>
    <row r="404" ht="15.6" spans="1:20">
      <c r="A404" s="19" t="s">
        <v>475</v>
      </c>
      <c r="B404" s="11">
        <v>46102</v>
      </c>
      <c r="C404" s="12" t="s">
        <v>47</v>
      </c>
      <c r="D404" s="12" t="s">
        <v>102</v>
      </c>
      <c r="E404" s="12" t="s">
        <v>59</v>
      </c>
      <c r="F404" s="12" t="s">
        <v>36</v>
      </c>
      <c r="G404" s="12" t="s">
        <v>51</v>
      </c>
      <c r="H404" s="12" t="s">
        <v>84</v>
      </c>
      <c r="I404" s="13">
        <v>1</v>
      </c>
      <c r="J404" s="14">
        <v>83.62</v>
      </c>
      <c r="K404" s="15">
        <v>0</v>
      </c>
      <c r="L404" s="14">
        <v>39.15</v>
      </c>
      <c r="M404" s="14">
        <f t="shared" si="24"/>
        <v>83.62</v>
      </c>
      <c r="N404" s="14">
        <f t="shared" si="25"/>
        <v>39.15</v>
      </c>
      <c r="O404" s="14">
        <f t="shared" si="26"/>
        <v>44.47</v>
      </c>
      <c r="P404" s="16">
        <f t="shared" si="27"/>
        <v>0.53181057163358</v>
      </c>
      <c r="Q404" s="17">
        <f>YEAR(SalesDataTable[[#This Row],[Order Date]])</f>
        <v>2026</v>
      </c>
      <c r="R404" s="16" t="str">
        <f>"Q"&amp;ROUNDUP(MONTH(SalesDataTable[[#This Row],[Order Date]])/3,0)</f>
        <v>Q1</v>
      </c>
      <c r="S404" s="13">
        <f>MONTH(SalesDataTable[[#This Row],[Order Date]])</f>
        <v>3</v>
      </c>
      <c r="T404" s="16" t="str">
        <f>TEXT(SalesDataTable[[#This Row],[Order Date]],"mmm")</f>
        <v>Mar</v>
      </c>
    </row>
    <row r="405" ht="15.6" spans="1:20">
      <c r="A405" s="19" t="s">
        <v>476</v>
      </c>
      <c r="B405" s="11">
        <v>46102</v>
      </c>
      <c r="C405" s="12" t="s">
        <v>28</v>
      </c>
      <c r="D405" s="12" t="s">
        <v>89</v>
      </c>
      <c r="E405" s="12" t="s">
        <v>30</v>
      </c>
      <c r="F405" s="12" t="s">
        <v>40</v>
      </c>
      <c r="G405" s="12" t="s">
        <v>25</v>
      </c>
      <c r="H405" s="12" t="s">
        <v>49</v>
      </c>
      <c r="I405" s="13">
        <v>6</v>
      </c>
      <c r="J405" s="14">
        <v>51.07</v>
      </c>
      <c r="K405" s="15">
        <v>0.1</v>
      </c>
      <c r="L405" s="14">
        <v>22.68</v>
      </c>
      <c r="M405" s="14">
        <f t="shared" si="24"/>
        <v>275.778</v>
      </c>
      <c r="N405" s="14">
        <f t="shared" si="25"/>
        <v>136.08</v>
      </c>
      <c r="O405" s="14">
        <f t="shared" si="26"/>
        <v>139.698</v>
      </c>
      <c r="P405" s="16">
        <f t="shared" si="27"/>
        <v>0.506559624045428</v>
      </c>
      <c r="Q405" s="17">
        <f>YEAR(SalesDataTable[[#This Row],[Order Date]])</f>
        <v>2026</v>
      </c>
      <c r="R405" s="16" t="str">
        <f>"Q"&amp;ROUNDUP(MONTH(SalesDataTable[[#This Row],[Order Date]])/3,0)</f>
        <v>Q1</v>
      </c>
      <c r="S405" s="13">
        <f>MONTH(SalesDataTable[[#This Row],[Order Date]])</f>
        <v>3</v>
      </c>
      <c r="T405" s="16" t="str">
        <f>TEXT(SalesDataTable[[#This Row],[Order Date]],"mmm")</f>
        <v>Mar</v>
      </c>
    </row>
    <row r="406" ht="15.6" spans="1:20">
      <c r="A406" s="19" t="s">
        <v>477</v>
      </c>
      <c r="B406" s="11">
        <v>46103</v>
      </c>
      <c r="C406" s="12" t="s">
        <v>28</v>
      </c>
      <c r="D406" s="12" t="s">
        <v>86</v>
      </c>
      <c r="E406" s="12" t="s">
        <v>23</v>
      </c>
      <c r="F406" s="12" t="s">
        <v>36</v>
      </c>
      <c r="G406" s="12" t="s">
        <v>37</v>
      </c>
      <c r="H406" s="12" t="s">
        <v>66</v>
      </c>
      <c r="I406" s="13">
        <v>3</v>
      </c>
      <c r="J406" s="14">
        <v>47.02</v>
      </c>
      <c r="K406" s="15">
        <v>0.1</v>
      </c>
      <c r="L406" s="14">
        <v>17.99</v>
      </c>
      <c r="M406" s="14">
        <f t="shared" si="24"/>
        <v>126.954</v>
      </c>
      <c r="N406" s="14">
        <f t="shared" si="25"/>
        <v>53.97</v>
      </c>
      <c r="O406" s="14">
        <f t="shared" si="26"/>
        <v>72.984</v>
      </c>
      <c r="P406" s="16">
        <f t="shared" si="27"/>
        <v>0.574885391559147</v>
      </c>
      <c r="Q406" s="17">
        <f>YEAR(SalesDataTable[[#This Row],[Order Date]])</f>
        <v>2026</v>
      </c>
      <c r="R406" s="16" t="str">
        <f>"Q"&amp;ROUNDUP(MONTH(SalesDataTable[[#This Row],[Order Date]])/3,0)</f>
        <v>Q1</v>
      </c>
      <c r="S406" s="13">
        <f>MONTH(SalesDataTable[[#This Row],[Order Date]])</f>
        <v>3</v>
      </c>
      <c r="T406" s="16" t="str">
        <f>TEXT(SalesDataTable[[#This Row],[Order Date]],"mmm")</f>
        <v>Mar</v>
      </c>
    </row>
    <row r="407" ht="15.6" spans="1:20">
      <c r="A407" s="19" t="s">
        <v>478</v>
      </c>
      <c r="B407" s="11">
        <v>46103</v>
      </c>
      <c r="C407" s="12" t="s">
        <v>34</v>
      </c>
      <c r="D407" s="12" t="s">
        <v>54</v>
      </c>
      <c r="E407" s="12" t="s">
        <v>59</v>
      </c>
      <c r="F407" s="12" t="s">
        <v>24</v>
      </c>
      <c r="G407" s="12" t="s">
        <v>37</v>
      </c>
      <c r="H407" s="12" t="s">
        <v>66</v>
      </c>
      <c r="I407" s="13">
        <v>1</v>
      </c>
      <c r="J407" s="14">
        <v>47.1</v>
      </c>
      <c r="K407" s="15">
        <v>0.05</v>
      </c>
      <c r="L407" s="14">
        <v>18.48</v>
      </c>
      <c r="M407" s="14">
        <f t="shared" si="24"/>
        <v>44.745</v>
      </c>
      <c r="N407" s="14">
        <f t="shared" si="25"/>
        <v>18.48</v>
      </c>
      <c r="O407" s="14">
        <f t="shared" si="26"/>
        <v>26.265</v>
      </c>
      <c r="P407" s="16">
        <f t="shared" si="27"/>
        <v>0.586992960107275</v>
      </c>
      <c r="Q407" s="17">
        <f>YEAR(SalesDataTable[[#This Row],[Order Date]])</f>
        <v>2026</v>
      </c>
      <c r="R407" s="16" t="str">
        <f>"Q"&amp;ROUNDUP(MONTH(SalesDataTable[[#This Row],[Order Date]])/3,0)</f>
        <v>Q1</v>
      </c>
      <c r="S407" s="13">
        <f>MONTH(SalesDataTable[[#This Row],[Order Date]])</f>
        <v>3</v>
      </c>
      <c r="T407" s="16" t="str">
        <f>TEXT(SalesDataTable[[#This Row],[Order Date]],"mmm")</f>
        <v>Mar</v>
      </c>
    </row>
    <row r="408" ht="15.6" spans="1:20">
      <c r="A408" s="19" t="s">
        <v>479</v>
      </c>
      <c r="B408" s="11">
        <v>46103</v>
      </c>
      <c r="C408" s="12" t="s">
        <v>47</v>
      </c>
      <c r="D408" s="12" t="s">
        <v>102</v>
      </c>
      <c r="E408" s="12" t="s">
        <v>23</v>
      </c>
      <c r="F408" s="12" t="s">
        <v>24</v>
      </c>
      <c r="G408" s="12" t="s">
        <v>37</v>
      </c>
      <c r="H408" s="12" t="s">
        <v>91</v>
      </c>
      <c r="I408" s="13">
        <v>2</v>
      </c>
      <c r="J408" s="14">
        <v>131.39</v>
      </c>
      <c r="K408" s="15">
        <v>0</v>
      </c>
      <c r="L408" s="14">
        <v>66.91</v>
      </c>
      <c r="M408" s="14">
        <f t="shared" si="24"/>
        <v>262.78</v>
      </c>
      <c r="N408" s="14">
        <f t="shared" si="25"/>
        <v>133.82</v>
      </c>
      <c r="O408" s="14">
        <f t="shared" si="26"/>
        <v>128.96</v>
      </c>
      <c r="P408" s="16">
        <f t="shared" si="27"/>
        <v>0.490752720907223</v>
      </c>
      <c r="Q408" s="17">
        <f>YEAR(SalesDataTable[[#This Row],[Order Date]])</f>
        <v>2026</v>
      </c>
      <c r="R408" s="16" t="str">
        <f>"Q"&amp;ROUNDUP(MONTH(SalesDataTable[[#This Row],[Order Date]])/3,0)</f>
        <v>Q1</v>
      </c>
      <c r="S408" s="13">
        <f>MONTH(SalesDataTable[[#This Row],[Order Date]])</f>
        <v>3</v>
      </c>
      <c r="T408" s="16" t="str">
        <f>TEXT(SalesDataTable[[#This Row],[Order Date]],"mmm")</f>
        <v>Mar</v>
      </c>
    </row>
    <row r="409" ht="15.6" spans="1:20">
      <c r="A409" s="19" t="s">
        <v>480</v>
      </c>
      <c r="B409" s="11">
        <v>46103</v>
      </c>
      <c r="C409" s="12" t="s">
        <v>28</v>
      </c>
      <c r="D409" s="12" t="s">
        <v>29</v>
      </c>
      <c r="E409" s="12" t="s">
        <v>59</v>
      </c>
      <c r="F409" s="12" t="s">
        <v>36</v>
      </c>
      <c r="G409" s="12" t="s">
        <v>69</v>
      </c>
      <c r="H409" s="12" t="s">
        <v>75</v>
      </c>
      <c r="I409" s="13">
        <v>1</v>
      </c>
      <c r="J409" s="14">
        <v>120.16</v>
      </c>
      <c r="K409" s="15">
        <v>0.15</v>
      </c>
      <c r="L409" s="14">
        <v>68.33</v>
      </c>
      <c r="M409" s="14">
        <f t="shared" si="24"/>
        <v>102.136</v>
      </c>
      <c r="N409" s="14">
        <f t="shared" si="25"/>
        <v>68.33</v>
      </c>
      <c r="O409" s="14">
        <f t="shared" si="26"/>
        <v>33.806</v>
      </c>
      <c r="P409" s="16">
        <f t="shared" si="27"/>
        <v>0.330990052479048</v>
      </c>
      <c r="Q409" s="17">
        <f>YEAR(SalesDataTable[[#This Row],[Order Date]])</f>
        <v>2026</v>
      </c>
      <c r="R409" s="16" t="str">
        <f>"Q"&amp;ROUNDUP(MONTH(SalesDataTable[[#This Row],[Order Date]])/3,0)</f>
        <v>Q1</v>
      </c>
      <c r="S409" s="13">
        <f>MONTH(SalesDataTable[[#This Row],[Order Date]])</f>
        <v>3</v>
      </c>
      <c r="T409" s="16" t="str">
        <f>TEXT(SalesDataTable[[#This Row],[Order Date]],"mmm")</f>
        <v>Mar</v>
      </c>
    </row>
    <row r="410" ht="15.6" spans="1:20">
      <c r="A410" s="19" t="s">
        <v>481</v>
      </c>
      <c r="B410" s="11">
        <v>46103</v>
      </c>
      <c r="C410" s="12" t="s">
        <v>47</v>
      </c>
      <c r="D410" s="12" t="s">
        <v>68</v>
      </c>
      <c r="E410" s="12" t="s">
        <v>45</v>
      </c>
      <c r="F410" s="12" t="s">
        <v>24</v>
      </c>
      <c r="G410" s="12" t="s">
        <v>51</v>
      </c>
      <c r="H410" s="12" t="s">
        <v>61</v>
      </c>
      <c r="I410" s="13">
        <v>1</v>
      </c>
      <c r="J410" s="14">
        <v>196.48</v>
      </c>
      <c r="K410" s="15">
        <v>0</v>
      </c>
      <c r="L410" s="14">
        <v>101.29</v>
      </c>
      <c r="M410" s="14">
        <f t="shared" si="24"/>
        <v>196.48</v>
      </c>
      <c r="N410" s="14">
        <f t="shared" si="25"/>
        <v>101.29</v>
      </c>
      <c r="O410" s="14">
        <f t="shared" si="26"/>
        <v>95.19</v>
      </c>
      <c r="P410" s="16">
        <f t="shared" si="27"/>
        <v>0.484476791530945</v>
      </c>
      <c r="Q410" s="17">
        <f>YEAR(SalesDataTable[[#This Row],[Order Date]])</f>
        <v>2026</v>
      </c>
      <c r="R410" s="16" t="str">
        <f>"Q"&amp;ROUNDUP(MONTH(SalesDataTable[[#This Row],[Order Date]])/3,0)</f>
        <v>Q1</v>
      </c>
      <c r="S410" s="13">
        <f>MONTH(SalesDataTable[[#This Row],[Order Date]])</f>
        <v>3</v>
      </c>
      <c r="T410" s="16" t="str">
        <f>TEXT(SalesDataTable[[#This Row],[Order Date]],"mmm")</f>
        <v>Mar</v>
      </c>
    </row>
    <row r="411" ht="15.6" spans="1:20">
      <c r="A411" s="19" t="s">
        <v>482</v>
      </c>
      <c r="B411" s="11">
        <v>46103</v>
      </c>
      <c r="C411" s="12" t="s">
        <v>28</v>
      </c>
      <c r="D411" s="12" t="s">
        <v>86</v>
      </c>
      <c r="E411" s="12" t="s">
        <v>59</v>
      </c>
      <c r="F411" s="12" t="s">
        <v>40</v>
      </c>
      <c r="G411" s="12" t="s">
        <v>37</v>
      </c>
      <c r="H411" s="12" t="s">
        <v>38</v>
      </c>
      <c r="I411" s="13">
        <v>1</v>
      </c>
      <c r="J411" s="14">
        <v>36.52</v>
      </c>
      <c r="K411" s="15">
        <v>0</v>
      </c>
      <c r="L411" s="14">
        <v>13.96</v>
      </c>
      <c r="M411" s="14">
        <f t="shared" si="24"/>
        <v>36.52</v>
      </c>
      <c r="N411" s="14">
        <f t="shared" si="25"/>
        <v>13.96</v>
      </c>
      <c r="O411" s="14">
        <f t="shared" si="26"/>
        <v>22.56</v>
      </c>
      <c r="P411" s="16">
        <f t="shared" si="27"/>
        <v>0.617743702081051</v>
      </c>
      <c r="Q411" s="17">
        <f>YEAR(SalesDataTable[[#This Row],[Order Date]])</f>
        <v>2026</v>
      </c>
      <c r="R411" s="16" t="str">
        <f>"Q"&amp;ROUNDUP(MONTH(SalesDataTable[[#This Row],[Order Date]])/3,0)</f>
        <v>Q1</v>
      </c>
      <c r="S411" s="13">
        <f>MONTH(SalesDataTable[[#This Row],[Order Date]])</f>
        <v>3</v>
      </c>
      <c r="T411" s="16" t="str">
        <f>TEXT(SalesDataTable[[#This Row],[Order Date]],"mmm")</f>
        <v>Mar</v>
      </c>
    </row>
    <row r="412" ht="15.6" spans="1:20">
      <c r="A412" s="19" t="s">
        <v>483</v>
      </c>
      <c r="B412" s="11">
        <v>46103</v>
      </c>
      <c r="C412" s="12" t="s">
        <v>28</v>
      </c>
      <c r="D412" s="12" t="s">
        <v>89</v>
      </c>
      <c r="E412" s="12" t="s">
        <v>45</v>
      </c>
      <c r="F412" s="12" t="s">
        <v>40</v>
      </c>
      <c r="G412" s="12" t="s">
        <v>69</v>
      </c>
      <c r="H412" s="12" t="s">
        <v>94</v>
      </c>
      <c r="I412" s="13">
        <v>4</v>
      </c>
      <c r="J412" s="14">
        <v>49.71</v>
      </c>
      <c r="K412" s="15">
        <v>0.1</v>
      </c>
      <c r="L412" s="14">
        <v>22.46</v>
      </c>
      <c r="M412" s="14">
        <f t="shared" si="24"/>
        <v>178.956</v>
      </c>
      <c r="N412" s="14">
        <f t="shared" si="25"/>
        <v>89.84</v>
      </c>
      <c r="O412" s="14">
        <f t="shared" si="26"/>
        <v>89.116</v>
      </c>
      <c r="P412" s="16">
        <f t="shared" si="27"/>
        <v>0.497977156395986</v>
      </c>
      <c r="Q412" s="17">
        <f>YEAR(SalesDataTable[[#This Row],[Order Date]])</f>
        <v>2026</v>
      </c>
      <c r="R412" s="16" t="str">
        <f>"Q"&amp;ROUNDUP(MONTH(SalesDataTable[[#This Row],[Order Date]])/3,0)</f>
        <v>Q1</v>
      </c>
      <c r="S412" s="13">
        <f>MONTH(SalesDataTable[[#This Row],[Order Date]])</f>
        <v>3</v>
      </c>
      <c r="T412" s="16" t="str">
        <f>TEXT(SalesDataTable[[#This Row],[Order Date]],"mmm")</f>
        <v>Mar</v>
      </c>
    </row>
    <row r="413" ht="15.6" spans="1:20">
      <c r="A413" s="19" t="s">
        <v>484</v>
      </c>
      <c r="B413" s="11">
        <v>46103</v>
      </c>
      <c r="C413" s="12" t="s">
        <v>21</v>
      </c>
      <c r="D413" s="12" t="s">
        <v>22</v>
      </c>
      <c r="E413" s="12" t="s">
        <v>23</v>
      </c>
      <c r="F413" s="12" t="s">
        <v>24</v>
      </c>
      <c r="G413" s="12" t="s">
        <v>51</v>
      </c>
      <c r="H413" s="12" t="s">
        <v>84</v>
      </c>
      <c r="I413" s="13">
        <v>1</v>
      </c>
      <c r="J413" s="14">
        <v>81.21</v>
      </c>
      <c r="K413" s="15">
        <v>0.05</v>
      </c>
      <c r="L413" s="14">
        <v>40.44</v>
      </c>
      <c r="M413" s="14">
        <f t="shared" si="24"/>
        <v>77.1495</v>
      </c>
      <c r="N413" s="14">
        <f t="shared" si="25"/>
        <v>40.44</v>
      </c>
      <c r="O413" s="14">
        <f t="shared" si="26"/>
        <v>36.7095</v>
      </c>
      <c r="P413" s="16">
        <f t="shared" si="27"/>
        <v>0.475822915248965</v>
      </c>
      <c r="Q413" s="17">
        <f>YEAR(SalesDataTable[[#This Row],[Order Date]])</f>
        <v>2026</v>
      </c>
      <c r="R413" s="16" t="str">
        <f>"Q"&amp;ROUNDUP(MONTH(SalesDataTable[[#This Row],[Order Date]])/3,0)</f>
        <v>Q1</v>
      </c>
      <c r="S413" s="13">
        <f>MONTH(SalesDataTable[[#This Row],[Order Date]])</f>
        <v>3</v>
      </c>
      <c r="T413" s="16" t="str">
        <f>TEXT(SalesDataTable[[#This Row],[Order Date]],"mmm")</f>
        <v>Mar</v>
      </c>
    </row>
    <row r="414" ht="15.6" spans="1:20">
      <c r="A414" s="19" t="s">
        <v>485</v>
      </c>
      <c r="B414" s="11">
        <v>46104</v>
      </c>
      <c r="C414" s="12" t="s">
        <v>47</v>
      </c>
      <c r="D414" s="12" t="s">
        <v>102</v>
      </c>
      <c r="E414" s="12" t="s">
        <v>23</v>
      </c>
      <c r="F414" s="12" t="s">
        <v>36</v>
      </c>
      <c r="G414" s="12" t="s">
        <v>25</v>
      </c>
      <c r="H414" s="12" t="s">
        <v>63</v>
      </c>
      <c r="I414" s="13">
        <v>2</v>
      </c>
      <c r="J414" s="14">
        <v>103.22</v>
      </c>
      <c r="K414" s="15">
        <v>0</v>
      </c>
      <c r="L414" s="14">
        <v>51.33</v>
      </c>
      <c r="M414" s="14">
        <f t="shared" si="24"/>
        <v>206.44</v>
      </c>
      <c r="N414" s="14">
        <f t="shared" si="25"/>
        <v>102.66</v>
      </c>
      <c r="O414" s="14">
        <f t="shared" si="26"/>
        <v>103.78</v>
      </c>
      <c r="P414" s="16">
        <f t="shared" si="27"/>
        <v>0.502712652586708</v>
      </c>
      <c r="Q414" s="17">
        <f>YEAR(SalesDataTable[[#This Row],[Order Date]])</f>
        <v>2026</v>
      </c>
      <c r="R414" s="16" t="str">
        <f>"Q"&amp;ROUNDUP(MONTH(SalesDataTable[[#This Row],[Order Date]])/3,0)</f>
        <v>Q1</v>
      </c>
      <c r="S414" s="13">
        <f>MONTH(SalesDataTable[[#This Row],[Order Date]])</f>
        <v>3</v>
      </c>
      <c r="T414" s="16" t="str">
        <f>TEXT(SalesDataTable[[#This Row],[Order Date]],"mmm")</f>
        <v>Mar</v>
      </c>
    </row>
    <row r="415" ht="15.6" spans="1:20">
      <c r="A415" s="19" t="s">
        <v>486</v>
      </c>
      <c r="B415" s="11">
        <v>46104</v>
      </c>
      <c r="C415" s="12" t="s">
        <v>21</v>
      </c>
      <c r="D415" s="12" t="s">
        <v>108</v>
      </c>
      <c r="E415" s="12" t="s">
        <v>59</v>
      </c>
      <c r="F415" s="12" t="s">
        <v>36</v>
      </c>
      <c r="G415" s="12" t="s">
        <v>31</v>
      </c>
      <c r="H415" s="12" t="s">
        <v>73</v>
      </c>
      <c r="I415" s="13">
        <v>1</v>
      </c>
      <c r="J415" s="14">
        <v>153.47</v>
      </c>
      <c r="K415" s="15">
        <v>0</v>
      </c>
      <c r="L415" s="14">
        <v>78.19</v>
      </c>
      <c r="M415" s="14">
        <f t="shared" si="24"/>
        <v>153.47</v>
      </c>
      <c r="N415" s="14">
        <f t="shared" si="25"/>
        <v>78.19</v>
      </c>
      <c r="O415" s="14">
        <f t="shared" si="26"/>
        <v>75.28</v>
      </c>
      <c r="P415" s="16">
        <f t="shared" si="27"/>
        <v>0.490519319736756</v>
      </c>
      <c r="Q415" s="17">
        <f>YEAR(SalesDataTable[[#This Row],[Order Date]])</f>
        <v>2026</v>
      </c>
      <c r="R415" s="16" t="str">
        <f>"Q"&amp;ROUNDUP(MONTH(SalesDataTable[[#This Row],[Order Date]])/3,0)</f>
        <v>Q1</v>
      </c>
      <c r="S415" s="13">
        <f>MONTH(SalesDataTable[[#This Row],[Order Date]])</f>
        <v>3</v>
      </c>
      <c r="T415" s="16" t="str">
        <f>TEXT(SalesDataTable[[#This Row],[Order Date]],"mmm")</f>
        <v>Mar</v>
      </c>
    </row>
    <row r="416" ht="15.6" spans="1:20">
      <c r="A416" s="19" t="s">
        <v>487</v>
      </c>
      <c r="B416" s="11">
        <v>46104</v>
      </c>
      <c r="C416" s="12" t="s">
        <v>47</v>
      </c>
      <c r="D416" s="12" t="s">
        <v>65</v>
      </c>
      <c r="E416" s="12" t="s">
        <v>23</v>
      </c>
      <c r="F416" s="12" t="s">
        <v>24</v>
      </c>
      <c r="G416" s="12" t="s">
        <v>51</v>
      </c>
      <c r="H416" s="12" t="s">
        <v>61</v>
      </c>
      <c r="I416" s="13">
        <v>6</v>
      </c>
      <c r="J416" s="14">
        <v>199.75</v>
      </c>
      <c r="K416" s="15">
        <v>0</v>
      </c>
      <c r="L416" s="14">
        <v>105.84</v>
      </c>
      <c r="M416" s="14">
        <f t="shared" si="24"/>
        <v>1198.5</v>
      </c>
      <c r="N416" s="14">
        <f t="shared" si="25"/>
        <v>635.04</v>
      </c>
      <c r="O416" s="14">
        <f t="shared" si="26"/>
        <v>563.46</v>
      </c>
      <c r="P416" s="16">
        <f t="shared" si="27"/>
        <v>0.470137672090113</v>
      </c>
      <c r="Q416" s="17">
        <f>YEAR(SalesDataTable[[#This Row],[Order Date]])</f>
        <v>2026</v>
      </c>
      <c r="R416" s="16" t="str">
        <f>"Q"&amp;ROUNDUP(MONTH(SalesDataTable[[#This Row],[Order Date]])/3,0)</f>
        <v>Q1</v>
      </c>
      <c r="S416" s="13">
        <f>MONTH(SalesDataTable[[#This Row],[Order Date]])</f>
        <v>3</v>
      </c>
      <c r="T416" s="16" t="str">
        <f>TEXT(SalesDataTable[[#This Row],[Order Date]],"mmm")</f>
        <v>Mar</v>
      </c>
    </row>
    <row r="417" ht="15.6" spans="1:20">
      <c r="A417" s="19" t="s">
        <v>488</v>
      </c>
      <c r="B417" s="11">
        <v>46104</v>
      </c>
      <c r="C417" s="12" t="s">
        <v>28</v>
      </c>
      <c r="D417" s="12" t="s">
        <v>89</v>
      </c>
      <c r="E417" s="12" t="s">
        <v>59</v>
      </c>
      <c r="F417" s="12" t="s">
        <v>36</v>
      </c>
      <c r="G417" s="12" t="s">
        <v>37</v>
      </c>
      <c r="H417" s="12" t="s">
        <v>66</v>
      </c>
      <c r="I417" s="13">
        <v>1</v>
      </c>
      <c r="J417" s="14">
        <v>45.84</v>
      </c>
      <c r="K417" s="15">
        <v>0</v>
      </c>
      <c r="L417" s="14">
        <v>18.08</v>
      </c>
      <c r="M417" s="14">
        <f t="shared" si="24"/>
        <v>45.84</v>
      </c>
      <c r="N417" s="14">
        <f t="shared" si="25"/>
        <v>18.08</v>
      </c>
      <c r="O417" s="14">
        <f t="shared" si="26"/>
        <v>27.76</v>
      </c>
      <c r="P417" s="16">
        <f t="shared" si="27"/>
        <v>0.605584642233857</v>
      </c>
      <c r="Q417" s="17">
        <f>YEAR(SalesDataTable[[#This Row],[Order Date]])</f>
        <v>2026</v>
      </c>
      <c r="R417" s="16" t="str">
        <f>"Q"&amp;ROUNDUP(MONTH(SalesDataTable[[#This Row],[Order Date]])/3,0)</f>
        <v>Q1</v>
      </c>
      <c r="S417" s="13">
        <f>MONTH(SalesDataTable[[#This Row],[Order Date]])</f>
        <v>3</v>
      </c>
      <c r="T417" s="16" t="str">
        <f>TEXT(SalesDataTable[[#This Row],[Order Date]],"mmm")</f>
        <v>Mar</v>
      </c>
    </row>
    <row r="418" ht="15.6" spans="1:20">
      <c r="A418" s="19" t="s">
        <v>489</v>
      </c>
      <c r="B418" s="11">
        <v>46104</v>
      </c>
      <c r="C418" s="12" t="s">
        <v>28</v>
      </c>
      <c r="D418" s="12" t="s">
        <v>89</v>
      </c>
      <c r="E418" s="12" t="s">
        <v>59</v>
      </c>
      <c r="F418" s="12" t="s">
        <v>36</v>
      </c>
      <c r="G418" s="12" t="s">
        <v>51</v>
      </c>
      <c r="H418" s="12" t="s">
        <v>110</v>
      </c>
      <c r="I418" s="13">
        <v>2</v>
      </c>
      <c r="J418" s="14">
        <v>122.07</v>
      </c>
      <c r="K418" s="15">
        <v>0.05</v>
      </c>
      <c r="L418" s="14">
        <v>59.16</v>
      </c>
      <c r="M418" s="14">
        <f t="shared" si="24"/>
        <v>231.933</v>
      </c>
      <c r="N418" s="14">
        <f t="shared" si="25"/>
        <v>118.32</v>
      </c>
      <c r="O418" s="14">
        <f t="shared" si="26"/>
        <v>113.613</v>
      </c>
      <c r="P418" s="16">
        <f t="shared" si="27"/>
        <v>0.489852672970211</v>
      </c>
      <c r="Q418" s="17">
        <f>YEAR(SalesDataTable[[#This Row],[Order Date]])</f>
        <v>2026</v>
      </c>
      <c r="R418" s="16" t="str">
        <f>"Q"&amp;ROUNDUP(MONTH(SalesDataTable[[#This Row],[Order Date]])/3,0)</f>
        <v>Q1</v>
      </c>
      <c r="S418" s="13">
        <f>MONTH(SalesDataTable[[#This Row],[Order Date]])</f>
        <v>3</v>
      </c>
      <c r="T418" s="16" t="str">
        <f>TEXT(SalesDataTable[[#This Row],[Order Date]],"mmm")</f>
        <v>Mar</v>
      </c>
    </row>
    <row r="419" ht="15.6" spans="1:20">
      <c r="A419" s="19" t="s">
        <v>490</v>
      </c>
      <c r="B419" s="11">
        <v>46104</v>
      </c>
      <c r="C419" s="12" t="s">
        <v>28</v>
      </c>
      <c r="D419" s="12" t="s">
        <v>106</v>
      </c>
      <c r="E419" s="12" t="s">
        <v>59</v>
      </c>
      <c r="F419" s="12" t="s">
        <v>36</v>
      </c>
      <c r="G419" s="12" t="s">
        <v>69</v>
      </c>
      <c r="H419" s="12" t="s">
        <v>75</v>
      </c>
      <c r="I419" s="13">
        <v>3</v>
      </c>
      <c r="J419" s="14">
        <v>122.4</v>
      </c>
      <c r="K419" s="15">
        <v>0.15</v>
      </c>
      <c r="L419" s="14">
        <v>71.15</v>
      </c>
      <c r="M419" s="14">
        <f t="shared" si="24"/>
        <v>312.12</v>
      </c>
      <c r="N419" s="14">
        <f t="shared" si="25"/>
        <v>213.45</v>
      </c>
      <c r="O419" s="14">
        <f t="shared" si="26"/>
        <v>98.67</v>
      </c>
      <c r="P419" s="16">
        <f t="shared" si="27"/>
        <v>0.316128412149173</v>
      </c>
      <c r="Q419" s="17">
        <f>YEAR(SalesDataTable[[#This Row],[Order Date]])</f>
        <v>2026</v>
      </c>
      <c r="R419" s="16" t="str">
        <f>"Q"&amp;ROUNDUP(MONTH(SalesDataTable[[#This Row],[Order Date]])/3,0)</f>
        <v>Q1</v>
      </c>
      <c r="S419" s="13">
        <f>MONTH(SalesDataTable[[#This Row],[Order Date]])</f>
        <v>3</v>
      </c>
      <c r="T419" s="16" t="str">
        <f>TEXT(SalesDataTable[[#This Row],[Order Date]],"mmm")</f>
        <v>Mar</v>
      </c>
    </row>
    <row r="420" ht="15.6" spans="1:20">
      <c r="A420" s="19" t="s">
        <v>491</v>
      </c>
      <c r="B420" s="11">
        <v>46104</v>
      </c>
      <c r="C420" s="12" t="s">
        <v>21</v>
      </c>
      <c r="D420" s="12" t="s">
        <v>108</v>
      </c>
      <c r="E420" s="12" t="s">
        <v>23</v>
      </c>
      <c r="F420" s="12" t="s">
        <v>36</v>
      </c>
      <c r="G420" s="12" t="s">
        <v>25</v>
      </c>
      <c r="H420" s="12" t="s">
        <v>63</v>
      </c>
      <c r="I420" s="13">
        <v>1</v>
      </c>
      <c r="J420" s="14">
        <v>101.43</v>
      </c>
      <c r="K420" s="15">
        <v>0</v>
      </c>
      <c r="L420" s="14">
        <v>51.78</v>
      </c>
      <c r="M420" s="14">
        <f t="shared" si="24"/>
        <v>101.43</v>
      </c>
      <c r="N420" s="14">
        <f t="shared" si="25"/>
        <v>51.78</v>
      </c>
      <c r="O420" s="14">
        <f t="shared" si="26"/>
        <v>49.65</v>
      </c>
      <c r="P420" s="16">
        <f t="shared" si="27"/>
        <v>0.489500147885241</v>
      </c>
      <c r="Q420" s="17">
        <f>YEAR(SalesDataTable[[#This Row],[Order Date]])</f>
        <v>2026</v>
      </c>
      <c r="R420" s="16" t="str">
        <f>"Q"&amp;ROUNDUP(MONTH(SalesDataTable[[#This Row],[Order Date]])/3,0)</f>
        <v>Q1</v>
      </c>
      <c r="S420" s="13">
        <f>MONTH(SalesDataTable[[#This Row],[Order Date]])</f>
        <v>3</v>
      </c>
      <c r="T420" s="16" t="str">
        <f>TEXT(SalesDataTable[[#This Row],[Order Date]],"mmm")</f>
        <v>Mar</v>
      </c>
    </row>
    <row r="421" ht="15.6" spans="1:20">
      <c r="A421" s="19" t="s">
        <v>492</v>
      </c>
      <c r="B421" s="11">
        <v>46105</v>
      </c>
      <c r="C421" s="12" t="s">
        <v>28</v>
      </c>
      <c r="D421" s="12" t="s">
        <v>89</v>
      </c>
      <c r="E421" s="12" t="s">
        <v>30</v>
      </c>
      <c r="F421" s="12" t="s">
        <v>40</v>
      </c>
      <c r="G421" s="12" t="s">
        <v>25</v>
      </c>
      <c r="H421" s="12" t="s">
        <v>63</v>
      </c>
      <c r="I421" s="13">
        <v>8</v>
      </c>
      <c r="J421" s="14">
        <v>104.7</v>
      </c>
      <c r="K421" s="15">
        <v>0.05</v>
      </c>
      <c r="L421" s="14">
        <v>49.91</v>
      </c>
      <c r="M421" s="14">
        <f t="shared" si="24"/>
        <v>795.72</v>
      </c>
      <c r="N421" s="14">
        <f t="shared" si="25"/>
        <v>399.28</v>
      </c>
      <c r="O421" s="14">
        <f t="shared" si="26"/>
        <v>396.44</v>
      </c>
      <c r="P421" s="16">
        <f t="shared" si="27"/>
        <v>0.498215452671794</v>
      </c>
      <c r="Q421" s="17">
        <f>YEAR(SalesDataTable[[#This Row],[Order Date]])</f>
        <v>2026</v>
      </c>
      <c r="R421" s="16" t="str">
        <f>"Q"&amp;ROUNDUP(MONTH(SalesDataTable[[#This Row],[Order Date]])/3,0)</f>
        <v>Q1</v>
      </c>
      <c r="S421" s="13">
        <f>MONTH(SalesDataTable[[#This Row],[Order Date]])</f>
        <v>3</v>
      </c>
      <c r="T421" s="16" t="str">
        <f>TEXT(SalesDataTable[[#This Row],[Order Date]],"mmm")</f>
        <v>Mar</v>
      </c>
    </row>
    <row r="422" ht="15.6" spans="1:20">
      <c r="A422" s="19" t="s">
        <v>493</v>
      </c>
      <c r="B422" s="11">
        <v>46105</v>
      </c>
      <c r="C422" s="12" t="s">
        <v>21</v>
      </c>
      <c r="D422" s="12" t="s">
        <v>22</v>
      </c>
      <c r="E422" s="12" t="s">
        <v>45</v>
      </c>
      <c r="F422" s="12" t="s">
        <v>24</v>
      </c>
      <c r="G422" s="12" t="s">
        <v>31</v>
      </c>
      <c r="H422" s="12" t="s">
        <v>41</v>
      </c>
      <c r="I422" s="13">
        <v>4</v>
      </c>
      <c r="J422" s="14">
        <v>146.34</v>
      </c>
      <c r="K422" s="15">
        <v>0</v>
      </c>
      <c r="L422" s="14">
        <v>79.37</v>
      </c>
      <c r="M422" s="14">
        <f t="shared" si="24"/>
        <v>585.36</v>
      </c>
      <c r="N422" s="14">
        <f t="shared" si="25"/>
        <v>317.48</v>
      </c>
      <c r="O422" s="14">
        <f t="shared" si="26"/>
        <v>267.88</v>
      </c>
      <c r="P422" s="16">
        <f t="shared" si="27"/>
        <v>0.45763290966243</v>
      </c>
      <c r="Q422" s="17">
        <f>YEAR(SalesDataTable[[#This Row],[Order Date]])</f>
        <v>2026</v>
      </c>
      <c r="R422" s="16" t="str">
        <f>"Q"&amp;ROUNDUP(MONTH(SalesDataTable[[#This Row],[Order Date]])/3,0)</f>
        <v>Q1</v>
      </c>
      <c r="S422" s="13">
        <f>MONTH(SalesDataTable[[#This Row],[Order Date]])</f>
        <v>3</v>
      </c>
      <c r="T422" s="16" t="str">
        <f>TEXT(SalesDataTable[[#This Row],[Order Date]],"mmm")</f>
        <v>Mar</v>
      </c>
    </row>
    <row r="423" ht="15.6" spans="1:20">
      <c r="A423" s="19" t="s">
        <v>494</v>
      </c>
      <c r="B423" s="11">
        <v>46105</v>
      </c>
      <c r="C423" s="12" t="s">
        <v>28</v>
      </c>
      <c r="D423" s="12" t="s">
        <v>58</v>
      </c>
      <c r="E423" s="12" t="s">
        <v>23</v>
      </c>
      <c r="F423" s="12" t="s">
        <v>24</v>
      </c>
      <c r="G423" s="12" t="s">
        <v>69</v>
      </c>
      <c r="H423" s="12" t="s">
        <v>75</v>
      </c>
      <c r="I423" s="13">
        <v>2</v>
      </c>
      <c r="J423" s="14">
        <v>122.92</v>
      </c>
      <c r="K423" s="15">
        <v>0.05</v>
      </c>
      <c r="L423" s="14">
        <v>70.31</v>
      </c>
      <c r="M423" s="14">
        <f t="shared" si="24"/>
        <v>233.548</v>
      </c>
      <c r="N423" s="14">
        <f t="shared" si="25"/>
        <v>140.62</v>
      </c>
      <c r="O423" s="14">
        <f t="shared" si="26"/>
        <v>92.928</v>
      </c>
      <c r="P423" s="16">
        <f t="shared" si="27"/>
        <v>0.397896792094131</v>
      </c>
      <c r="Q423" s="17">
        <f>YEAR(SalesDataTable[[#This Row],[Order Date]])</f>
        <v>2026</v>
      </c>
      <c r="R423" s="16" t="str">
        <f>"Q"&amp;ROUNDUP(MONTH(SalesDataTable[[#This Row],[Order Date]])/3,0)</f>
        <v>Q1</v>
      </c>
      <c r="S423" s="13">
        <f>MONTH(SalesDataTable[[#This Row],[Order Date]])</f>
        <v>3</v>
      </c>
      <c r="T423" s="16" t="str">
        <f>TEXT(SalesDataTable[[#This Row],[Order Date]],"mmm")</f>
        <v>Mar</v>
      </c>
    </row>
    <row r="424" ht="15.6" spans="1:20">
      <c r="A424" s="19" t="s">
        <v>495</v>
      </c>
      <c r="B424" s="11">
        <v>46105</v>
      </c>
      <c r="C424" s="12" t="s">
        <v>34</v>
      </c>
      <c r="D424" s="12" t="s">
        <v>35</v>
      </c>
      <c r="E424" s="12" t="s">
        <v>23</v>
      </c>
      <c r="F424" s="12" t="s">
        <v>36</v>
      </c>
      <c r="G424" s="12" t="s">
        <v>31</v>
      </c>
      <c r="H424" s="12" t="s">
        <v>32</v>
      </c>
      <c r="I424" s="13">
        <v>1</v>
      </c>
      <c r="J424" s="14">
        <v>91.35</v>
      </c>
      <c r="K424" s="15">
        <v>0.05</v>
      </c>
      <c r="L424" s="14">
        <v>45.24</v>
      </c>
      <c r="M424" s="14">
        <f t="shared" si="24"/>
        <v>86.7825</v>
      </c>
      <c r="N424" s="14">
        <f t="shared" si="25"/>
        <v>45.24</v>
      </c>
      <c r="O424" s="14">
        <f t="shared" si="26"/>
        <v>41.5425</v>
      </c>
      <c r="P424" s="16">
        <f t="shared" si="27"/>
        <v>0.478696741854636</v>
      </c>
      <c r="Q424" s="17">
        <f>YEAR(SalesDataTable[[#This Row],[Order Date]])</f>
        <v>2026</v>
      </c>
      <c r="R424" s="16" t="str">
        <f>"Q"&amp;ROUNDUP(MONTH(SalesDataTable[[#This Row],[Order Date]])/3,0)</f>
        <v>Q1</v>
      </c>
      <c r="S424" s="13">
        <f>MONTH(SalesDataTable[[#This Row],[Order Date]])</f>
        <v>3</v>
      </c>
      <c r="T424" s="16" t="str">
        <f>TEXT(SalesDataTable[[#This Row],[Order Date]],"mmm")</f>
        <v>Mar</v>
      </c>
    </row>
    <row r="425" ht="15.6" spans="1:20">
      <c r="A425" s="19" t="s">
        <v>496</v>
      </c>
      <c r="B425" s="11">
        <v>46105</v>
      </c>
      <c r="C425" s="12" t="s">
        <v>28</v>
      </c>
      <c r="D425" s="12" t="s">
        <v>89</v>
      </c>
      <c r="E425" s="12" t="s">
        <v>23</v>
      </c>
      <c r="F425" s="12" t="s">
        <v>36</v>
      </c>
      <c r="G425" s="12" t="s">
        <v>25</v>
      </c>
      <c r="H425" s="12" t="s">
        <v>49</v>
      </c>
      <c r="I425" s="13">
        <v>3</v>
      </c>
      <c r="J425" s="14">
        <v>51.01</v>
      </c>
      <c r="K425" s="15">
        <v>0.15</v>
      </c>
      <c r="L425" s="14">
        <v>22.84</v>
      </c>
      <c r="M425" s="14">
        <f t="shared" si="24"/>
        <v>130.0755</v>
      </c>
      <c r="N425" s="14">
        <f t="shared" si="25"/>
        <v>68.52</v>
      </c>
      <c r="O425" s="14">
        <f t="shared" si="26"/>
        <v>61.5555</v>
      </c>
      <c r="P425" s="16">
        <f t="shared" si="27"/>
        <v>0.473229009306134</v>
      </c>
      <c r="Q425" s="17">
        <f>YEAR(SalesDataTable[[#This Row],[Order Date]])</f>
        <v>2026</v>
      </c>
      <c r="R425" s="16" t="str">
        <f>"Q"&amp;ROUNDUP(MONTH(SalesDataTable[[#This Row],[Order Date]])/3,0)</f>
        <v>Q1</v>
      </c>
      <c r="S425" s="13">
        <f>MONTH(SalesDataTable[[#This Row],[Order Date]])</f>
        <v>3</v>
      </c>
      <c r="T425" s="16" t="str">
        <f>TEXT(SalesDataTable[[#This Row],[Order Date]],"mmm")</f>
        <v>Mar</v>
      </c>
    </row>
    <row r="426" ht="15.6" spans="1:20">
      <c r="A426" s="19" t="s">
        <v>497</v>
      </c>
      <c r="B426" s="11">
        <v>46106</v>
      </c>
      <c r="C426" s="12" t="s">
        <v>47</v>
      </c>
      <c r="D426" s="12" t="s">
        <v>68</v>
      </c>
      <c r="E426" s="12" t="s">
        <v>23</v>
      </c>
      <c r="F426" s="12" t="s">
        <v>36</v>
      </c>
      <c r="G426" s="12" t="s">
        <v>69</v>
      </c>
      <c r="H426" s="12" t="s">
        <v>75</v>
      </c>
      <c r="I426" s="13">
        <v>2</v>
      </c>
      <c r="J426" s="14">
        <v>125.04</v>
      </c>
      <c r="K426" s="15">
        <v>0.05</v>
      </c>
      <c r="L426" s="14">
        <v>67.68</v>
      </c>
      <c r="M426" s="14">
        <f t="shared" si="24"/>
        <v>237.576</v>
      </c>
      <c r="N426" s="14">
        <f t="shared" si="25"/>
        <v>135.36</v>
      </c>
      <c r="O426" s="14">
        <f t="shared" si="26"/>
        <v>102.216</v>
      </c>
      <c r="P426" s="16">
        <f t="shared" si="27"/>
        <v>0.430245479341348</v>
      </c>
      <c r="Q426" s="17">
        <f>YEAR(SalesDataTable[[#This Row],[Order Date]])</f>
        <v>2026</v>
      </c>
      <c r="R426" s="16" t="str">
        <f>"Q"&amp;ROUNDUP(MONTH(SalesDataTable[[#This Row],[Order Date]])/3,0)</f>
        <v>Q1</v>
      </c>
      <c r="S426" s="13">
        <f>MONTH(SalesDataTable[[#This Row],[Order Date]])</f>
        <v>3</v>
      </c>
      <c r="T426" s="16" t="str">
        <f>TEXT(SalesDataTable[[#This Row],[Order Date]],"mmm")</f>
        <v>Mar</v>
      </c>
    </row>
    <row r="427" ht="15.6" spans="1:20">
      <c r="A427" s="19" t="s">
        <v>498</v>
      </c>
      <c r="B427" s="11">
        <v>46106</v>
      </c>
      <c r="C427" s="12" t="s">
        <v>34</v>
      </c>
      <c r="D427" s="12" t="s">
        <v>54</v>
      </c>
      <c r="E427" s="12" t="s">
        <v>59</v>
      </c>
      <c r="F427" s="12" t="s">
        <v>24</v>
      </c>
      <c r="G427" s="12" t="s">
        <v>25</v>
      </c>
      <c r="H427" s="12" t="s">
        <v>49</v>
      </c>
      <c r="I427" s="13">
        <v>2</v>
      </c>
      <c r="J427" s="14">
        <v>50.22</v>
      </c>
      <c r="K427" s="15">
        <v>0.05</v>
      </c>
      <c r="L427" s="14">
        <v>23.16</v>
      </c>
      <c r="M427" s="14">
        <f t="shared" si="24"/>
        <v>95.418</v>
      </c>
      <c r="N427" s="14">
        <f t="shared" si="25"/>
        <v>46.32</v>
      </c>
      <c r="O427" s="14">
        <f t="shared" si="26"/>
        <v>49.098</v>
      </c>
      <c r="P427" s="16">
        <f t="shared" si="27"/>
        <v>0.514557001823555</v>
      </c>
      <c r="Q427" s="17">
        <f>YEAR(SalesDataTable[[#This Row],[Order Date]])</f>
        <v>2026</v>
      </c>
      <c r="R427" s="16" t="str">
        <f>"Q"&amp;ROUNDUP(MONTH(SalesDataTable[[#This Row],[Order Date]])/3,0)</f>
        <v>Q1</v>
      </c>
      <c r="S427" s="13">
        <f>MONTH(SalesDataTable[[#This Row],[Order Date]])</f>
        <v>3</v>
      </c>
      <c r="T427" s="16" t="str">
        <f>TEXT(SalesDataTable[[#This Row],[Order Date]],"mmm")</f>
        <v>Mar</v>
      </c>
    </row>
    <row r="428" ht="15.6" spans="1:20">
      <c r="A428" s="19" t="s">
        <v>499</v>
      </c>
      <c r="B428" s="11">
        <v>46106</v>
      </c>
      <c r="C428" s="12" t="s">
        <v>28</v>
      </c>
      <c r="D428" s="12" t="s">
        <v>29</v>
      </c>
      <c r="E428" s="12" t="s">
        <v>23</v>
      </c>
      <c r="F428" s="12" t="s">
        <v>40</v>
      </c>
      <c r="G428" s="12" t="s">
        <v>69</v>
      </c>
      <c r="H428" s="12" t="s">
        <v>87</v>
      </c>
      <c r="I428" s="13">
        <v>5</v>
      </c>
      <c r="J428" s="14">
        <v>36.37</v>
      </c>
      <c r="K428" s="15">
        <v>0.05</v>
      </c>
      <c r="L428" s="14">
        <v>13.81</v>
      </c>
      <c r="M428" s="14">
        <f t="shared" si="24"/>
        <v>172.7575</v>
      </c>
      <c r="N428" s="14">
        <f t="shared" si="25"/>
        <v>69.05</v>
      </c>
      <c r="O428" s="14">
        <f t="shared" si="26"/>
        <v>103.7075</v>
      </c>
      <c r="P428" s="16">
        <f t="shared" si="27"/>
        <v>0.60030678841729</v>
      </c>
      <c r="Q428" s="17">
        <f>YEAR(SalesDataTable[[#This Row],[Order Date]])</f>
        <v>2026</v>
      </c>
      <c r="R428" s="16" t="str">
        <f>"Q"&amp;ROUNDUP(MONTH(SalesDataTable[[#This Row],[Order Date]])/3,0)</f>
        <v>Q1</v>
      </c>
      <c r="S428" s="13">
        <f>MONTH(SalesDataTable[[#This Row],[Order Date]])</f>
        <v>3</v>
      </c>
      <c r="T428" s="16" t="str">
        <f>TEXT(SalesDataTable[[#This Row],[Order Date]],"mmm")</f>
        <v>Mar</v>
      </c>
    </row>
    <row r="429" ht="15.6" spans="1:20">
      <c r="A429" s="19" t="s">
        <v>500</v>
      </c>
      <c r="B429" s="11">
        <v>46106</v>
      </c>
      <c r="C429" s="12" t="s">
        <v>47</v>
      </c>
      <c r="D429" s="12" t="s">
        <v>65</v>
      </c>
      <c r="E429" s="12" t="s">
        <v>30</v>
      </c>
      <c r="F429" s="12" t="s">
        <v>36</v>
      </c>
      <c r="G429" s="12" t="s">
        <v>37</v>
      </c>
      <c r="H429" s="12" t="s">
        <v>38</v>
      </c>
      <c r="I429" s="13">
        <v>3</v>
      </c>
      <c r="J429" s="14">
        <v>36.43</v>
      </c>
      <c r="K429" s="15">
        <v>0.1</v>
      </c>
      <c r="L429" s="14">
        <v>13.23</v>
      </c>
      <c r="M429" s="14">
        <f t="shared" si="24"/>
        <v>98.361</v>
      </c>
      <c r="N429" s="14">
        <f t="shared" si="25"/>
        <v>39.69</v>
      </c>
      <c r="O429" s="14">
        <f t="shared" si="26"/>
        <v>58.671</v>
      </c>
      <c r="P429" s="16">
        <f t="shared" si="27"/>
        <v>0.596486412297557</v>
      </c>
      <c r="Q429" s="17">
        <f>YEAR(SalesDataTable[[#This Row],[Order Date]])</f>
        <v>2026</v>
      </c>
      <c r="R429" s="16" t="str">
        <f>"Q"&amp;ROUNDUP(MONTH(SalesDataTable[[#This Row],[Order Date]])/3,0)</f>
        <v>Q1</v>
      </c>
      <c r="S429" s="13">
        <f>MONTH(SalesDataTable[[#This Row],[Order Date]])</f>
        <v>3</v>
      </c>
      <c r="T429" s="16" t="str">
        <f>TEXT(SalesDataTable[[#This Row],[Order Date]],"mmm")</f>
        <v>Mar</v>
      </c>
    </row>
    <row r="430" ht="15.6" spans="1:20">
      <c r="A430" s="19" t="s">
        <v>501</v>
      </c>
      <c r="B430" s="11">
        <v>46106</v>
      </c>
      <c r="C430" s="12" t="s">
        <v>28</v>
      </c>
      <c r="D430" s="12" t="s">
        <v>89</v>
      </c>
      <c r="E430" s="12" t="s">
        <v>30</v>
      </c>
      <c r="F430" s="12" t="s">
        <v>40</v>
      </c>
      <c r="G430" s="12" t="s">
        <v>25</v>
      </c>
      <c r="H430" s="12" t="s">
        <v>49</v>
      </c>
      <c r="I430" s="13">
        <v>10</v>
      </c>
      <c r="J430" s="14">
        <v>49.7</v>
      </c>
      <c r="K430" s="15">
        <v>0.1</v>
      </c>
      <c r="L430" s="14">
        <v>21.96</v>
      </c>
      <c r="M430" s="14">
        <f t="shared" si="24"/>
        <v>447.3</v>
      </c>
      <c r="N430" s="14">
        <f t="shared" si="25"/>
        <v>219.6</v>
      </c>
      <c r="O430" s="14">
        <f t="shared" si="26"/>
        <v>227.7</v>
      </c>
      <c r="P430" s="16">
        <f t="shared" si="27"/>
        <v>0.509054325955734</v>
      </c>
      <c r="Q430" s="17">
        <f>YEAR(SalesDataTable[[#This Row],[Order Date]])</f>
        <v>2026</v>
      </c>
      <c r="R430" s="16" t="str">
        <f>"Q"&amp;ROUNDUP(MONTH(SalesDataTable[[#This Row],[Order Date]])/3,0)</f>
        <v>Q1</v>
      </c>
      <c r="S430" s="13">
        <f>MONTH(SalesDataTable[[#This Row],[Order Date]])</f>
        <v>3</v>
      </c>
      <c r="T430" s="16" t="str">
        <f>TEXT(SalesDataTable[[#This Row],[Order Date]],"mmm")</f>
        <v>Mar</v>
      </c>
    </row>
    <row r="431" ht="15.6" spans="1:20">
      <c r="A431" s="19" t="s">
        <v>502</v>
      </c>
      <c r="B431" s="11">
        <v>46106</v>
      </c>
      <c r="C431" s="12" t="s">
        <v>28</v>
      </c>
      <c r="D431" s="12" t="s">
        <v>89</v>
      </c>
      <c r="E431" s="12" t="s">
        <v>23</v>
      </c>
      <c r="F431" s="12" t="s">
        <v>24</v>
      </c>
      <c r="G431" s="12" t="s">
        <v>37</v>
      </c>
      <c r="H431" s="12" t="s">
        <v>66</v>
      </c>
      <c r="I431" s="13">
        <v>2</v>
      </c>
      <c r="J431" s="14">
        <v>46.61</v>
      </c>
      <c r="K431" s="15">
        <v>0</v>
      </c>
      <c r="L431" s="14">
        <v>17.97</v>
      </c>
      <c r="M431" s="14">
        <f t="shared" si="24"/>
        <v>93.22</v>
      </c>
      <c r="N431" s="14">
        <f t="shared" si="25"/>
        <v>35.94</v>
      </c>
      <c r="O431" s="14">
        <f t="shared" si="26"/>
        <v>57.28</v>
      </c>
      <c r="P431" s="16">
        <f t="shared" si="27"/>
        <v>0.614460416219695</v>
      </c>
      <c r="Q431" s="17">
        <f>YEAR(SalesDataTable[[#This Row],[Order Date]])</f>
        <v>2026</v>
      </c>
      <c r="R431" s="16" t="str">
        <f>"Q"&amp;ROUNDUP(MONTH(SalesDataTable[[#This Row],[Order Date]])/3,0)</f>
        <v>Q1</v>
      </c>
      <c r="S431" s="13">
        <f>MONTH(SalesDataTable[[#This Row],[Order Date]])</f>
        <v>3</v>
      </c>
      <c r="T431" s="16" t="str">
        <f>TEXT(SalesDataTable[[#This Row],[Order Date]],"mmm")</f>
        <v>Mar</v>
      </c>
    </row>
    <row r="432" ht="15.6" spans="1:20">
      <c r="A432" s="19" t="s">
        <v>503</v>
      </c>
      <c r="B432" s="11">
        <v>46106</v>
      </c>
      <c r="C432" s="12" t="s">
        <v>34</v>
      </c>
      <c r="D432" s="12" t="s">
        <v>54</v>
      </c>
      <c r="E432" s="12" t="s">
        <v>23</v>
      </c>
      <c r="F432" s="12" t="s">
        <v>36</v>
      </c>
      <c r="G432" s="12" t="s">
        <v>37</v>
      </c>
      <c r="H432" s="12" t="s">
        <v>66</v>
      </c>
      <c r="I432" s="13">
        <v>1</v>
      </c>
      <c r="J432" s="14">
        <v>47.61</v>
      </c>
      <c r="K432" s="15">
        <v>0</v>
      </c>
      <c r="L432" s="14">
        <v>18.89</v>
      </c>
      <c r="M432" s="14">
        <f t="shared" si="24"/>
        <v>47.61</v>
      </c>
      <c r="N432" s="14">
        <f t="shared" si="25"/>
        <v>18.89</v>
      </c>
      <c r="O432" s="14">
        <f t="shared" si="26"/>
        <v>28.72</v>
      </c>
      <c r="P432" s="16">
        <f t="shared" si="27"/>
        <v>0.60323461457677</v>
      </c>
      <c r="Q432" s="17">
        <f>YEAR(SalesDataTable[[#This Row],[Order Date]])</f>
        <v>2026</v>
      </c>
      <c r="R432" s="16" t="str">
        <f>"Q"&amp;ROUNDUP(MONTH(SalesDataTable[[#This Row],[Order Date]])/3,0)</f>
        <v>Q1</v>
      </c>
      <c r="S432" s="13">
        <f>MONTH(SalesDataTable[[#This Row],[Order Date]])</f>
        <v>3</v>
      </c>
      <c r="T432" s="16" t="str">
        <f>TEXT(SalesDataTable[[#This Row],[Order Date]],"mmm")</f>
        <v>Mar</v>
      </c>
    </row>
    <row r="433" ht="15.6" spans="1:20">
      <c r="A433" s="19" t="s">
        <v>504</v>
      </c>
      <c r="B433" s="11">
        <v>46106</v>
      </c>
      <c r="C433" s="12" t="s">
        <v>34</v>
      </c>
      <c r="D433" s="12" t="s">
        <v>35</v>
      </c>
      <c r="E433" s="12" t="s">
        <v>23</v>
      </c>
      <c r="F433" s="12" t="s">
        <v>36</v>
      </c>
      <c r="G433" s="12" t="s">
        <v>25</v>
      </c>
      <c r="H433" s="12" t="s">
        <v>55</v>
      </c>
      <c r="I433" s="13">
        <v>2</v>
      </c>
      <c r="J433" s="14">
        <v>40.88</v>
      </c>
      <c r="K433" s="15">
        <v>0.05</v>
      </c>
      <c r="L433" s="14">
        <v>16.39</v>
      </c>
      <c r="M433" s="14">
        <f t="shared" si="24"/>
        <v>77.672</v>
      </c>
      <c r="N433" s="14">
        <f t="shared" si="25"/>
        <v>32.78</v>
      </c>
      <c r="O433" s="14">
        <f t="shared" si="26"/>
        <v>44.892</v>
      </c>
      <c r="P433" s="16">
        <f t="shared" si="27"/>
        <v>0.577968894839839</v>
      </c>
      <c r="Q433" s="17">
        <f>YEAR(SalesDataTable[[#This Row],[Order Date]])</f>
        <v>2026</v>
      </c>
      <c r="R433" s="16" t="str">
        <f>"Q"&amp;ROUNDUP(MONTH(SalesDataTable[[#This Row],[Order Date]])/3,0)</f>
        <v>Q1</v>
      </c>
      <c r="S433" s="13">
        <f>MONTH(SalesDataTable[[#This Row],[Order Date]])</f>
        <v>3</v>
      </c>
      <c r="T433" s="16" t="str">
        <f>TEXT(SalesDataTable[[#This Row],[Order Date]],"mmm")</f>
        <v>Mar</v>
      </c>
    </row>
    <row r="434" ht="15.6" spans="1:20">
      <c r="A434" s="19" t="s">
        <v>505</v>
      </c>
      <c r="B434" s="11">
        <v>46106</v>
      </c>
      <c r="C434" s="12" t="s">
        <v>28</v>
      </c>
      <c r="D434" s="12" t="s">
        <v>89</v>
      </c>
      <c r="E434" s="12" t="s">
        <v>23</v>
      </c>
      <c r="F434" s="12" t="s">
        <v>36</v>
      </c>
      <c r="G434" s="12" t="s">
        <v>69</v>
      </c>
      <c r="H434" s="12" t="s">
        <v>70</v>
      </c>
      <c r="I434" s="13">
        <v>2</v>
      </c>
      <c r="J434" s="14">
        <v>39.41</v>
      </c>
      <c r="K434" s="15">
        <v>0.15</v>
      </c>
      <c r="L434" s="14">
        <v>14.91</v>
      </c>
      <c r="M434" s="14">
        <f t="shared" si="24"/>
        <v>66.997</v>
      </c>
      <c r="N434" s="14">
        <f t="shared" si="25"/>
        <v>29.82</v>
      </c>
      <c r="O434" s="14">
        <f t="shared" si="26"/>
        <v>37.177</v>
      </c>
      <c r="P434" s="16">
        <f t="shared" si="27"/>
        <v>0.554905443527322</v>
      </c>
      <c r="Q434" s="17">
        <f>YEAR(SalesDataTable[[#This Row],[Order Date]])</f>
        <v>2026</v>
      </c>
      <c r="R434" s="16" t="str">
        <f>"Q"&amp;ROUNDUP(MONTH(SalesDataTable[[#This Row],[Order Date]])/3,0)</f>
        <v>Q1</v>
      </c>
      <c r="S434" s="13">
        <f>MONTH(SalesDataTable[[#This Row],[Order Date]])</f>
        <v>3</v>
      </c>
      <c r="T434" s="16" t="str">
        <f>TEXT(SalesDataTable[[#This Row],[Order Date]],"mmm")</f>
        <v>Mar</v>
      </c>
    </row>
    <row r="435" ht="15.6" spans="1:20">
      <c r="A435" s="19" t="s">
        <v>506</v>
      </c>
      <c r="B435" s="11">
        <v>46107</v>
      </c>
      <c r="C435" s="12" t="s">
        <v>34</v>
      </c>
      <c r="D435" s="12" t="s">
        <v>81</v>
      </c>
      <c r="E435" s="12" t="s">
        <v>23</v>
      </c>
      <c r="F435" s="12" t="s">
        <v>24</v>
      </c>
      <c r="G435" s="12" t="s">
        <v>25</v>
      </c>
      <c r="H435" s="12" t="s">
        <v>55</v>
      </c>
      <c r="I435" s="13">
        <v>1</v>
      </c>
      <c r="J435" s="14">
        <v>40.82</v>
      </c>
      <c r="K435" s="15">
        <v>0.05</v>
      </c>
      <c r="L435" s="14">
        <v>16.94</v>
      </c>
      <c r="M435" s="14">
        <f t="shared" si="24"/>
        <v>38.779</v>
      </c>
      <c r="N435" s="14">
        <f t="shared" si="25"/>
        <v>16.94</v>
      </c>
      <c r="O435" s="14">
        <f t="shared" si="26"/>
        <v>21.839</v>
      </c>
      <c r="P435" s="16">
        <f t="shared" si="27"/>
        <v>0.563165630882694</v>
      </c>
      <c r="Q435" s="17">
        <f>YEAR(SalesDataTable[[#This Row],[Order Date]])</f>
        <v>2026</v>
      </c>
      <c r="R435" s="16" t="str">
        <f>"Q"&amp;ROUNDUP(MONTH(SalesDataTable[[#This Row],[Order Date]])/3,0)</f>
        <v>Q1</v>
      </c>
      <c r="S435" s="13">
        <f>MONTH(SalesDataTable[[#This Row],[Order Date]])</f>
        <v>3</v>
      </c>
      <c r="T435" s="16" t="str">
        <f>TEXT(SalesDataTable[[#This Row],[Order Date]],"mmm")</f>
        <v>Mar</v>
      </c>
    </row>
    <row r="436" ht="15.6" spans="1:20">
      <c r="A436" s="19" t="s">
        <v>507</v>
      </c>
      <c r="B436" s="11">
        <v>46107</v>
      </c>
      <c r="C436" s="12" t="s">
        <v>47</v>
      </c>
      <c r="D436" s="12" t="s">
        <v>68</v>
      </c>
      <c r="E436" s="12" t="s">
        <v>45</v>
      </c>
      <c r="F436" s="12" t="s">
        <v>40</v>
      </c>
      <c r="G436" s="12" t="s">
        <v>37</v>
      </c>
      <c r="H436" s="12" t="s">
        <v>38</v>
      </c>
      <c r="I436" s="13">
        <v>3</v>
      </c>
      <c r="J436" s="14">
        <v>36.98</v>
      </c>
      <c r="K436" s="15">
        <v>0.1</v>
      </c>
      <c r="L436" s="14">
        <v>13.65</v>
      </c>
      <c r="M436" s="14">
        <f t="shared" si="24"/>
        <v>99.846</v>
      </c>
      <c r="N436" s="14">
        <f t="shared" si="25"/>
        <v>40.95</v>
      </c>
      <c r="O436" s="14">
        <f t="shared" si="26"/>
        <v>58.896</v>
      </c>
      <c r="P436" s="16">
        <f t="shared" si="27"/>
        <v>0.589868397331891</v>
      </c>
      <c r="Q436" s="17">
        <f>YEAR(SalesDataTable[[#This Row],[Order Date]])</f>
        <v>2026</v>
      </c>
      <c r="R436" s="16" t="str">
        <f>"Q"&amp;ROUNDUP(MONTH(SalesDataTable[[#This Row],[Order Date]])/3,0)</f>
        <v>Q1</v>
      </c>
      <c r="S436" s="13">
        <f>MONTH(SalesDataTable[[#This Row],[Order Date]])</f>
        <v>3</v>
      </c>
      <c r="T436" s="16" t="str">
        <f>TEXT(SalesDataTable[[#This Row],[Order Date]],"mmm")</f>
        <v>Mar</v>
      </c>
    </row>
    <row r="437" ht="15.6" spans="1:20">
      <c r="A437" s="19" t="s">
        <v>508</v>
      </c>
      <c r="B437" s="11">
        <v>46107</v>
      </c>
      <c r="C437" s="12" t="s">
        <v>28</v>
      </c>
      <c r="D437" s="12" t="s">
        <v>89</v>
      </c>
      <c r="E437" s="12" t="s">
        <v>59</v>
      </c>
      <c r="F437" s="12" t="s">
        <v>36</v>
      </c>
      <c r="G437" s="12" t="s">
        <v>37</v>
      </c>
      <c r="H437" s="12" t="s">
        <v>38</v>
      </c>
      <c r="I437" s="13">
        <v>1</v>
      </c>
      <c r="J437" s="14">
        <v>35.7</v>
      </c>
      <c r="K437" s="15">
        <v>0.05</v>
      </c>
      <c r="L437" s="14">
        <v>13.91</v>
      </c>
      <c r="M437" s="14">
        <f t="shared" si="24"/>
        <v>33.915</v>
      </c>
      <c r="N437" s="14">
        <f t="shared" si="25"/>
        <v>13.91</v>
      </c>
      <c r="O437" s="14">
        <f t="shared" si="26"/>
        <v>20.005</v>
      </c>
      <c r="P437" s="16">
        <f t="shared" si="27"/>
        <v>0.589856995429751</v>
      </c>
      <c r="Q437" s="17">
        <f>YEAR(SalesDataTable[[#This Row],[Order Date]])</f>
        <v>2026</v>
      </c>
      <c r="R437" s="16" t="str">
        <f>"Q"&amp;ROUNDUP(MONTH(SalesDataTable[[#This Row],[Order Date]])/3,0)</f>
        <v>Q1</v>
      </c>
      <c r="S437" s="13">
        <f>MONTH(SalesDataTable[[#This Row],[Order Date]])</f>
        <v>3</v>
      </c>
      <c r="T437" s="16" t="str">
        <f>TEXT(SalesDataTable[[#This Row],[Order Date]],"mmm")</f>
        <v>Mar</v>
      </c>
    </row>
    <row r="438" ht="15.6" spans="1:20">
      <c r="A438" s="19" t="s">
        <v>509</v>
      </c>
      <c r="B438" s="11">
        <v>46107</v>
      </c>
      <c r="C438" s="12" t="s">
        <v>47</v>
      </c>
      <c r="D438" s="12" t="s">
        <v>68</v>
      </c>
      <c r="E438" s="12" t="s">
        <v>45</v>
      </c>
      <c r="F438" s="12" t="s">
        <v>24</v>
      </c>
      <c r="G438" s="12" t="s">
        <v>25</v>
      </c>
      <c r="H438" s="12" t="s">
        <v>55</v>
      </c>
      <c r="I438" s="13">
        <v>1</v>
      </c>
      <c r="J438" s="14">
        <v>39.53</v>
      </c>
      <c r="K438" s="15">
        <v>0.05</v>
      </c>
      <c r="L438" s="14">
        <v>17.17</v>
      </c>
      <c r="M438" s="14">
        <f t="shared" si="24"/>
        <v>37.5535</v>
      </c>
      <c r="N438" s="14">
        <f t="shared" si="25"/>
        <v>17.17</v>
      </c>
      <c r="O438" s="14">
        <f t="shared" si="26"/>
        <v>20.3835</v>
      </c>
      <c r="P438" s="16">
        <f t="shared" si="27"/>
        <v>0.542785625840468</v>
      </c>
      <c r="Q438" s="17">
        <f>YEAR(SalesDataTable[[#This Row],[Order Date]])</f>
        <v>2026</v>
      </c>
      <c r="R438" s="16" t="str">
        <f>"Q"&amp;ROUNDUP(MONTH(SalesDataTable[[#This Row],[Order Date]])/3,0)</f>
        <v>Q1</v>
      </c>
      <c r="S438" s="13">
        <f>MONTH(SalesDataTable[[#This Row],[Order Date]])</f>
        <v>3</v>
      </c>
      <c r="T438" s="16" t="str">
        <f>TEXT(SalesDataTable[[#This Row],[Order Date]],"mmm")</f>
        <v>Mar</v>
      </c>
    </row>
    <row r="439" ht="15.6" spans="1:20">
      <c r="A439" s="19" t="s">
        <v>510</v>
      </c>
      <c r="B439" s="11">
        <v>46107</v>
      </c>
      <c r="C439" s="12" t="s">
        <v>34</v>
      </c>
      <c r="D439" s="12" t="s">
        <v>44</v>
      </c>
      <c r="E439" s="12" t="s">
        <v>45</v>
      </c>
      <c r="F439" s="12" t="s">
        <v>24</v>
      </c>
      <c r="G439" s="12" t="s">
        <v>37</v>
      </c>
      <c r="H439" s="12" t="s">
        <v>38</v>
      </c>
      <c r="I439" s="13">
        <v>2</v>
      </c>
      <c r="J439" s="14">
        <v>35.75</v>
      </c>
      <c r="K439" s="15">
        <v>0</v>
      </c>
      <c r="L439" s="14">
        <v>13.28</v>
      </c>
      <c r="M439" s="14">
        <f t="shared" si="24"/>
        <v>71.5</v>
      </c>
      <c r="N439" s="14">
        <f t="shared" si="25"/>
        <v>26.56</v>
      </c>
      <c r="O439" s="14">
        <f t="shared" si="26"/>
        <v>44.94</v>
      </c>
      <c r="P439" s="16">
        <f t="shared" si="27"/>
        <v>0.628531468531468</v>
      </c>
      <c r="Q439" s="17">
        <f>YEAR(SalesDataTable[[#This Row],[Order Date]])</f>
        <v>2026</v>
      </c>
      <c r="R439" s="16" t="str">
        <f>"Q"&amp;ROUNDUP(MONTH(SalesDataTable[[#This Row],[Order Date]])/3,0)</f>
        <v>Q1</v>
      </c>
      <c r="S439" s="13">
        <f>MONTH(SalesDataTable[[#This Row],[Order Date]])</f>
        <v>3</v>
      </c>
      <c r="T439" s="16" t="str">
        <f>TEXT(SalesDataTable[[#This Row],[Order Date]],"mmm")</f>
        <v>Mar</v>
      </c>
    </row>
    <row r="440" ht="15.6" spans="1:20">
      <c r="A440" s="19" t="s">
        <v>511</v>
      </c>
      <c r="B440" s="11">
        <v>46107</v>
      </c>
      <c r="C440" s="12" t="s">
        <v>34</v>
      </c>
      <c r="D440" s="12" t="s">
        <v>35</v>
      </c>
      <c r="E440" s="12" t="s">
        <v>23</v>
      </c>
      <c r="F440" s="12" t="s">
        <v>40</v>
      </c>
      <c r="G440" s="12" t="s">
        <v>69</v>
      </c>
      <c r="H440" s="12" t="s">
        <v>94</v>
      </c>
      <c r="I440" s="13">
        <v>2</v>
      </c>
      <c r="J440" s="14">
        <v>50.17</v>
      </c>
      <c r="K440" s="15">
        <v>0</v>
      </c>
      <c r="L440" s="14">
        <v>22.37</v>
      </c>
      <c r="M440" s="14">
        <f t="shared" si="24"/>
        <v>100.34</v>
      </c>
      <c r="N440" s="14">
        <f t="shared" si="25"/>
        <v>44.74</v>
      </c>
      <c r="O440" s="14">
        <f t="shared" si="26"/>
        <v>55.6</v>
      </c>
      <c r="P440" s="16">
        <f t="shared" si="27"/>
        <v>0.554116005581024</v>
      </c>
      <c r="Q440" s="17">
        <f>YEAR(SalesDataTable[[#This Row],[Order Date]])</f>
        <v>2026</v>
      </c>
      <c r="R440" s="16" t="str">
        <f>"Q"&amp;ROUNDUP(MONTH(SalesDataTable[[#This Row],[Order Date]])/3,0)</f>
        <v>Q1</v>
      </c>
      <c r="S440" s="13">
        <f>MONTH(SalesDataTable[[#This Row],[Order Date]])</f>
        <v>3</v>
      </c>
      <c r="T440" s="16" t="str">
        <f>TEXT(SalesDataTable[[#This Row],[Order Date]],"mmm")</f>
        <v>Mar</v>
      </c>
    </row>
    <row r="441" ht="15.6" spans="1:20">
      <c r="A441" s="19" t="s">
        <v>512</v>
      </c>
      <c r="B441" s="11">
        <v>46107</v>
      </c>
      <c r="C441" s="12" t="s">
        <v>21</v>
      </c>
      <c r="D441" s="12" t="s">
        <v>72</v>
      </c>
      <c r="E441" s="12" t="s">
        <v>23</v>
      </c>
      <c r="F441" s="12" t="s">
        <v>36</v>
      </c>
      <c r="G441" s="12" t="s">
        <v>69</v>
      </c>
      <c r="H441" s="12" t="s">
        <v>70</v>
      </c>
      <c r="I441" s="13">
        <v>5</v>
      </c>
      <c r="J441" s="14">
        <v>41.32</v>
      </c>
      <c r="K441" s="15">
        <v>0</v>
      </c>
      <c r="L441" s="14">
        <v>15.09</v>
      </c>
      <c r="M441" s="14">
        <f t="shared" si="24"/>
        <v>206.6</v>
      </c>
      <c r="N441" s="14">
        <f t="shared" si="25"/>
        <v>75.45</v>
      </c>
      <c r="O441" s="14">
        <f t="shared" si="26"/>
        <v>131.15</v>
      </c>
      <c r="P441" s="16">
        <f t="shared" si="27"/>
        <v>0.634801548886738</v>
      </c>
      <c r="Q441" s="17">
        <f>YEAR(SalesDataTable[[#This Row],[Order Date]])</f>
        <v>2026</v>
      </c>
      <c r="R441" s="16" t="str">
        <f>"Q"&amp;ROUNDUP(MONTH(SalesDataTable[[#This Row],[Order Date]])/3,0)</f>
        <v>Q1</v>
      </c>
      <c r="S441" s="13">
        <f>MONTH(SalesDataTable[[#This Row],[Order Date]])</f>
        <v>3</v>
      </c>
      <c r="T441" s="16" t="str">
        <f>TEXT(SalesDataTable[[#This Row],[Order Date]],"mmm")</f>
        <v>Mar</v>
      </c>
    </row>
    <row r="442" ht="15.6" spans="1:20">
      <c r="A442" s="19" t="s">
        <v>513</v>
      </c>
      <c r="B442" s="11">
        <v>46108</v>
      </c>
      <c r="C442" s="12" t="s">
        <v>47</v>
      </c>
      <c r="D442" s="12" t="s">
        <v>65</v>
      </c>
      <c r="E442" s="12" t="s">
        <v>59</v>
      </c>
      <c r="F442" s="12" t="s">
        <v>36</v>
      </c>
      <c r="G442" s="12" t="s">
        <v>31</v>
      </c>
      <c r="H442" s="12" t="s">
        <v>73</v>
      </c>
      <c r="I442" s="13">
        <v>3</v>
      </c>
      <c r="J442" s="14">
        <v>152.4</v>
      </c>
      <c r="K442" s="15">
        <v>0.05</v>
      </c>
      <c r="L442" s="14">
        <v>79.97</v>
      </c>
      <c r="M442" s="14">
        <f t="shared" si="24"/>
        <v>434.34</v>
      </c>
      <c r="N442" s="14">
        <f t="shared" si="25"/>
        <v>239.91</v>
      </c>
      <c r="O442" s="14">
        <f t="shared" si="26"/>
        <v>194.43</v>
      </c>
      <c r="P442" s="16">
        <f t="shared" si="27"/>
        <v>0.447644702306949</v>
      </c>
      <c r="Q442" s="17">
        <f>YEAR(SalesDataTable[[#This Row],[Order Date]])</f>
        <v>2026</v>
      </c>
      <c r="R442" s="16" t="str">
        <f>"Q"&amp;ROUNDUP(MONTH(SalesDataTable[[#This Row],[Order Date]])/3,0)</f>
        <v>Q1</v>
      </c>
      <c r="S442" s="13">
        <f>MONTH(SalesDataTable[[#This Row],[Order Date]])</f>
        <v>3</v>
      </c>
      <c r="T442" s="16" t="str">
        <f>TEXT(SalesDataTable[[#This Row],[Order Date]],"mmm")</f>
        <v>Mar</v>
      </c>
    </row>
    <row r="443" ht="15.6" spans="1:20">
      <c r="A443" s="19" t="s">
        <v>514</v>
      </c>
      <c r="B443" s="11">
        <v>46108</v>
      </c>
      <c r="C443" s="12" t="s">
        <v>21</v>
      </c>
      <c r="D443" s="12" t="s">
        <v>22</v>
      </c>
      <c r="E443" s="12" t="s">
        <v>23</v>
      </c>
      <c r="F443" s="12" t="s">
        <v>36</v>
      </c>
      <c r="G443" s="12" t="s">
        <v>69</v>
      </c>
      <c r="H443" s="12" t="s">
        <v>87</v>
      </c>
      <c r="I443" s="13">
        <v>1</v>
      </c>
      <c r="J443" s="14">
        <v>36.3</v>
      </c>
      <c r="K443" s="15">
        <v>0</v>
      </c>
      <c r="L443" s="14">
        <v>14.1</v>
      </c>
      <c r="M443" s="14">
        <f t="shared" si="24"/>
        <v>36.3</v>
      </c>
      <c r="N443" s="14">
        <f t="shared" si="25"/>
        <v>14.1</v>
      </c>
      <c r="O443" s="14">
        <f t="shared" si="26"/>
        <v>22.2</v>
      </c>
      <c r="P443" s="16">
        <f t="shared" si="27"/>
        <v>0.611570247933884</v>
      </c>
      <c r="Q443" s="17">
        <f>YEAR(SalesDataTable[[#This Row],[Order Date]])</f>
        <v>2026</v>
      </c>
      <c r="R443" s="16" t="str">
        <f>"Q"&amp;ROUNDUP(MONTH(SalesDataTable[[#This Row],[Order Date]])/3,0)</f>
        <v>Q1</v>
      </c>
      <c r="S443" s="13">
        <f>MONTH(SalesDataTable[[#This Row],[Order Date]])</f>
        <v>3</v>
      </c>
      <c r="T443" s="16" t="str">
        <f>TEXT(SalesDataTable[[#This Row],[Order Date]],"mmm")</f>
        <v>Mar</v>
      </c>
    </row>
    <row r="444" ht="15.6" spans="1:20">
      <c r="A444" s="19" t="s">
        <v>515</v>
      </c>
      <c r="B444" s="11">
        <v>46108</v>
      </c>
      <c r="C444" s="12" t="s">
        <v>34</v>
      </c>
      <c r="D444" s="12" t="s">
        <v>54</v>
      </c>
      <c r="E444" s="12" t="s">
        <v>23</v>
      </c>
      <c r="F444" s="12" t="s">
        <v>24</v>
      </c>
      <c r="G444" s="12" t="s">
        <v>37</v>
      </c>
      <c r="H444" s="12" t="s">
        <v>66</v>
      </c>
      <c r="I444" s="13">
        <v>3</v>
      </c>
      <c r="J444" s="14">
        <v>46.24</v>
      </c>
      <c r="K444" s="15">
        <v>0.1</v>
      </c>
      <c r="L444" s="14">
        <v>18.2</v>
      </c>
      <c r="M444" s="14">
        <f t="shared" si="24"/>
        <v>124.848</v>
      </c>
      <c r="N444" s="14">
        <f t="shared" si="25"/>
        <v>54.6</v>
      </c>
      <c r="O444" s="14">
        <f t="shared" si="26"/>
        <v>70.248</v>
      </c>
      <c r="P444" s="16">
        <f t="shared" si="27"/>
        <v>0.562668204536717</v>
      </c>
      <c r="Q444" s="17">
        <f>YEAR(SalesDataTable[[#This Row],[Order Date]])</f>
        <v>2026</v>
      </c>
      <c r="R444" s="16" t="str">
        <f>"Q"&amp;ROUNDUP(MONTH(SalesDataTable[[#This Row],[Order Date]])/3,0)</f>
        <v>Q1</v>
      </c>
      <c r="S444" s="13">
        <f>MONTH(SalesDataTable[[#This Row],[Order Date]])</f>
        <v>3</v>
      </c>
      <c r="T444" s="16" t="str">
        <f>TEXT(SalesDataTable[[#This Row],[Order Date]],"mmm")</f>
        <v>Mar</v>
      </c>
    </row>
    <row r="445" ht="15.6" spans="1:20">
      <c r="A445" s="19" t="s">
        <v>516</v>
      </c>
      <c r="B445" s="11">
        <v>46108</v>
      </c>
      <c r="C445" s="12" t="s">
        <v>21</v>
      </c>
      <c r="D445" s="12" t="s">
        <v>22</v>
      </c>
      <c r="E445" s="12" t="s">
        <v>45</v>
      </c>
      <c r="F445" s="12" t="s">
        <v>24</v>
      </c>
      <c r="G445" s="12" t="s">
        <v>37</v>
      </c>
      <c r="H445" s="12" t="s">
        <v>103</v>
      </c>
      <c r="I445" s="13">
        <v>2</v>
      </c>
      <c r="J445" s="14">
        <v>165.58</v>
      </c>
      <c r="K445" s="15">
        <v>0</v>
      </c>
      <c r="L445" s="14">
        <v>86.16</v>
      </c>
      <c r="M445" s="14">
        <f t="shared" si="24"/>
        <v>331.16</v>
      </c>
      <c r="N445" s="14">
        <f t="shared" si="25"/>
        <v>172.32</v>
      </c>
      <c r="O445" s="14">
        <f t="shared" si="26"/>
        <v>158.84</v>
      </c>
      <c r="P445" s="16">
        <f t="shared" si="27"/>
        <v>0.479647300398599</v>
      </c>
      <c r="Q445" s="17">
        <f>YEAR(SalesDataTable[[#This Row],[Order Date]])</f>
        <v>2026</v>
      </c>
      <c r="R445" s="16" t="str">
        <f>"Q"&amp;ROUNDUP(MONTH(SalesDataTable[[#This Row],[Order Date]])/3,0)</f>
        <v>Q1</v>
      </c>
      <c r="S445" s="13">
        <f>MONTH(SalesDataTable[[#This Row],[Order Date]])</f>
        <v>3</v>
      </c>
      <c r="T445" s="16" t="str">
        <f>TEXT(SalesDataTable[[#This Row],[Order Date]],"mmm")</f>
        <v>Mar</v>
      </c>
    </row>
    <row r="446" ht="15.6" spans="1:20">
      <c r="A446" s="19" t="s">
        <v>517</v>
      </c>
      <c r="B446" s="11">
        <v>46108</v>
      </c>
      <c r="C446" s="12" t="s">
        <v>21</v>
      </c>
      <c r="D446" s="12" t="s">
        <v>72</v>
      </c>
      <c r="E446" s="12" t="s">
        <v>23</v>
      </c>
      <c r="F446" s="12" t="s">
        <v>24</v>
      </c>
      <c r="G446" s="12" t="s">
        <v>51</v>
      </c>
      <c r="H446" s="12" t="s">
        <v>110</v>
      </c>
      <c r="I446" s="13">
        <v>4</v>
      </c>
      <c r="J446" s="14">
        <v>121.49</v>
      </c>
      <c r="K446" s="15">
        <v>0</v>
      </c>
      <c r="L446" s="14">
        <v>62.01</v>
      </c>
      <c r="M446" s="14">
        <f t="shared" si="24"/>
        <v>485.96</v>
      </c>
      <c r="N446" s="14">
        <f t="shared" si="25"/>
        <v>248.04</v>
      </c>
      <c r="O446" s="14">
        <f t="shared" si="26"/>
        <v>237.92</v>
      </c>
      <c r="P446" s="16">
        <f t="shared" si="27"/>
        <v>0.489587620380278</v>
      </c>
      <c r="Q446" s="17">
        <f>YEAR(SalesDataTable[[#This Row],[Order Date]])</f>
        <v>2026</v>
      </c>
      <c r="R446" s="16" t="str">
        <f>"Q"&amp;ROUNDUP(MONTH(SalesDataTable[[#This Row],[Order Date]])/3,0)</f>
        <v>Q1</v>
      </c>
      <c r="S446" s="13">
        <f>MONTH(SalesDataTable[[#This Row],[Order Date]])</f>
        <v>3</v>
      </c>
      <c r="T446" s="16" t="str">
        <f>TEXT(SalesDataTable[[#This Row],[Order Date]],"mmm")</f>
        <v>Mar</v>
      </c>
    </row>
    <row r="447" ht="15.6" spans="1:20">
      <c r="A447" s="19" t="s">
        <v>518</v>
      </c>
      <c r="B447" s="11">
        <v>46108</v>
      </c>
      <c r="C447" s="12" t="s">
        <v>28</v>
      </c>
      <c r="D447" s="12" t="s">
        <v>89</v>
      </c>
      <c r="E447" s="12" t="s">
        <v>45</v>
      </c>
      <c r="F447" s="12" t="s">
        <v>36</v>
      </c>
      <c r="G447" s="12" t="s">
        <v>25</v>
      </c>
      <c r="H447" s="12" t="s">
        <v>26</v>
      </c>
      <c r="I447" s="13">
        <v>5</v>
      </c>
      <c r="J447" s="14">
        <v>81.84</v>
      </c>
      <c r="K447" s="15">
        <v>0.1</v>
      </c>
      <c r="L447" s="14">
        <v>42.7</v>
      </c>
      <c r="M447" s="14">
        <f t="shared" si="24"/>
        <v>368.28</v>
      </c>
      <c r="N447" s="14">
        <f t="shared" si="25"/>
        <v>213.5</v>
      </c>
      <c r="O447" s="14">
        <f t="shared" si="26"/>
        <v>154.78</v>
      </c>
      <c r="P447" s="16">
        <f t="shared" si="27"/>
        <v>0.420278049310307</v>
      </c>
      <c r="Q447" s="17">
        <f>YEAR(SalesDataTable[[#This Row],[Order Date]])</f>
        <v>2026</v>
      </c>
      <c r="R447" s="16" t="str">
        <f>"Q"&amp;ROUNDUP(MONTH(SalesDataTable[[#This Row],[Order Date]])/3,0)</f>
        <v>Q1</v>
      </c>
      <c r="S447" s="13">
        <f>MONTH(SalesDataTable[[#This Row],[Order Date]])</f>
        <v>3</v>
      </c>
      <c r="T447" s="16" t="str">
        <f>TEXT(SalesDataTable[[#This Row],[Order Date]],"mmm")</f>
        <v>Mar</v>
      </c>
    </row>
    <row r="448" ht="15.6" spans="1:20">
      <c r="A448" s="19" t="s">
        <v>519</v>
      </c>
      <c r="B448" s="11">
        <v>46108</v>
      </c>
      <c r="C448" s="12" t="s">
        <v>28</v>
      </c>
      <c r="D448" s="12" t="s">
        <v>86</v>
      </c>
      <c r="E448" s="12" t="s">
        <v>23</v>
      </c>
      <c r="F448" s="12" t="s">
        <v>36</v>
      </c>
      <c r="G448" s="12" t="s">
        <v>31</v>
      </c>
      <c r="H448" s="12" t="s">
        <v>73</v>
      </c>
      <c r="I448" s="13">
        <v>1</v>
      </c>
      <c r="J448" s="14">
        <v>151.48</v>
      </c>
      <c r="K448" s="15">
        <v>0</v>
      </c>
      <c r="L448" s="14">
        <v>79.41</v>
      </c>
      <c r="M448" s="14">
        <f t="shared" si="24"/>
        <v>151.48</v>
      </c>
      <c r="N448" s="14">
        <f t="shared" si="25"/>
        <v>79.41</v>
      </c>
      <c r="O448" s="14">
        <f t="shared" si="26"/>
        <v>72.07</v>
      </c>
      <c r="P448" s="16">
        <f t="shared" si="27"/>
        <v>0.475772379191973</v>
      </c>
      <c r="Q448" s="17">
        <f>YEAR(SalesDataTable[[#This Row],[Order Date]])</f>
        <v>2026</v>
      </c>
      <c r="R448" s="16" t="str">
        <f>"Q"&amp;ROUNDUP(MONTH(SalesDataTable[[#This Row],[Order Date]])/3,0)</f>
        <v>Q1</v>
      </c>
      <c r="S448" s="13">
        <f>MONTH(SalesDataTable[[#This Row],[Order Date]])</f>
        <v>3</v>
      </c>
      <c r="T448" s="16" t="str">
        <f>TEXT(SalesDataTable[[#This Row],[Order Date]],"mmm")</f>
        <v>Mar</v>
      </c>
    </row>
    <row r="449" ht="15.6" spans="1:20">
      <c r="A449" s="19" t="s">
        <v>520</v>
      </c>
      <c r="B449" s="11">
        <v>46109</v>
      </c>
      <c r="C449" s="12" t="s">
        <v>21</v>
      </c>
      <c r="D449" s="12" t="s">
        <v>108</v>
      </c>
      <c r="E449" s="12" t="s">
        <v>45</v>
      </c>
      <c r="F449" s="12" t="s">
        <v>36</v>
      </c>
      <c r="G449" s="12" t="s">
        <v>69</v>
      </c>
      <c r="H449" s="12" t="s">
        <v>94</v>
      </c>
      <c r="I449" s="13">
        <v>1</v>
      </c>
      <c r="J449" s="14">
        <v>51.02</v>
      </c>
      <c r="K449" s="15">
        <v>0.05</v>
      </c>
      <c r="L449" s="14">
        <v>21.94</v>
      </c>
      <c r="M449" s="14">
        <f t="shared" si="24"/>
        <v>48.469</v>
      </c>
      <c r="N449" s="14">
        <f t="shared" si="25"/>
        <v>21.94</v>
      </c>
      <c r="O449" s="14">
        <f t="shared" si="26"/>
        <v>26.529</v>
      </c>
      <c r="P449" s="16">
        <f t="shared" si="27"/>
        <v>0.54733953661103</v>
      </c>
      <c r="Q449" s="17">
        <f>YEAR(SalesDataTable[[#This Row],[Order Date]])</f>
        <v>2026</v>
      </c>
      <c r="R449" s="16" t="str">
        <f>"Q"&amp;ROUNDUP(MONTH(SalesDataTable[[#This Row],[Order Date]])/3,0)</f>
        <v>Q1</v>
      </c>
      <c r="S449" s="13">
        <f>MONTH(SalesDataTable[[#This Row],[Order Date]])</f>
        <v>3</v>
      </c>
      <c r="T449" s="16" t="str">
        <f>TEXT(SalesDataTable[[#This Row],[Order Date]],"mmm")</f>
        <v>Mar</v>
      </c>
    </row>
    <row r="450" ht="15.6" spans="1:20">
      <c r="A450" s="19" t="s">
        <v>521</v>
      </c>
      <c r="B450" s="11">
        <v>46109</v>
      </c>
      <c r="C450" s="12" t="s">
        <v>34</v>
      </c>
      <c r="D450" s="12" t="s">
        <v>35</v>
      </c>
      <c r="E450" s="12" t="s">
        <v>30</v>
      </c>
      <c r="F450" s="12" t="s">
        <v>40</v>
      </c>
      <c r="G450" s="12" t="s">
        <v>25</v>
      </c>
      <c r="H450" s="12" t="s">
        <v>55</v>
      </c>
      <c r="I450" s="13">
        <v>8</v>
      </c>
      <c r="J450" s="14">
        <v>40.86</v>
      </c>
      <c r="K450" s="15">
        <v>0.1</v>
      </c>
      <c r="L450" s="14">
        <v>16.34</v>
      </c>
      <c r="M450" s="14">
        <f t="shared" ref="M450:M513" si="28">I450*J450*(1-K450)</f>
        <v>294.192</v>
      </c>
      <c r="N450" s="14">
        <f t="shared" ref="N450:N513" si="29">I450*L450</f>
        <v>130.72</v>
      </c>
      <c r="O450" s="14">
        <f t="shared" ref="O450:O513" si="30">M450-N450</f>
        <v>163.472</v>
      </c>
      <c r="P450" s="16">
        <f t="shared" ref="P450:P513" si="31">IFERROR(O450/M450,0)</f>
        <v>0.555664328057867</v>
      </c>
      <c r="Q450" s="17">
        <f>YEAR(SalesDataTable[[#This Row],[Order Date]])</f>
        <v>2026</v>
      </c>
      <c r="R450" s="16" t="str">
        <f>"Q"&amp;ROUNDUP(MONTH(SalesDataTable[[#This Row],[Order Date]])/3,0)</f>
        <v>Q1</v>
      </c>
      <c r="S450" s="13">
        <f>MONTH(SalesDataTable[[#This Row],[Order Date]])</f>
        <v>3</v>
      </c>
      <c r="T450" s="16" t="str">
        <f>TEXT(SalesDataTable[[#This Row],[Order Date]],"mmm")</f>
        <v>Mar</v>
      </c>
    </row>
    <row r="451" ht="15.6" spans="1:20">
      <c r="A451" s="19" t="s">
        <v>522</v>
      </c>
      <c r="B451" s="11">
        <v>46109</v>
      </c>
      <c r="C451" s="12" t="s">
        <v>21</v>
      </c>
      <c r="D451" s="12" t="s">
        <v>72</v>
      </c>
      <c r="E451" s="12" t="s">
        <v>23</v>
      </c>
      <c r="F451" s="12" t="s">
        <v>36</v>
      </c>
      <c r="G451" s="12" t="s">
        <v>37</v>
      </c>
      <c r="H451" s="12" t="s">
        <v>103</v>
      </c>
      <c r="I451" s="13">
        <v>5</v>
      </c>
      <c r="J451" s="14">
        <v>163.33</v>
      </c>
      <c r="K451" s="15">
        <v>0</v>
      </c>
      <c r="L451" s="14">
        <v>87.05</v>
      </c>
      <c r="M451" s="14">
        <f t="shared" si="28"/>
        <v>816.65</v>
      </c>
      <c r="N451" s="14">
        <f t="shared" si="29"/>
        <v>435.25</v>
      </c>
      <c r="O451" s="14">
        <f t="shared" si="30"/>
        <v>381.4</v>
      </c>
      <c r="P451" s="16">
        <f t="shared" si="31"/>
        <v>0.467029939386518</v>
      </c>
      <c r="Q451" s="17">
        <f>YEAR(SalesDataTable[[#This Row],[Order Date]])</f>
        <v>2026</v>
      </c>
      <c r="R451" s="16" t="str">
        <f>"Q"&amp;ROUNDUP(MONTH(SalesDataTable[[#This Row],[Order Date]])/3,0)</f>
        <v>Q1</v>
      </c>
      <c r="S451" s="13">
        <f>MONTH(SalesDataTable[[#This Row],[Order Date]])</f>
        <v>3</v>
      </c>
      <c r="T451" s="16" t="str">
        <f>TEXT(SalesDataTable[[#This Row],[Order Date]],"mmm")</f>
        <v>Mar</v>
      </c>
    </row>
    <row r="452" ht="15.6" spans="1:20">
      <c r="A452" s="19" t="s">
        <v>523</v>
      </c>
      <c r="B452" s="11">
        <v>46110</v>
      </c>
      <c r="C452" s="12" t="s">
        <v>28</v>
      </c>
      <c r="D452" s="12" t="s">
        <v>106</v>
      </c>
      <c r="E452" s="12" t="s">
        <v>59</v>
      </c>
      <c r="F452" s="12" t="s">
        <v>36</v>
      </c>
      <c r="G452" s="12" t="s">
        <v>31</v>
      </c>
      <c r="H452" s="12" t="s">
        <v>32</v>
      </c>
      <c r="I452" s="13">
        <v>1</v>
      </c>
      <c r="J452" s="14">
        <v>90.27</v>
      </c>
      <c r="K452" s="15">
        <v>0</v>
      </c>
      <c r="L452" s="14">
        <v>46.38</v>
      </c>
      <c r="M452" s="14">
        <f t="shared" si="28"/>
        <v>90.27</v>
      </c>
      <c r="N452" s="14">
        <f t="shared" si="29"/>
        <v>46.38</v>
      </c>
      <c r="O452" s="14">
        <f t="shared" si="30"/>
        <v>43.89</v>
      </c>
      <c r="P452" s="16">
        <f t="shared" si="31"/>
        <v>0.486208042539049</v>
      </c>
      <c r="Q452" s="17">
        <f>YEAR(SalesDataTable[[#This Row],[Order Date]])</f>
        <v>2026</v>
      </c>
      <c r="R452" s="16" t="str">
        <f>"Q"&amp;ROUNDUP(MONTH(SalesDataTable[[#This Row],[Order Date]])/3,0)</f>
        <v>Q1</v>
      </c>
      <c r="S452" s="13">
        <f>MONTH(SalesDataTable[[#This Row],[Order Date]])</f>
        <v>3</v>
      </c>
      <c r="T452" s="16" t="str">
        <f>TEXT(SalesDataTable[[#This Row],[Order Date]],"mmm")</f>
        <v>Mar</v>
      </c>
    </row>
    <row r="453" ht="15.6" spans="1:20">
      <c r="A453" s="19" t="s">
        <v>524</v>
      </c>
      <c r="B453" s="11">
        <v>46110</v>
      </c>
      <c r="C453" s="12" t="s">
        <v>21</v>
      </c>
      <c r="D453" s="12" t="s">
        <v>72</v>
      </c>
      <c r="E453" s="12" t="s">
        <v>30</v>
      </c>
      <c r="F453" s="12" t="s">
        <v>40</v>
      </c>
      <c r="G453" s="12" t="s">
        <v>37</v>
      </c>
      <c r="H453" s="12" t="s">
        <v>91</v>
      </c>
      <c r="I453" s="13">
        <v>12</v>
      </c>
      <c r="J453" s="14">
        <v>131.31</v>
      </c>
      <c r="K453" s="15">
        <v>0.05</v>
      </c>
      <c r="L453" s="14">
        <v>68.46</v>
      </c>
      <c r="M453" s="14">
        <f t="shared" si="28"/>
        <v>1496.934</v>
      </c>
      <c r="N453" s="14">
        <f t="shared" si="29"/>
        <v>821.52</v>
      </c>
      <c r="O453" s="14">
        <f t="shared" si="30"/>
        <v>675.414</v>
      </c>
      <c r="P453" s="16">
        <f t="shared" si="31"/>
        <v>0.451198249221409</v>
      </c>
      <c r="Q453" s="17">
        <f>YEAR(SalesDataTable[[#This Row],[Order Date]])</f>
        <v>2026</v>
      </c>
      <c r="R453" s="16" t="str">
        <f>"Q"&amp;ROUNDUP(MONTH(SalesDataTable[[#This Row],[Order Date]])/3,0)</f>
        <v>Q1</v>
      </c>
      <c r="S453" s="13">
        <f>MONTH(SalesDataTable[[#This Row],[Order Date]])</f>
        <v>3</v>
      </c>
      <c r="T453" s="16" t="str">
        <f>TEXT(SalesDataTable[[#This Row],[Order Date]],"mmm")</f>
        <v>Mar</v>
      </c>
    </row>
    <row r="454" ht="15.6" spans="1:20">
      <c r="A454" s="19" t="s">
        <v>525</v>
      </c>
      <c r="B454" s="11">
        <v>46110</v>
      </c>
      <c r="C454" s="12" t="s">
        <v>28</v>
      </c>
      <c r="D454" s="12" t="s">
        <v>89</v>
      </c>
      <c r="E454" s="12" t="s">
        <v>59</v>
      </c>
      <c r="F454" s="12" t="s">
        <v>36</v>
      </c>
      <c r="G454" s="12" t="s">
        <v>37</v>
      </c>
      <c r="H454" s="12" t="s">
        <v>103</v>
      </c>
      <c r="I454" s="13">
        <v>1</v>
      </c>
      <c r="J454" s="14">
        <v>167.27</v>
      </c>
      <c r="K454" s="15">
        <v>0.05</v>
      </c>
      <c r="L454" s="14">
        <v>88.19</v>
      </c>
      <c r="M454" s="14">
        <f t="shared" si="28"/>
        <v>158.9065</v>
      </c>
      <c r="N454" s="14">
        <f t="shared" si="29"/>
        <v>88.19</v>
      </c>
      <c r="O454" s="14">
        <f t="shared" si="30"/>
        <v>70.7165</v>
      </c>
      <c r="P454" s="16">
        <f t="shared" si="31"/>
        <v>0.44501955552479</v>
      </c>
      <c r="Q454" s="17">
        <f>YEAR(SalesDataTable[[#This Row],[Order Date]])</f>
        <v>2026</v>
      </c>
      <c r="R454" s="16" t="str">
        <f>"Q"&amp;ROUNDUP(MONTH(SalesDataTable[[#This Row],[Order Date]])/3,0)</f>
        <v>Q1</v>
      </c>
      <c r="S454" s="13">
        <f>MONTH(SalesDataTable[[#This Row],[Order Date]])</f>
        <v>3</v>
      </c>
      <c r="T454" s="16" t="str">
        <f>TEXT(SalesDataTable[[#This Row],[Order Date]],"mmm")</f>
        <v>Mar</v>
      </c>
    </row>
    <row r="455" ht="15.6" spans="1:20">
      <c r="A455" s="19" t="s">
        <v>526</v>
      </c>
      <c r="B455" s="11">
        <v>46110</v>
      </c>
      <c r="C455" s="12" t="s">
        <v>28</v>
      </c>
      <c r="D455" s="12" t="s">
        <v>89</v>
      </c>
      <c r="E455" s="12" t="s">
        <v>59</v>
      </c>
      <c r="F455" s="12" t="s">
        <v>24</v>
      </c>
      <c r="G455" s="12" t="s">
        <v>31</v>
      </c>
      <c r="H455" s="12" t="s">
        <v>99</v>
      </c>
      <c r="I455" s="13">
        <v>4</v>
      </c>
      <c r="J455" s="14">
        <v>70.51</v>
      </c>
      <c r="K455" s="15">
        <v>0</v>
      </c>
      <c r="L455" s="14">
        <v>31.93</v>
      </c>
      <c r="M455" s="14">
        <f t="shared" si="28"/>
        <v>282.04</v>
      </c>
      <c r="N455" s="14">
        <f t="shared" si="29"/>
        <v>127.72</v>
      </c>
      <c r="O455" s="14">
        <f t="shared" si="30"/>
        <v>154.32</v>
      </c>
      <c r="P455" s="16">
        <f t="shared" si="31"/>
        <v>0.547156431711814</v>
      </c>
      <c r="Q455" s="17">
        <f>YEAR(SalesDataTable[[#This Row],[Order Date]])</f>
        <v>2026</v>
      </c>
      <c r="R455" s="16" t="str">
        <f>"Q"&amp;ROUNDUP(MONTH(SalesDataTable[[#This Row],[Order Date]])/3,0)</f>
        <v>Q1</v>
      </c>
      <c r="S455" s="13">
        <f>MONTH(SalesDataTable[[#This Row],[Order Date]])</f>
        <v>3</v>
      </c>
      <c r="T455" s="16" t="str">
        <f>TEXT(SalesDataTable[[#This Row],[Order Date]],"mmm")</f>
        <v>Mar</v>
      </c>
    </row>
    <row r="456" ht="15.6" spans="1:20">
      <c r="A456" s="19" t="s">
        <v>527</v>
      </c>
      <c r="B456" s="11">
        <v>46110</v>
      </c>
      <c r="C456" s="12" t="s">
        <v>28</v>
      </c>
      <c r="D456" s="12" t="s">
        <v>58</v>
      </c>
      <c r="E456" s="12" t="s">
        <v>30</v>
      </c>
      <c r="F456" s="12" t="s">
        <v>36</v>
      </c>
      <c r="G456" s="12" t="s">
        <v>25</v>
      </c>
      <c r="H456" s="12" t="s">
        <v>63</v>
      </c>
      <c r="I456" s="13">
        <v>12</v>
      </c>
      <c r="J456" s="14">
        <v>101.06</v>
      </c>
      <c r="K456" s="15">
        <v>0.1</v>
      </c>
      <c r="L456" s="14">
        <v>50.59</v>
      </c>
      <c r="M456" s="14">
        <f t="shared" si="28"/>
        <v>1091.448</v>
      </c>
      <c r="N456" s="14">
        <f t="shared" si="29"/>
        <v>607.08</v>
      </c>
      <c r="O456" s="14">
        <f t="shared" si="30"/>
        <v>484.368</v>
      </c>
      <c r="P456" s="16">
        <f t="shared" si="31"/>
        <v>0.44378477032346</v>
      </c>
      <c r="Q456" s="17">
        <f>YEAR(SalesDataTable[[#This Row],[Order Date]])</f>
        <v>2026</v>
      </c>
      <c r="R456" s="16" t="str">
        <f>"Q"&amp;ROUNDUP(MONTH(SalesDataTable[[#This Row],[Order Date]])/3,0)</f>
        <v>Q1</v>
      </c>
      <c r="S456" s="13">
        <f>MONTH(SalesDataTable[[#This Row],[Order Date]])</f>
        <v>3</v>
      </c>
      <c r="T456" s="16" t="str">
        <f>TEXT(SalesDataTable[[#This Row],[Order Date]],"mmm")</f>
        <v>Mar</v>
      </c>
    </row>
    <row r="457" ht="15.6" spans="1:20">
      <c r="A457" s="19" t="s">
        <v>528</v>
      </c>
      <c r="B457" s="11">
        <v>46110</v>
      </c>
      <c r="C457" s="12" t="s">
        <v>47</v>
      </c>
      <c r="D457" s="12" t="s">
        <v>68</v>
      </c>
      <c r="E457" s="12" t="s">
        <v>23</v>
      </c>
      <c r="F457" s="12" t="s">
        <v>40</v>
      </c>
      <c r="G457" s="12" t="s">
        <v>25</v>
      </c>
      <c r="H457" s="12" t="s">
        <v>26</v>
      </c>
      <c r="I457" s="13">
        <v>2</v>
      </c>
      <c r="J457" s="14">
        <v>79.85</v>
      </c>
      <c r="K457" s="15">
        <v>0.05</v>
      </c>
      <c r="L457" s="14">
        <v>43.78</v>
      </c>
      <c r="M457" s="14">
        <f t="shared" si="28"/>
        <v>151.715</v>
      </c>
      <c r="N457" s="14">
        <f t="shared" si="29"/>
        <v>87.56</v>
      </c>
      <c r="O457" s="14">
        <f t="shared" si="30"/>
        <v>64.155</v>
      </c>
      <c r="P457" s="16">
        <f t="shared" si="31"/>
        <v>0.422865240747454</v>
      </c>
      <c r="Q457" s="17">
        <f>YEAR(SalesDataTable[[#This Row],[Order Date]])</f>
        <v>2026</v>
      </c>
      <c r="R457" s="16" t="str">
        <f>"Q"&amp;ROUNDUP(MONTH(SalesDataTable[[#This Row],[Order Date]])/3,0)</f>
        <v>Q1</v>
      </c>
      <c r="S457" s="13">
        <f>MONTH(SalesDataTable[[#This Row],[Order Date]])</f>
        <v>3</v>
      </c>
      <c r="T457" s="16" t="str">
        <f>TEXT(SalesDataTable[[#This Row],[Order Date]],"mmm")</f>
        <v>Mar</v>
      </c>
    </row>
    <row r="458" ht="15.6" spans="1:20">
      <c r="A458" s="19" t="s">
        <v>529</v>
      </c>
      <c r="B458" s="11">
        <v>46110</v>
      </c>
      <c r="C458" s="12" t="s">
        <v>34</v>
      </c>
      <c r="D458" s="12" t="s">
        <v>54</v>
      </c>
      <c r="E458" s="12" t="s">
        <v>45</v>
      </c>
      <c r="F458" s="12" t="s">
        <v>36</v>
      </c>
      <c r="G458" s="12" t="s">
        <v>51</v>
      </c>
      <c r="H458" s="12" t="s">
        <v>61</v>
      </c>
      <c r="I458" s="13">
        <v>4</v>
      </c>
      <c r="J458" s="14">
        <v>191.99</v>
      </c>
      <c r="K458" s="15">
        <v>0</v>
      </c>
      <c r="L458" s="14">
        <v>104.44</v>
      </c>
      <c r="M458" s="14">
        <f t="shared" si="28"/>
        <v>767.96</v>
      </c>
      <c r="N458" s="14">
        <f t="shared" si="29"/>
        <v>417.76</v>
      </c>
      <c r="O458" s="14">
        <f t="shared" si="30"/>
        <v>350.2</v>
      </c>
      <c r="P458" s="16">
        <f t="shared" si="31"/>
        <v>0.456013334027814</v>
      </c>
      <c r="Q458" s="17">
        <f>YEAR(SalesDataTable[[#This Row],[Order Date]])</f>
        <v>2026</v>
      </c>
      <c r="R458" s="16" t="str">
        <f>"Q"&amp;ROUNDUP(MONTH(SalesDataTable[[#This Row],[Order Date]])/3,0)</f>
        <v>Q1</v>
      </c>
      <c r="S458" s="13">
        <f>MONTH(SalesDataTable[[#This Row],[Order Date]])</f>
        <v>3</v>
      </c>
      <c r="T458" s="16" t="str">
        <f>TEXT(SalesDataTable[[#This Row],[Order Date]],"mmm")</f>
        <v>Mar</v>
      </c>
    </row>
    <row r="459" ht="15.6" spans="1:20">
      <c r="A459" s="19" t="s">
        <v>530</v>
      </c>
      <c r="B459" s="11">
        <v>46110</v>
      </c>
      <c r="C459" s="12" t="s">
        <v>28</v>
      </c>
      <c r="D459" s="12" t="s">
        <v>86</v>
      </c>
      <c r="E459" s="12" t="s">
        <v>23</v>
      </c>
      <c r="F459" s="12" t="s">
        <v>36</v>
      </c>
      <c r="G459" s="12" t="s">
        <v>25</v>
      </c>
      <c r="H459" s="12" t="s">
        <v>49</v>
      </c>
      <c r="I459" s="13">
        <v>1</v>
      </c>
      <c r="J459" s="14">
        <v>49.81</v>
      </c>
      <c r="K459" s="15">
        <v>0.05</v>
      </c>
      <c r="L459" s="14">
        <v>23.12</v>
      </c>
      <c r="M459" s="14">
        <f t="shared" si="28"/>
        <v>47.3195</v>
      </c>
      <c r="N459" s="14">
        <f t="shared" si="29"/>
        <v>23.12</v>
      </c>
      <c r="O459" s="14">
        <f t="shared" si="30"/>
        <v>24.1995</v>
      </c>
      <c r="P459" s="16">
        <f t="shared" si="31"/>
        <v>0.511406502604634</v>
      </c>
      <c r="Q459" s="17">
        <f>YEAR(SalesDataTable[[#This Row],[Order Date]])</f>
        <v>2026</v>
      </c>
      <c r="R459" s="16" t="str">
        <f>"Q"&amp;ROUNDUP(MONTH(SalesDataTable[[#This Row],[Order Date]])/3,0)</f>
        <v>Q1</v>
      </c>
      <c r="S459" s="13">
        <f>MONTH(SalesDataTable[[#This Row],[Order Date]])</f>
        <v>3</v>
      </c>
      <c r="T459" s="16" t="str">
        <f>TEXT(SalesDataTable[[#This Row],[Order Date]],"mmm")</f>
        <v>Mar</v>
      </c>
    </row>
    <row r="460" ht="15.6" spans="1:20">
      <c r="A460" s="19" t="s">
        <v>531</v>
      </c>
      <c r="B460" s="11">
        <v>46110</v>
      </c>
      <c r="C460" s="12" t="s">
        <v>21</v>
      </c>
      <c r="D460" s="12" t="s">
        <v>108</v>
      </c>
      <c r="E460" s="12" t="s">
        <v>45</v>
      </c>
      <c r="F460" s="12" t="s">
        <v>36</v>
      </c>
      <c r="G460" s="12" t="s">
        <v>69</v>
      </c>
      <c r="H460" s="12" t="s">
        <v>70</v>
      </c>
      <c r="I460" s="13">
        <v>1</v>
      </c>
      <c r="J460" s="14">
        <v>40.39</v>
      </c>
      <c r="K460" s="15">
        <v>0.1</v>
      </c>
      <c r="L460" s="14">
        <v>14.97</v>
      </c>
      <c r="M460" s="14">
        <f t="shared" si="28"/>
        <v>36.351</v>
      </c>
      <c r="N460" s="14">
        <f t="shared" si="29"/>
        <v>14.97</v>
      </c>
      <c r="O460" s="14">
        <f t="shared" si="30"/>
        <v>21.381</v>
      </c>
      <c r="P460" s="16">
        <f t="shared" si="31"/>
        <v>0.58818189320789</v>
      </c>
      <c r="Q460" s="17">
        <f>YEAR(SalesDataTable[[#This Row],[Order Date]])</f>
        <v>2026</v>
      </c>
      <c r="R460" s="16" t="str">
        <f>"Q"&amp;ROUNDUP(MONTH(SalesDataTable[[#This Row],[Order Date]])/3,0)</f>
        <v>Q1</v>
      </c>
      <c r="S460" s="13">
        <f>MONTH(SalesDataTable[[#This Row],[Order Date]])</f>
        <v>3</v>
      </c>
      <c r="T460" s="16" t="str">
        <f>TEXT(SalesDataTable[[#This Row],[Order Date]],"mmm")</f>
        <v>Mar</v>
      </c>
    </row>
    <row r="461" ht="15.6" spans="1:20">
      <c r="A461" s="19" t="s">
        <v>532</v>
      </c>
      <c r="B461" s="11">
        <v>46110</v>
      </c>
      <c r="C461" s="12" t="s">
        <v>21</v>
      </c>
      <c r="D461" s="12" t="s">
        <v>22</v>
      </c>
      <c r="E461" s="12" t="s">
        <v>23</v>
      </c>
      <c r="F461" s="12" t="s">
        <v>24</v>
      </c>
      <c r="G461" s="12" t="s">
        <v>37</v>
      </c>
      <c r="H461" s="12" t="s">
        <v>38</v>
      </c>
      <c r="I461" s="13">
        <v>1</v>
      </c>
      <c r="J461" s="14">
        <v>35.7</v>
      </c>
      <c r="K461" s="15">
        <v>0.05</v>
      </c>
      <c r="L461" s="14">
        <v>13.85</v>
      </c>
      <c r="M461" s="14">
        <f t="shared" si="28"/>
        <v>33.915</v>
      </c>
      <c r="N461" s="14">
        <f t="shared" si="29"/>
        <v>13.85</v>
      </c>
      <c r="O461" s="14">
        <f t="shared" si="30"/>
        <v>20.065</v>
      </c>
      <c r="P461" s="16">
        <f t="shared" si="31"/>
        <v>0.591626124133864</v>
      </c>
      <c r="Q461" s="17">
        <f>YEAR(SalesDataTable[[#This Row],[Order Date]])</f>
        <v>2026</v>
      </c>
      <c r="R461" s="16" t="str">
        <f>"Q"&amp;ROUNDUP(MONTH(SalesDataTable[[#This Row],[Order Date]])/3,0)</f>
        <v>Q1</v>
      </c>
      <c r="S461" s="13">
        <f>MONTH(SalesDataTable[[#This Row],[Order Date]])</f>
        <v>3</v>
      </c>
      <c r="T461" s="16" t="str">
        <f>TEXT(SalesDataTable[[#This Row],[Order Date]],"mmm")</f>
        <v>Mar</v>
      </c>
    </row>
    <row r="462" ht="15.6" spans="1:20">
      <c r="A462" s="19" t="s">
        <v>533</v>
      </c>
      <c r="B462" s="11">
        <v>46110</v>
      </c>
      <c r="C462" s="12" t="s">
        <v>34</v>
      </c>
      <c r="D462" s="12" t="s">
        <v>81</v>
      </c>
      <c r="E462" s="12" t="s">
        <v>59</v>
      </c>
      <c r="F462" s="12" t="s">
        <v>24</v>
      </c>
      <c r="G462" s="12" t="s">
        <v>51</v>
      </c>
      <c r="H462" s="12" t="s">
        <v>84</v>
      </c>
      <c r="I462" s="13">
        <v>1</v>
      </c>
      <c r="J462" s="14">
        <v>80.09</v>
      </c>
      <c r="K462" s="15">
        <v>0</v>
      </c>
      <c r="L462" s="14">
        <v>40.61</v>
      </c>
      <c r="M462" s="14">
        <f t="shared" si="28"/>
        <v>80.09</v>
      </c>
      <c r="N462" s="14">
        <f t="shared" si="29"/>
        <v>40.61</v>
      </c>
      <c r="O462" s="14">
        <f t="shared" si="30"/>
        <v>39.48</v>
      </c>
      <c r="P462" s="16">
        <f t="shared" si="31"/>
        <v>0.492945436384068</v>
      </c>
      <c r="Q462" s="17">
        <f>YEAR(SalesDataTable[[#This Row],[Order Date]])</f>
        <v>2026</v>
      </c>
      <c r="R462" s="16" t="str">
        <f>"Q"&amp;ROUNDUP(MONTH(SalesDataTable[[#This Row],[Order Date]])/3,0)</f>
        <v>Q1</v>
      </c>
      <c r="S462" s="13">
        <f>MONTH(SalesDataTable[[#This Row],[Order Date]])</f>
        <v>3</v>
      </c>
      <c r="T462" s="16" t="str">
        <f>TEXT(SalesDataTable[[#This Row],[Order Date]],"mmm")</f>
        <v>Mar</v>
      </c>
    </row>
    <row r="463" ht="15.6" spans="1:20">
      <c r="A463" s="19" t="s">
        <v>534</v>
      </c>
      <c r="B463" s="11">
        <v>46110</v>
      </c>
      <c r="C463" s="12" t="s">
        <v>47</v>
      </c>
      <c r="D463" s="12" t="s">
        <v>102</v>
      </c>
      <c r="E463" s="12" t="s">
        <v>59</v>
      </c>
      <c r="F463" s="12" t="s">
        <v>36</v>
      </c>
      <c r="G463" s="12" t="s">
        <v>31</v>
      </c>
      <c r="H463" s="12" t="s">
        <v>41</v>
      </c>
      <c r="I463" s="13">
        <v>1</v>
      </c>
      <c r="J463" s="14">
        <v>142.87</v>
      </c>
      <c r="K463" s="15">
        <v>0.1</v>
      </c>
      <c r="L463" s="14">
        <v>77.33</v>
      </c>
      <c r="M463" s="14">
        <f t="shared" si="28"/>
        <v>128.583</v>
      </c>
      <c r="N463" s="14">
        <f t="shared" si="29"/>
        <v>77.33</v>
      </c>
      <c r="O463" s="14">
        <f t="shared" si="30"/>
        <v>51.253</v>
      </c>
      <c r="P463" s="16">
        <f t="shared" si="31"/>
        <v>0.398598570573093</v>
      </c>
      <c r="Q463" s="17">
        <f>YEAR(SalesDataTable[[#This Row],[Order Date]])</f>
        <v>2026</v>
      </c>
      <c r="R463" s="16" t="str">
        <f>"Q"&amp;ROUNDUP(MONTH(SalesDataTable[[#This Row],[Order Date]])/3,0)</f>
        <v>Q1</v>
      </c>
      <c r="S463" s="13">
        <f>MONTH(SalesDataTable[[#This Row],[Order Date]])</f>
        <v>3</v>
      </c>
      <c r="T463" s="16" t="str">
        <f>TEXT(SalesDataTable[[#This Row],[Order Date]],"mmm")</f>
        <v>Mar</v>
      </c>
    </row>
    <row r="464" ht="15.6" spans="1:20">
      <c r="A464" s="19" t="s">
        <v>535</v>
      </c>
      <c r="B464" s="11">
        <v>46111</v>
      </c>
      <c r="C464" s="12" t="s">
        <v>47</v>
      </c>
      <c r="D464" s="12" t="s">
        <v>68</v>
      </c>
      <c r="E464" s="12" t="s">
        <v>23</v>
      </c>
      <c r="F464" s="12" t="s">
        <v>24</v>
      </c>
      <c r="G464" s="12" t="s">
        <v>69</v>
      </c>
      <c r="H464" s="12" t="s">
        <v>70</v>
      </c>
      <c r="I464" s="13">
        <v>1</v>
      </c>
      <c r="J464" s="14">
        <v>40.53</v>
      </c>
      <c r="K464" s="15">
        <v>0</v>
      </c>
      <c r="L464" s="14">
        <v>14.32</v>
      </c>
      <c r="M464" s="14">
        <f t="shared" si="28"/>
        <v>40.53</v>
      </c>
      <c r="N464" s="14">
        <f t="shared" si="29"/>
        <v>14.32</v>
      </c>
      <c r="O464" s="14">
        <f t="shared" si="30"/>
        <v>26.21</v>
      </c>
      <c r="P464" s="16">
        <f t="shared" si="31"/>
        <v>0.646681470515667</v>
      </c>
      <c r="Q464" s="17">
        <f>YEAR(SalesDataTable[[#This Row],[Order Date]])</f>
        <v>2026</v>
      </c>
      <c r="R464" s="16" t="str">
        <f>"Q"&amp;ROUNDUP(MONTH(SalesDataTable[[#This Row],[Order Date]])/3,0)</f>
        <v>Q1</v>
      </c>
      <c r="S464" s="13">
        <f>MONTH(SalesDataTable[[#This Row],[Order Date]])</f>
        <v>3</v>
      </c>
      <c r="T464" s="16" t="str">
        <f>TEXT(SalesDataTable[[#This Row],[Order Date]],"mmm")</f>
        <v>Mar</v>
      </c>
    </row>
    <row r="465" ht="15.6" spans="1:20">
      <c r="A465" s="19" t="s">
        <v>536</v>
      </c>
      <c r="B465" s="11">
        <v>46111</v>
      </c>
      <c r="C465" s="12" t="s">
        <v>47</v>
      </c>
      <c r="D465" s="12" t="s">
        <v>68</v>
      </c>
      <c r="E465" s="12" t="s">
        <v>23</v>
      </c>
      <c r="F465" s="12" t="s">
        <v>24</v>
      </c>
      <c r="G465" s="12" t="s">
        <v>25</v>
      </c>
      <c r="H465" s="12" t="s">
        <v>49</v>
      </c>
      <c r="I465" s="13">
        <v>1</v>
      </c>
      <c r="J465" s="14">
        <v>49.46</v>
      </c>
      <c r="K465" s="15">
        <v>0</v>
      </c>
      <c r="L465" s="14">
        <v>23.04</v>
      </c>
      <c r="M465" s="14">
        <f t="shared" si="28"/>
        <v>49.46</v>
      </c>
      <c r="N465" s="14">
        <f t="shared" si="29"/>
        <v>23.04</v>
      </c>
      <c r="O465" s="14">
        <f t="shared" si="30"/>
        <v>26.42</v>
      </c>
      <c r="P465" s="16">
        <f t="shared" si="31"/>
        <v>0.534169025475131</v>
      </c>
      <c r="Q465" s="17">
        <f>YEAR(SalesDataTable[[#This Row],[Order Date]])</f>
        <v>2026</v>
      </c>
      <c r="R465" s="16" t="str">
        <f>"Q"&amp;ROUNDUP(MONTH(SalesDataTable[[#This Row],[Order Date]])/3,0)</f>
        <v>Q1</v>
      </c>
      <c r="S465" s="13">
        <f>MONTH(SalesDataTable[[#This Row],[Order Date]])</f>
        <v>3</v>
      </c>
      <c r="T465" s="16" t="str">
        <f>TEXT(SalesDataTable[[#This Row],[Order Date]],"mmm")</f>
        <v>Mar</v>
      </c>
    </row>
    <row r="466" ht="15.6" spans="1:20">
      <c r="A466" s="19" t="s">
        <v>537</v>
      </c>
      <c r="B466" s="11">
        <v>46111</v>
      </c>
      <c r="C466" s="12" t="s">
        <v>28</v>
      </c>
      <c r="D466" s="12" t="s">
        <v>106</v>
      </c>
      <c r="E466" s="12" t="s">
        <v>59</v>
      </c>
      <c r="F466" s="12" t="s">
        <v>40</v>
      </c>
      <c r="G466" s="12" t="s">
        <v>31</v>
      </c>
      <c r="H466" s="12" t="s">
        <v>41</v>
      </c>
      <c r="I466" s="13">
        <v>3</v>
      </c>
      <c r="J466" s="14">
        <v>142.46</v>
      </c>
      <c r="K466" s="15">
        <v>0</v>
      </c>
      <c r="L466" s="14">
        <v>79.65</v>
      </c>
      <c r="M466" s="14">
        <f t="shared" si="28"/>
        <v>427.38</v>
      </c>
      <c r="N466" s="14">
        <f t="shared" si="29"/>
        <v>238.95</v>
      </c>
      <c r="O466" s="14">
        <f t="shared" si="30"/>
        <v>188.43</v>
      </c>
      <c r="P466" s="16">
        <f t="shared" si="31"/>
        <v>0.440895690018251</v>
      </c>
      <c r="Q466" s="17">
        <f>YEAR(SalesDataTable[[#This Row],[Order Date]])</f>
        <v>2026</v>
      </c>
      <c r="R466" s="16" t="str">
        <f>"Q"&amp;ROUNDUP(MONTH(SalesDataTable[[#This Row],[Order Date]])/3,0)</f>
        <v>Q1</v>
      </c>
      <c r="S466" s="13">
        <f>MONTH(SalesDataTable[[#This Row],[Order Date]])</f>
        <v>3</v>
      </c>
      <c r="T466" s="16" t="str">
        <f>TEXT(SalesDataTable[[#This Row],[Order Date]],"mmm")</f>
        <v>Mar</v>
      </c>
    </row>
    <row r="467" ht="15.6" spans="1:20">
      <c r="A467" s="19" t="s">
        <v>538</v>
      </c>
      <c r="B467" s="11">
        <v>46111</v>
      </c>
      <c r="C467" s="12" t="s">
        <v>47</v>
      </c>
      <c r="D467" s="12" t="s">
        <v>102</v>
      </c>
      <c r="E467" s="12" t="s">
        <v>30</v>
      </c>
      <c r="F467" s="12" t="s">
        <v>40</v>
      </c>
      <c r="G467" s="12" t="s">
        <v>31</v>
      </c>
      <c r="H467" s="12" t="s">
        <v>41</v>
      </c>
      <c r="I467" s="13">
        <v>6</v>
      </c>
      <c r="J467" s="14">
        <v>142.18</v>
      </c>
      <c r="K467" s="15">
        <v>0.05</v>
      </c>
      <c r="L467" s="14">
        <v>80.94</v>
      </c>
      <c r="M467" s="14">
        <f t="shared" si="28"/>
        <v>810.426</v>
      </c>
      <c r="N467" s="14">
        <f t="shared" si="29"/>
        <v>485.64</v>
      </c>
      <c r="O467" s="14">
        <f t="shared" si="30"/>
        <v>324.786</v>
      </c>
      <c r="P467" s="16">
        <f t="shared" si="31"/>
        <v>0.4007596005064</v>
      </c>
      <c r="Q467" s="17">
        <f>YEAR(SalesDataTable[[#This Row],[Order Date]])</f>
        <v>2026</v>
      </c>
      <c r="R467" s="16" t="str">
        <f>"Q"&amp;ROUNDUP(MONTH(SalesDataTable[[#This Row],[Order Date]])/3,0)</f>
        <v>Q1</v>
      </c>
      <c r="S467" s="13">
        <f>MONTH(SalesDataTable[[#This Row],[Order Date]])</f>
        <v>3</v>
      </c>
      <c r="T467" s="16" t="str">
        <f>TEXT(SalesDataTable[[#This Row],[Order Date]],"mmm")</f>
        <v>Mar</v>
      </c>
    </row>
    <row r="468" ht="15.6" spans="1:20">
      <c r="A468" s="19" t="s">
        <v>539</v>
      </c>
      <c r="B468" s="11">
        <v>46111</v>
      </c>
      <c r="C468" s="12" t="s">
        <v>28</v>
      </c>
      <c r="D468" s="12" t="s">
        <v>106</v>
      </c>
      <c r="E468" s="12" t="s">
        <v>23</v>
      </c>
      <c r="F468" s="12" t="s">
        <v>36</v>
      </c>
      <c r="G468" s="12" t="s">
        <v>69</v>
      </c>
      <c r="H468" s="12" t="s">
        <v>70</v>
      </c>
      <c r="I468" s="13">
        <v>2</v>
      </c>
      <c r="J468" s="14">
        <v>41.04</v>
      </c>
      <c r="K468" s="15">
        <v>0</v>
      </c>
      <c r="L468" s="14">
        <v>15.03</v>
      </c>
      <c r="M468" s="14">
        <f t="shared" si="28"/>
        <v>82.08</v>
      </c>
      <c r="N468" s="14">
        <f t="shared" si="29"/>
        <v>30.06</v>
      </c>
      <c r="O468" s="14">
        <f t="shared" si="30"/>
        <v>52.02</v>
      </c>
      <c r="P468" s="16">
        <f t="shared" si="31"/>
        <v>0.633771929824561</v>
      </c>
      <c r="Q468" s="17">
        <f>YEAR(SalesDataTable[[#This Row],[Order Date]])</f>
        <v>2026</v>
      </c>
      <c r="R468" s="16" t="str">
        <f>"Q"&amp;ROUNDUP(MONTH(SalesDataTable[[#This Row],[Order Date]])/3,0)</f>
        <v>Q1</v>
      </c>
      <c r="S468" s="13">
        <f>MONTH(SalesDataTable[[#This Row],[Order Date]])</f>
        <v>3</v>
      </c>
      <c r="T468" s="16" t="str">
        <f>TEXT(SalesDataTable[[#This Row],[Order Date]],"mmm")</f>
        <v>Mar</v>
      </c>
    </row>
    <row r="469" ht="15.6" spans="1:20">
      <c r="A469" s="19" t="s">
        <v>540</v>
      </c>
      <c r="B469" s="11">
        <v>46111</v>
      </c>
      <c r="C469" s="12" t="s">
        <v>28</v>
      </c>
      <c r="D469" s="12" t="s">
        <v>89</v>
      </c>
      <c r="E469" s="12" t="s">
        <v>23</v>
      </c>
      <c r="F469" s="12" t="s">
        <v>24</v>
      </c>
      <c r="G469" s="12" t="s">
        <v>31</v>
      </c>
      <c r="H469" s="12" t="s">
        <v>41</v>
      </c>
      <c r="I469" s="13">
        <v>2</v>
      </c>
      <c r="J469" s="14">
        <v>145.06</v>
      </c>
      <c r="K469" s="15">
        <v>0.15</v>
      </c>
      <c r="L469" s="14">
        <v>77.08</v>
      </c>
      <c r="M469" s="14">
        <f t="shared" si="28"/>
        <v>246.602</v>
      </c>
      <c r="N469" s="14">
        <f t="shared" si="29"/>
        <v>154.16</v>
      </c>
      <c r="O469" s="14">
        <f t="shared" si="30"/>
        <v>92.442</v>
      </c>
      <c r="P469" s="16">
        <f t="shared" si="31"/>
        <v>0.374863139796109</v>
      </c>
      <c r="Q469" s="17">
        <f>YEAR(SalesDataTable[[#This Row],[Order Date]])</f>
        <v>2026</v>
      </c>
      <c r="R469" s="16" t="str">
        <f>"Q"&amp;ROUNDUP(MONTH(SalesDataTable[[#This Row],[Order Date]])/3,0)</f>
        <v>Q1</v>
      </c>
      <c r="S469" s="13">
        <f>MONTH(SalesDataTable[[#This Row],[Order Date]])</f>
        <v>3</v>
      </c>
      <c r="T469" s="16" t="str">
        <f>TEXT(SalesDataTable[[#This Row],[Order Date]],"mmm")</f>
        <v>Mar</v>
      </c>
    </row>
    <row r="470" ht="15.6" spans="1:20">
      <c r="A470" s="19" t="s">
        <v>541</v>
      </c>
      <c r="B470" s="11">
        <v>46111</v>
      </c>
      <c r="C470" s="12" t="s">
        <v>28</v>
      </c>
      <c r="D470" s="12" t="s">
        <v>86</v>
      </c>
      <c r="E470" s="12" t="s">
        <v>23</v>
      </c>
      <c r="F470" s="12" t="s">
        <v>24</v>
      </c>
      <c r="G470" s="12" t="s">
        <v>37</v>
      </c>
      <c r="H470" s="12" t="s">
        <v>91</v>
      </c>
      <c r="I470" s="13">
        <v>1</v>
      </c>
      <c r="J470" s="14">
        <v>130.73</v>
      </c>
      <c r="K470" s="15">
        <v>0</v>
      </c>
      <c r="L470" s="14">
        <v>66.17</v>
      </c>
      <c r="M470" s="14">
        <f t="shared" si="28"/>
        <v>130.73</v>
      </c>
      <c r="N470" s="14">
        <f t="shared" si="29"/>
        <v>66.17</v>
      </c>
      <c r="O470" s="14">
        <f t="shared" si="30"/>
        <v>64.56</v>
      </c>
      <c r="P470" s="16">
        <f t="shared" si="31"/>
        <v>0.493842270328157</v>
      </c>
      <c r="Q470" s="17">
        <f>YEAR(SalesDataTable[[#This Row],[Order Date]])</f>
        <v>2026</v>
      </c>
      <c r="R470" s="16" t="str">
        <f>"Q"&amp;ROUNDUP(MONTH(SalesDataTable[[#This Row],[Order Date]])/3,0)</f>
        <v>Q1</v>
      </c>
      <c r="S470" s="13">
        <f>MONTH(SalesDataTable[[#This Row],[Order Date]])</f>
        <v>3</v>
      </c>
      <c r="T470" s="16" t="str">
        <f>TEXT(SalesDataTable[[#This Row],[Order Date]],"mmm")</f>
        <v>Mar</v>
      </c>
    </row>
    <row r="471" ht="15.6" spans="1:20">
      <c r="A471" s="19" t="s">
        <v>542</v>
      </c>
      <c r="B471" s="11">
        <v>46111</v>
      </c>
      <c r="C471" s="12" t="s">
        <v>47</v>
      </c>
      <c r="D471" s="12" t="s">
        <v>102</v>
      </c>
      <c r="E471" s="12" t="s">
        <v>23</v>
      </c>
      <c r="F471" s="12" t="s">
        <v>40</v>
      </c>
      <c r="G471" s="12" t="s">
        <v>69</v>
      </c>
      <c r="H471" s="12" t="s">
        <v>87</v>
      </c>
      <c r="I471" s="13">
        <v>2</v>
      </c>
      <c r="J471" s="14">
        <v>36.63</v>
      </c>
      <c r="K471" s="15">
        <v>0</v>
      </c>
      <c r="L471" s="14">
        <v>14.31</v>
      </c>
      <c r="M471" s="14">
        <f t="shared" si="28"/>
        <v>73.26</v>
      </c>
      <c r="N471" s="14">
        <f t="shared" si="29"/>
        <v>28.62</v>
      </c>
      <c r="O471" s="14">
        <f t="shared" si="30"/>
        <v>44.64</v>
      </c>
      <c r="P471" s="16">
        <f t="shared" si="31"/>
        <v>0.609336609336609</v>
      </c>
      <c r="Q471" s="17">
        <f>YEAR(SalesDataTable[[#This Row],[Order Date]])</f>
        <v>2026</v>
      </c>
      <c r="R471" s="16" t="str">
        <f>"Q"&amp;ROUNDUP(MONTH(SalesDataTable[[#This Row],[Order Date]])/3,0)</f>
        <v>Q1</v>
      </c>
      <c r="S471" s="13">
        <f>MONTH(SalesDataTable[[#This Row],[Order Date]])</f>
        <v>3</v>
      </c>
      <c r="T471" s="16" t="str">
        <f>TEXT(SalesDataTable[[#This Row],[Order Date]],"mmm")</f>
        <v>Mar</v>
      </c>
    </row>
    <row r="472" ht="15.6" spans="1:20">
      <c r="A472" s="19" t="s">
        <v>543</v>
      </c>
      <c r="B472" s="11">
        <v>46112</v>
      </c>
      <c r="C472" s="12" t="s">
        <v>47</v>
      </c>
      <c r="D472" s="12" t="s">
        <v>102</v>
      </c>
      <c r="E472" s="12" t="s">
        <v>59</v>
      </c>
      <c r="F472" s="12" t="s">
        <v>36</v>
      </c>
      <c r="G472" s="12" t="s">
        <v>25</v>
      </c>
      <c r="H472" s="12" t="s">
        <v>49</v>
      </c>
      <c r="I472" s="13">
        <v>1</v>
      </c>
      <c r="J472" s="14">
        <v>50.99</v>
      </c>
      <c r="K472" s="15">
        <v>0.1</v>
      </c>
      <c r="L472" s="14">
        <v>21.86</v>
      </c>
      <c r="M472" s="14">
        <f t="shared" si="28"/>
        <v>45.891</v>
      </c>
      <c r="N472" s="14">
        <f t="shared" si="29"/>
        <v>21.86</v>
      </c>
      <c r="O472" s="14">
        <f t="shared" si="30"/>
        <v>24.031</v>
      </c>
      <c r="P472" s="16">
        <f t="shared" si="31"/>
        <v>0.523653875487568</v>
      </c>
      <c r="Q472" s="17">
        <f>YEAR(SalesDataTable[[#This Row],[Order Date]])</f>
        <v>2026</v>
      </c>
      <c r="R472" s="16" t="str">
        <f>"Q"&amp;ROUNDUP(MONTH(SalesDataTable[[#This Row],[Order Date]])/3,0)</f>
        <v>Q1</v>
      </c>
      <c r="S472" s="13">
        <f>MONTH(SalesDataTable[[#This Row],[Order Date]])</f>
        <v>3</v>
      </c>
      <c r="T472" s="16" t="str">
        <f>TEXT(SalesDataTable[[#This Row],[Order Date]],"mmm")</f>
        <v>Mar</v>
      </c>
    </row>
    <row r="473" ht="15.6" spans="1:20">
      <c r="A473" s="19" t="s">
        <v>544</v>
      </c>
      <c r="B473" s="11">
        <v>46112</v>
      </c>
      <c r="C473" s="12" t="s">
        <v>28</v>
      </c>
      <c r="D473" s="12" t="s">
        <v>58</v>
      </c>
      <c r="E473" s="12" t="s">
        <v>23</v>
      </c>
      <c r="F473" s="12" t="s">
        <v>24</v>
      </c>
      <c r="G473" s="12" t="s">
        <v>37</v>
      </c>
      <c r="H473" s="12" t="s">
        <v>91</v>
      </c>
      <c r="I473" s="13">
        <v>4</v>
      </c>
      <c r="J473" s="14">
        <v>134.18</v>
      </c>
      <c r="K473" s="15">
        <v>0</v>
      </c>
      <c r="L473" s="14">
        <v>66.43</v>
      </c>
      <c r="M473" s="14">
        <f t="shared" si="28"/>
        <v>536.72</v>
      </c>
      <c r="N473" s="14">
        <f t="shared" si="29"/>
        <v>265.72</v>
      </c>
      <c r="O473" s="14">
        <f t="shared" si="30"/>
        <v>271</v>
      </c>
      <c r="P473" s="16">
        <f t="shared" si="31"/>
        <v>0.504918765836935</v>
      </c>
      <c r="Q473" s="17">
        <f>YEAR(SalesDataTable[[#This Row],[Order Date]])</f>
        <v>2026</v>
      </c>
      <c r="R473" s="16" t="str">
        <f>"Q"&amp;ROUNDUP(MONTH(SalesDataTable[[#This Row],[Order Date]])/3,0)</f>
        <v>Q1</v>
      </c>
      <c r="S473" s="13">
        <f>MONTH(SalesDataTable[[#This Row],[Order Date]])</f>
        <v>3</v>
      </c>
      <c r="T473" s="16" t="str">
        <f>TEXT(SalesDataTable[[#This Row],[Order Date]],"mmm")</f>
        <v>Mar</v>
      </c>
    </row>
    <row r="474" ht="15.6" spans="1:20">
      <c r="A474" s="19" t="s">
        <v>545</v>
      </c>
      <c r="B474" s="11">
        <v>46112</v>
      </c>
      <c r="C474" s="12" t="s">
        <v>28</v>
      </c>
      <c r="D474" s="12" t="s">
        <v>89</v>
      </c>
      <c r="E474" s="12" t="s">
        <v>45</v>
      </c>
      <c r="F474" s="12" t="s">
        <v>40</v>
      </c>
      <c r="G474" s="12" t="s">
        <v>69</v>
      </c>
      <c r="H474" s="12" t="s">
        <v>94</v>
      </c>
      <c r="I474" s="13">
        <v>2</v>
      </c>
      <c r="J474" s="14">
        <v>50.86</v>
      </c>
      <c r="K474" s="15">
        <v>0.1</v>
      </c>
      <c r="L474" s="14">
        <v>21.76</v>
      </c>
      <c r="M474" s="14">
        <f t="shared" si="28"/>
        <v>91.548</v>
      </c>
      <c r="N474" s="14">
        <f t="shared" si="29"/>
        <v>43.52</v>
      </c>
      <c r="O474" s="14">
        <f t="shared" si="30"/>
        <v>48.028</v>
      </c>
      <c r="P474" s="16">
        <f t="shared" si="31"/>
        <v>0.52462096386595</v>
      </c>
      <c r="Q474" s="17">
        <f>YEAR(SalesDataTable[[#This Row],[Order Date]])</f>
        <v>2026</v>
      </c>
      <c r="R474" s="16" t="str">
        <f>"Q"&amp;ROUNDUP(MONTH(SalesDataTable[[#This Row],[Order Date]])/3,0)</f>
        <v>Q1</v>
      </c>
      <c r="S474" s="13">
        <f>MONTH(SalesDataTable[[#This Row],[Order Date]])</f>
        <v>3</v>
      </c>
      <c r="T474" s="16" t="str">
        <f>TEXT(SalesDataTable[[#This Row],[Order Date]],"mmm")</f>
        <v>Mar</v>
      </c>
    </row>
    <row r="475" ht="15.6" spans="1:20">
      <c r="A475" s="19" t="s">
        <v>546</v>
      </c>
      <c r="B475" s="11">
        <v>46112</v>
      </c>
      <c r="C475" s="12" t="s">
        <v>28</v>
      </c>
      <c r="D475" s="12" t="s">
        <v>89</v>
      </c>
      <c r="E475" s="12" t="s">
        <v>30</v>
      </c>
      <c r="F475" s="12" t="s">
        <v>40</v>
      </c>
      <c r="G475" s="12" t="s">
        <v>51</v>
      </c>
      <c r="H475" s="12" t="s">
        <v>110</v>
      </c>
      <c r="I475" s="13">
        <v>12</v>
      </c>
      <c r="J475" s="14">
        <v>124.86</v>
      </c>
      <c r="K475" s="15">
        <v>0.1</v>
      </c>
      <c r="L475" s="14">
        <v>60.82</v>
      </c>
      <c r="M475" s="14">
        <f t="shared" si="28"/>
        <v>1348.488</v>
      </c>
      <c r="N475" s="14">
        <f t="shared" si="29"/>
        <v>729.84</v>
      </c>
      <c r="O475" s="14">
        <f t="shared" si="30"/>
        <v>618.648</v>
      </c>
      <c r="P475" s="16">
        <f t="shared" si="31"/>
        <v>0.458771601971986</v>
      </c>
      <c r="Q475" s="17">
        <f>YEAR(SalesDataTable[[#This Row],[Order Date]])</f>
        <v>2026</v>
      </c>
      <c r="R475" s="16" t="str">
        <f>"Q"&amp;ROUNDUP(MONTH(SalesDataTable[[#This Row],[Order Date]])/3,0)</f>
        <v>Q1</v>
      </c>
      <c r="S475" s="13">
        <f>MONTH(SalesDataTable[[#This Row],[Order Date]])</f>
        <v>3</v>
      </c>
      <c r="T475" s="16" t="str">
        <f>TEXT(SalesDataTable[[#This Row],[Order Date]],"mmm")</f>
        <v>Mar</v>
      </c>
    </row>
    <row r="476" ht="15.6" spans="1:20">
      <c r="A476" s="19" t="s">
        <v>547</v>
      </c>
      <c r="B476" s="11">
        <v>46113</v>
      </c>
      <c r="C476" s="12" t="s">
        <v>47</v>
      </c>
      <c r="D476" s="12" t="s">
        <v>48</v>
      </c>
      <c r="E476" s="12" t="s">
        <v>23</v>
      </c>
      <c r="F476" s="12" t="s">
        <v>40</v>
      </c>
      <c r="G476" s="12" t="s">
        <v>25</v>
      </c>
      <c r="H476" s="12" t="s">
        <v>26</v>
      </c>
      <c r="I476" s="13">
        <v>1</v>
      </c>
      <c r="J476" s="14">
        <v>81.76</v>
      </c>
      <c r="K476" s="15">
        <v>0.1</v>
      </c>
      <c r="L476" s="14">
        <v>42.78</v>
      </c>
      <c r="M476" s="14">
        <f t="shared" si="28"/>
        <v>73.584</v>
      </c>
      <c r="N476" s="14">
        <f t="shared" si="29"/>
        <v>42.78</v>
      </c>
      <c r="O476" s="14">
        <f t="shared" si="30"/>
        <v>30.804</v>
      </c>
      <c r="P476" s="16">
        <f t="shared" si="31"/>
        <v>0.418623613829093</v>
      </c>
      <c r="Q476" s="17">
        <f>YEAR(SalesDataTable[[#This Row],[Order Date]])</f>
        <v>2026</v>
      </c>
      <c r="R476" s="16" t="str">
        <f>"Q"&amp;ROUNDUP(MONTH(SalesDataTable[[#This Row],[Order Date]])/3,0)</f>
        <v>Q2</v>
      </c>
      <c r="S476" s="13">
        <f>MONTH(SalesDataTable[[#This Row],[Order Date]])</f>
        <v>4</v>
      </c>
      <c r="T476" s="16" t="str">
        <f>TEXT(SalesDataTable[[#This Row],[Order Date]],"mmm")</f>
        <v>Apr</v>
      </c>
    </row>
    <row r="477" ht="15.6" spans="1:20">
      <c r="A477" s="19" t="s">
        <v>548</v>
      </c>
      <c r="B477" s="11">
        <v>46113</v>
      </c>
      <c r="C477" s="12" t="s">
        <v>28</v>
      </c>
      <c r="D477" s="12" t="s">
        <v>106</v>
      </c>
      <c r="E477" s="12" t="s">
        <v>45</v>
      </c>
      <c r="F477" s="12" t="s">
        <v>40</v>
      </c>
      <c r="G477" s="12" t="s">
        <v>37</v>
      </c>
      <c r="H477" s="12" t="s">
        <v>91</v>
      </c>
      <c r="I477" s="13">
        <v>1</v>
      </c>
      <c r="J477" s="14">
        <v>134.65</v>
      </c>
      <c r="K477" s="15">
        <v>0</v>
      </c>
      <c r="L477" s="14">
        <v>68.19</v>
      </c>
      <c r="M477" s="14">
        <f t="shared" si="28"/>
        <v>134.65</v>
      </c>
      <c r="N477" s="14">
        <f t="shared" si="29"/>
        <v>68.19</v>
      </c>
      <c r="O477" s="14">
        <f t="shared" si="30"/>
        <v>66.46</v>
      </c>
      <c r="P477" s="16">
        <f t="shared" si="31"/>
        <v>0.493575937616042</v>
      </c>
      <c r="Q477" s="17">
        <f>YEAR(SalesDataTable[[#This Row],[Order Date]])</f>
        <v>2026</v>
      </c>
      <c r="R477" s="16" t="str">
        <f>"Q"&amp;ROUNDUP(MONTH(SalesDataTable[[#This Row],[Order Date]])/3,0)</f>
        <v>Q2</v>
      </c>
      <c r="S477" s="13">
        <f>MONTH(SalesDataTable[[#This Row],[Order Date]])</f>
        <v>4</v>
      </c>
      <c r="T477" s="16" t="str">
        <f>TEXT(SalesDataTable[[#This Row],[Order Date]],"mmm")</f>
        <v>Apr</v>
      </c>
    </row>
    <row r="478" ht="15.6" spans="1:20">
      <c r="A478" s="19" t="s">
        <v>549</v>
      </c>
      <c r="B478" s="11">
        <v>46113</v>
      </c>
      <c r="C478" s="12" t="s">
        <v>34</v>
      </c>
      <c r="D478" s="12" t="s">
        <v>146</v>
      </c>
      <c r="E478" s="12" t="s">
        <v>23</v>
      </c>
      <c r="F478" s="12" t="s">
        <v>40</v>
      </c>
      <c r="G478" s="12" t="s">
        <v>25</v>
      </c>
      <c r="H478" s="12" t="s">
        <v>55</v>
      </c>
      <c r="I478" s="13">
        <v>1</v>
      </c>
      <c r="J478" s="14">
        <v>41.21</v>
      </c>
      <c r="K478" s="15">
        <v>0</v>
      </c>
      <c r="L478" s="14">
        <v>16.34</v>
      </c>
      <c r="M478" s="14">
        <f t="shared" si="28"/>
        <v>41.21</v>
      </c>
      <c r="N478" s="14">
        <f t="shared" si="29"/>
        <v>16.34</v>
      </c>
      <c r="O478" s="14">
        <f t="shared" si="30"/>
        <v>24.87</v>
      </c>
      <c r="P478" s="16">
        <f t="shared" si="31"/>
        <v>0.603494297500607</v>
      </c>
      <c r="Q478" s="17">
        <f>YEAR(SalesDataTable[[#This Row],[Order Date]])</f>
        <v>2026</v>
      </c>
      <c r="R478" s="16" t="str">
        <f>"Q"&amp;ROUNDUP(MONTH(SalesDataTable[[#This Row],[Order Date]])/3,0)</f>
        <v>Q2</v>
      </c>
      <c r="S478" s="13">
        <f>MONTH(SalesDataTable[[#This Row],[Order Date]])</f>
        <v>4</v>
      </c>
      <c r="T478" s="16" t="str">
        <f>TEXT(SalesDataTable[[#This Row],[Order Date]],"mmm")</f>
        <v>Apr</v>
      </c>
    </row>
    <row r="479" ht="15.6" spans="1:20">
      <c r="A479" s="19" t="s">
        <v>550</v>
      </c>
      <c r="B479" s="11">
        <v>46113</v>
      </c>
      <c r="C479" s="12" t="s">
        <v>28</v>
      </c>
      <c r="D479" s="12" t="s">
        <v>89</v>
      </c>
      <c r="E479" s="12" t="s">
        <v>23</v>
      </c>
      <c r="F479" s="12" t="s">
        <v>24</v>
      </c>
      <c r="G479" s="12" t="s">
        <v>69</v>
      </c>
      <c r="H479" s="12" t="s">
        <v>70</v>
      </c>
      <c r="I479" s="13">
        <v>2</v>
      </c>
      <c r="J479" s="14">
        <v>40.59</v>
      </c>
      <c r="K479" s="15">
        <v>0</v>
      </c>
      <c r="L479" s="14">
        <v>15.01</v>
      </c>
      <c r="M479" s="14">
        <f t="shared" si="28"/>
        <v>81.18</v>
      </c>
      <c r="N479" s="14">
        <f t="shared" si="29"/>
        <v>30.02</v>
      </c>
      <c r="O479" s="14">
        <f t="shared" si="30"/>
        <v>51.16</v>
      </c>
      <c r="P479" s="16">
        <f t="shared" si="31"/>
        <v>0.630204483863021</v>
      </c>
      <c r="Q479" s="17">
        <f>YEAR(SalesDataTable[[#This Row],[Order Date]])</f>
        <v>2026</v>
      </c>
      <c r="R479" s="16" t="str">
        <f>"Q"&amp;ROUNDUP(MONTH(SalesDataTable[[#This Row],[Order Date]])/3,0)</f>
        <v>Q2</v>
      </c>
      <c r="S479" s="13">
        <f>MONTH(SalesDataTable[[#This Row],[Order Date]])</f>
        <v>4</v>
      </c>
      <c r="T479" s="16" t="str">
        <f>TEXT(SalesDataTable[[#This Row],[Order Date]],"mmm")</f>
        <v>Apr</v>
      </c>
    </row>
    <row r="480" ht="15.6" spans="1:20">
      <c r="A480" s="19" t="s">
        <v>551</v>
      </c>
      <c r="B480" s="11">
        <v>46113</v>
      </c>
      <c r="C480" s="12" t="s">
        <v>21</v>
      </c>
      <c r="D480" s="12" t="s">
        <v>108</v>
      </c>
      <c r="E480" s="12" t="s">
        <v>23</v>
      </c>
      <c r="F480" s="12" t="s">
        <v>36</v>
      </c>
      <c r="G480" s="12" t="s">
        <v>51</v>
      </c>
      <c r="H480" s="12" t="s">
        <v>110</v>
      </c>
      <c r="I480" s="13">
        <v>3</v>
      </c>
      <c r="J480" s="14">
        <v>124.08</v>
      </c>
      <c r="K480" s="15">
        <v>0.05</v>
      </c>
      <c r="L480" s="14">
        <v>62.41</v>
      </c>
      <c r="M480" s="14">
        <f t="shared" si="28"/>
        <v>353.628</v>
      </c>
      <c r="N480" s="14">
        <f t="shared" si="29"/>
        <v>187.23</v>
      </c>
      <c r="O480" s="14">
        <f t="shared" si="30"/>
        <v>166.398</v>
      </c>
      <c r="P480" s="16">
        <f t="shared" si="31"/>
        <v>0.470545318809597</v>
      </c>
      <c r="Q480" s="17">
        <f>YEAR(SalesDataTable[[#This Row],[Order Date]])</f>
        <v>2026</v>
      </c>
      <c r="R480" s="16" t="str">
        <f>"Q"&amp;ROUNDUP(MONTH(SalesDataTable[[#This Row],[Order Date]])/3,0)</f>
        <v>Q2</v>
      </c>
      <c r="S480" s="13">
        <f>MONTH(SalesDataTable[[#This Row],[Order Date]])</f>
        <v>4</v>
      </c>
      <c r="T480" s="16" t="str">
        <f>TEXT(SalesDataTable[[#This Row],[Order Date]],"mmm")</f>
        <v>Apr</v>
      </c>
    </row>
    <row r="481" ht="15.6" spans="1:20">
      <c r="A481" s="19" t="s">
        <v>552</v>
      </c>
      <c r="B481" s="11">
        <v>46113</v>
      </c>
      <c r="C481" s="12" t="s">
        <v>28</v>
      </c>
      <c r="D481" s="12" t="s">
        <v>29</v>
      </c>
      <c r="E481" s="12" t="s">
        <v>23</v>
      </c>
      <c r="F481" s="12" t="s">
        <v>24</v>
      </c>
      <c r="G481" s="12" t="s">
        <v>51</v>
      </c>
      <c r="H481" s="12" t="s">
        <v>110</v>
      </c>
      <c r="I481" s="13">
        <v>2</v>
      </c>
      <c r="J481" s="14">
        <v>125.35</v>
      </c>
      <c r="K481" s="15">
        <v>0.15</v>
      </c>
      <c r="L481" s="14">
        <v>60.73</v>
      </c>
      <c r="M481" s="14">
        <f t="shared" si="28"/>
        <v>213.095</v>
      </c>
      <c r="N481" s="14">
        <f t="shared" si="29"/>
        <v>121.46</v>
      </c>
      <c r="O481" s="14">
        <f t="shared" si="30"/>
        <v>91.635</v>
      </c>
      <c r="P481" s="16">
        <f t="shared" si="31"/>
        <v>0.430019474882095</v>
      </c>
      <c r="Q481" s="17">
        <f>YEAR(SalesDataTable[[#This Row],[Order Date]])</f>
        <v>2026</v>
      </c>
      <c r="R481" s="16" t="str">
        <f>"Q"&amp;ROUNDUP(MONTH(SalesDataTable[[#This Row],[Order Date]])/3,0)</f>
        <v>Q2</v>
      </c>
      <c r="S481" s="13">
        <f>MONTH(SalesDataTable[[#This Row],[Order Date]])</f>
        <v>4</v>
      </c>
      <c r="T481" s="16" t="str">
        <f>TEXT(SalesDataTable[[#This Row],[Order Date]],"mmm")</f>
        <v>Apr</v>
      </c>
    </row>
    <row r="482" ht="15.6" spans="1:20">
      <c r="A482" s="19" t="s">
        <v>553</v>
      </c>
      <c r="B482" s="11">
        <v>46113</v>
      </c>
      <c r="C482" s="12" t="s">
        <v>28</v>
      </c>
      <c r="D482" s="12" t="s">
        <v>106</v>
      </c>
      <c r="E482" s="12" t="s">
        <v>59</v>
      </c>
      <c r="F482" s="12" t="s">
        <v>36</v>
      </c>
      <c r="G482" s="12" t="s">
        <v>69</v>
      </c>
      <c r="H482" s="12" t="s">
        <v>87</v>
      </c>
      <c r="I482" s="13">
        <v>3</v>
      </c>
      <c r="J482" s="14">
        <v>36.09</v>
      </c>
      <c r="K482" s="15">
        <v>0</v>
      </c>
      <c r="L482" s="14">
        <v>14.03</v>
      </c>
      <c r="M482" s="14">
        <f t="shared" si="28"/>
        <v>108.27</v>
      </c>
      <c r="N482" s="14">
        <f t="shared" si="29"/>
        <v>42.09</v>
      </c>
      <c r="O482" s="14">
        <f t="shared" si="30"/>
        <v>66.18</v>
      </c>
      <c r="P482" s="16">
        <f t="shared" si="31"/>
        <v>0.611249653643669</v>
      </c>
      <c r="Q482" s="17">
        <f>YEAR(SalesDataTable[[#This Row],[Order Date]])</f>
        <v>2026</v>
      </c>
      <c r="R482" s="16" t="str">
        <f>"Q"&amp;ROUNDUP(MONTH(SalesDataTable[[#This Row],[Order Date]])/3,0)</f>
        <v>Q2</v>
      </c>
      <c r="S482" s="13">
        <f>MONTH(SalesDataTable[[#This Row],[Order Date]])</f>
        <v>4</v>
      </c>
      <c r="T482" s="16" t="str">
        <f>TEXT(SalesDataTable[[#This Row],[Order Date]],"mmm")</f>
        <v>Apr</v>
      </c>
    </row>
    <row r="483" ht="15.6" spans="1:20">
      <c r="A483" s="19" t="s">
        <v>554</v>
      </c>
      <c r="B483" s="11">
        <v>46113</v>
      </c>
      <c r="C483" s="12" t="s">
        <v>28</v>
      </c>
      <c r="D483" s="12" t="s">
        <v>89</v>
      </c>
      <c r="E483" s="12" t="s">
        <v>30</v>
      </c>
      <c r="F483" s="12" t="s">
        <v>40</v>
      </c>
      <c r="G483" s="12" t="s">
        <v>31</v>
      </c>
      <c r="H483" s="12" t="s">
        <v>32</v>
      </c>
      <c r="I483" s="13">
        <v>15</v>
      </c>
      <c r="J483" s="14">
        <v>94.33</v>
      </c>
      <c r="K483" s="15">
        <v>0.1</v>
      </c>
      <c r="L483" s="14">
        <v>44.38</v>
      </c>
      <c r="M483" s="14">
        <f t="shared" si="28"/>
        <v>1273.455</v>
      </c>
      <c r="N483" s="14">
        <f t="shared" si="29"/>
        <v>665.7</v>
      </c>
      <c r="O483" s="14">
        <f t="shared" si="30"/>
        <v>607.755</v>
      </c>
      <c r="P483" s="16">
        <f t="shared" si="31"/>
        <v>0.477248901610187</v>
      </c>
      <c r="Q483" s="17">
        <f>YEAR(SalesDataTable[[#This Row],[Order Date]])</f>
        <v>2026</v>
      </c>
      <c r="R483" s="16" t="str">
        <f>"Q"&amp;ROUNDUP(MONTH(SalesDataTable[[#This Row],[Order Date]])/3,0)</f>
        <v>Q2</v>
      </c>
      <c r="S483" s="13">
        <f>MONTH(SalesDataTable[[#This Row],[Order Date]])</f>
        <v>4</v>
      </c>
      <c r="T483" s="16" t="str">
        <f>TEXT(SalesDataTable[[#This Row],[Order Date]],"mmm")</f>
        <v>Apr</v>
      </c>
    </row>
    <row r="484" ht="15.6" spans="1:20">
      <c r="A484" s="19" t="s">
        <v>555</v>
      </c>
      <c r="B484" s="11">
        <v>46114</v>
      </c>
      <c r="C484" s="12" t="s">
        <v>47</v>
      </c>
      <c r="D484" s="12" t="s">
        <v>48</v>
      </c>
      <c r="E484" s="12" t="s">
        <v>45</v>
      </c>
      <c r="F484" s="12" t="s">
        <v>24</v>
      </c>
      <c r="G484" s="12" t="s">
        <v>37</v>
      </c>
      <c r="H484" s="12" t="s">
        <v>38</v>
      </c>
      <c r="I484" s="13">
        <v>1</v>
      </c>
      <c r="J484" s="14">
        <v>35.6</v>
      </c>
      <c r="K484" s="15">
        <v>0.1</v>
      </c>
      <c r="L484" s="14">
        <v>13.39</v>
      </c>
      <c r="M484" s="14">
        <f t="shared" si="28"/>
        <v>32.04</v>
      </c>
      <c r="N484" s="14">
        <f t="shared" si="29"/>
        <v>13.39</v>
      </c>
      <c r="O484" s="14">
        <f t="shared" si="30"/>
        <v>18.65</v>
      </c>
      <c r="P484" s="16">
        <f t="shared" si="31"/>
        <v>0.582084893882647</v>
      </c>
      <c r="Q484" s="17">
        <f>YEAR(SalesDataTable[[#This Row],[Order Date]])</f>
        <v>2026</v>
      </c>
      <c r="R484" s="16" t="str">
        <f>"Q"&amp;ROUNDUP(MONTH(SalesDataTable[[#This Row],[Order Date]])/3,0)</f>
        <v>Q2</v>
      </c>
      <c r="S484" s="13">
        <f>MONTH(SalesDataTable[[#This Row],[Order Date]])</f>
        <v>4</v>
      </c>
      <c r="T484" s="16" t="str">
        <f>TEXT(SalesDataTable[[#This Row],[Order Date]],"mmm")</f>
        <v>Apr</v>
      </c>
    </row>
    <row r="485" ht="15.6" spans="1:20">
      <c r="A485" s="19" t="s">
        <v>556</v>
      </c>
      <c r="B485" s="11">
        <v>46114</v>
      </c>
      <c r="C485" s="12" t="s">
        <v>28</v>
      </c>
      <c r="D485" s="12" t="s">
        <v>89</v>
      </c>
      <c r="E485" s="12" t="s">
        <v>59</v>
      </c>
      <c r="F485" s="12" t="s">
        <v>24</v>
      </c>
      <c r="G485" s="12" t="s">
        <v>25</v>
      </c>
      <c r="H485" s="12" t="s">
        <v>49</v>
      </c>
      <c r="I485" s="13">
        <v>1</v>
      </c>
      <c r="J485" s="14">
        <v>50.17</v>
      </c>
      <c r="K485" s="15">
        <v>0</v>
      </c>
      <c r="L485" s="14">
        <v>21.95</v>
      </c>
      <c r="M485" s="14">
        <f t="shared" si="28"/>
        <v>50.17</v>
      </c>
      <c r="N485" s="14">
        <f t="shared" si="29"/>
        <v>21.95</v>
      </c>
      <c r="O485" s="14">
        <f t="shared" si="30"/>
        <v>28.22</v>
      </c>
      <c r="P485" s="16">
        <f t="shared" si="31"/>
        <v>0.56248754235599</v>
      </c>
      <c r="Q485" s="17">
        <f>YEAR(SalesDataTable[[#This Row],[Order Date]])</f>
        <v>2026</v>
      </c>
      <c r="R485" s="16" t="str">
        <f>"Q"&amp;ROUNDUP(MONTH(SalesDataTable[[#This Row],[Order Date]])/3,0)</f>
        <v>Q2</v>
      </c>
      <c r="S485" s="13">
        <f>MONTH(SalesDataTable[[#This Row],[Order Date]])</f>
        <v>4</v>
      </c>
      <c r="T485" s="16" t="str">
        <f>TEXT(SalesDataTable[[#This Row],[Order Date]],"mmm")</f>
        <v>Apr</v>
      </c>
    </row>
    <row r="486" ht="15.6" spans="1:20">
      <c r="A486" s="19" t="s">
        <v>557</v>
      </c>
      <c r="B486" s="11">
        <v>46114</v>
      </c>
      <c r="C486" s="12" t="s">
        <v>47</v>
      </c>
      <c r="D486" s="12" t="s">
        <v>68</v>
      </c>
      <c r="E486" s="12" t="s">
        <v>23</v>
      </c>
      <c r="F486" s="12" t="s">
        <v>24</v>
      </c>
      <c r="G486" s="12" t="s">
        <v>31</v>
      </c>
      <c r="H486" s="12" t="s">
        <v>99</v>
      </c>
      <c r="I486" s="13">
        <v>2</v>
      </c>
      <c r="J486" s="14">
        <v>72.9</v>
      </c>
      <c r="K486" s="15">
        <v>0</v>
      </c>
      <c r="L486" s="14">
        <v>31.52</v>
      </c>
      <c r="M486" s="14">
        <f t="shared" si="28"/>
        <v>145.8</v>
      </c>
      <c r="N486" s="14">
        <f t="shared" si="29"/>
        <v>63.04</v>
      </c>
      <c r="O486" s="14">
        <f t="shared" si="30"/>
        <v>82.76</v>
      </c>
      <c r="P486" s="16">
        <f t="shared" si="31"/>
        <v>0.567626886145405</v>
      </c>
      <c r="Q486" s="17">
        <f>YEAR(SalesDataTable[[#This Row],[Order Date]])</f>
        <v>2026</v>
      </c>
      <c r="R486" s="16" t="str">
        <f>"Q"&amp;ROUNDUP(MONTH(SalesDataTable[[#This Row],[Order Date]])/3,0)</f>
        <v>Q2</v>
      </c>
      <c r="S486" s="13">
        <f>MONTH(SalesDataTable[[#This Row],[Order Date]])</f>
        <v>4</v>
      </c>
      <c r="T486" s="16" t="str">
        <f>TEXT(SalesDataTable[[#This Row],[Order Date]],"mmm")</f>
        <v>Apr</v>
      </c>
    </row>
    <row r="487" ht="15.6" spans="1:20">
      <c r="A487" s="19" t="s">
        <v>558</v>
      </c>
      <c r="B487" s="11">
        <v>46115</v>
      </c>
      <c r="C487" s="12" t="s">
        <v>34</v>
      </c>
      <c r="D487" s="12" t="s">
        <v>146</v>
      </c>
      <c r="E487" s="12" t="s">
        <v>23</v>
      </c>
      <c r="F487" s="12" t="s">
        <v>36</v>
      </c>
      <c r="G487" s="12" t="s">
        <v>31</v>
      </c>
      <c r="H487" s="12" t="s">
        <v>32</v>
      </c>
      <c r="I487" s="13">
        <v>2</v>
      </c>
      <c r="J487" s="14">
        <v>93.48</v>
      </c>
      <c r="K487" s="15">
        <v>0</v>
      </c>
      <c r="L487" s="14">
        <v>45.15</v>
      </c>
      <c r="M487" s="14">
        <f t="shared" si="28"/>
        <v>186.96</v>
      </c>
      <c r="N487" s="14">
        <f t="shared" si="29"/>
        <v>90.3</v>
      </c>
      <c r="O487" s="14">
        <f t="shared" si="30"/>
        <v>96.66</v>
      </c>
      <c r="P487" s="16">
        <f t="shared" si="31"/>
        <v>0.517008985879333</v>
      </c>
      <c r="Q487" s="17">
        <f>YEAR(SalesDataTable[[#This Row],[Order Date]])</f>
        <v>2026</v>
      </c>
      <c r="R487" s="16" t="str">
        <f>"Q"&amp;ROUNDUP(MONTH(SalesDataTable[[#This Row],[Order Date]])/3,0)</f>
        <v>Q2</v>
      </c>
      <c r="S487" s="13">
        <f>MONTH(SalesDataTable[[#This Row],[Order Date]])</f>
        <v>4</v>
      </c>
      <c r="T487" s="16" t="str">
        <f>TEXT(SalesDataTable[[#This Row],[Order Date]],"mmm")</f>
        <v>Apr</v>
      </c>
    </row>
    <row r="488" ht="15.6" spans="1:20">
      <c r="A488" s="19" t="s">
        <v>559</v>
      </c>
      <c r="B488" s="11">
        <v>46115</v>
      </c>
      <c r="C488" s="12" t="s">
        <v>28</v>
      </c>
      <c r="D488" s="12" t="s">
        <v>89</v>
      </c>
      <c r="E488" s="12" t="s">
        <v>23</v>
      </c>
      <c r="F488" s="12" t="s">
        <v>36</v>
      </c>
      <c r="G488" s="12" t="s">
        <v>51</v>
      </c>
      <c r="H488" s="12" t="s">
        <v>110</v>
      </c>
      <c r="I488" s="13">
        <v>1</v>
      </c>
      <c r="J488" s="14">
        <v>123.63</v>
      </c>
      <c r="K488" s="15">
        <v>0</v>
      </c>
      <c r="L488" s="14">
        <v>58.88</v>
      </c>
      <c r="M488" s="14">
        <f t="shared" si="28"/>
        <v>123.63</v>
      </c>
      <c r="N488" s="14">
        <f t="shared" si="29"/>
        <v>58.88</v>
      </c>
      <c r="O488" s="14">
        <f t="shared" si="30"/>
        <v>64.75</v>
      </c>
      <c r="P488" s="16">
        <f t="shared" si="31"/>
        <v>0.523740192509909</v>
      </c>
      <c r="Q488" s="17">
        <f>YEAR(SalesDataTable[[#This Row],[Order Date]])</f>
        <v>2026</v>
      </c>
      <c r="R488" s="16" t="str">
        <f>"Q"&amp;ROUNDUP(MONTH(SalesDataTable[[#This Row],[Order Date]])/3,0)</f>
        <v>Q2</v>
      </c>
      <c r="S488" s="13">
        <f>MONTH(SalesDataTable[[#This Row],[Order Date]])</f>
        <v>4</v>
      </c>
      <c r="T488" s="16" t="str">
        <f>TEXT(SalesDataTable[[#This Row],[Order Date]],"mmm")</f>
        <v>Apr</v>
      </c>
    </row>
    <row r="489" ht="15.6" spans="1:20">
      <c r="A489" s="19" t="s">
        <v>560</v>
      </c>
      <c r="B489" s="11">
        <v>46115</v>
      </c>
      <c r="C489" s="12" t="s">
        <v>28</v>
      </c>
      <c r="D489" s="12" t="s">
        <v>89</v>
      </c>
      <c r="E489" s="12" t="s">
        <v>23</v>
      </c>
      <c r="F489" s="12" t="s">
        <v>36</v>
      </c>
      <c r="G489" s="12" t="s">
        <v>37</v>
      </c>
      <c r="H489" s="12" t="s">
        <v>103</v>
      </c>
      <c r="I489" s="13">
        <v>3</v>
      </c>
      <c r="J489" s="14">
        <v>168.37</v>
      </c>
      <c r="K489" s="15">
        <v>0</v>
      </c>
      <c r="L489" s="14">
        <v>87.15</v>
      </c>
      <c r="M489" s="14">
        <f t="shared" si="28"/>
        <v>505.11</v>
      </c>
      <c r="N489" s="14">
        <f t="shared" si="29"/>
        <v>261.45</v>
      </c>
      <c r="O489" s="14">
        <f t="shared" si="30"/>
        <v>243.66</v>
      </c>
      <c r="P489" s="16">
        <f t="shared" si="31"/>
        <v>0.482389974461008</v>
      </c>
      <c r="Q489" s="17">
        <f>YEAR(SalesDataTable[[#This Row],[Order Date]])</f>
        <v>2026</v>
      </c>
      <c r="R489" s="16" t="str">
        <f>"Q"&amp;ROUNDUP(MONTH(SalesDataTable[[#This Row],[Order Date]])/3,0)</f>
        <v>Q2</v>
      </c>
      <c r="S489" s="13">
        <f>MONTH(SalesDataTable[[#This Row],[Order Date]])</f>
        <v>4</v>
      </c>
      <c r="T489" s="16" t="str">
        <f>TEXT(SalesDataTable[[#This Row],[Order Date]],"mmm")</f>
        <v>Apr</v>
      </c>
    </row>
    <row r="490" ht="15.6" spans="1:20">
      <c r="A490" s="19" t="s">
        <v>561</v>
      </c>
      <c r="B490" s="11">
        <v>46115</v>
      </c>
      <c r="C490" s="12" t="s">
        <v>21</v>
      </c>
      <c r="D490" s="12" t="s">
        <v>72</v>
      </c>
      <c r="E490" s="12" t="s">
        <v>59</v>
      </c>
      <c r="F490" s="12" t="s">
        <v>36</v>
      </c>
      <c r="G490" s="12" t="s">
        <v>25</v>
      </c>
      <c r="H490" s="12" t="s">
        <v>49</v>
      </c>
      <c r="I490" s="13">
        <v>4</v>
      </c>
      <c r="J490" s="14">
        <v>51.68</v>
      </c>
      <c r="K490" s="15">
        <v>0.05</v>
      </c>
      <c r="L490" s="14">
        <v>23.09</v>
      </c>
      <c r="M490" s="14">
        <f t="shared" si="28"/>
        <v>196.384</v>
      </c>
      <c r="N490" s="14">
        <f t="shared" si="29"/>
        <v>92.36</v>
      </c>
      <c r="O490" s="14">
        <f t="shared" si="30"/>
        <v>104.024</v>
      </c>
      <c r="P490" s="16">
        <f t="shared" si="31"/>
        <v>0.529696920319374</v>
      </c>
      <c r="Q490" s="17">
        <f>YEAR(SalesDataTable[[#This Row],[Order Date]])</f>
        <v>2026</v>
      </c>
      <c r="R490" s="16" t="str">
        <f>"Q"&amp;ROUNDUP(MONTH(SalesDataTable[[#This Row],[Order Date]])/3,0)</f>
        <v>Q2</v>
      </c>
      <c r="S490" s="13">
        <f>MONTH(SalesDataTable[[#This Row],[Order Date]])</f>
        <v>4</v>
      </c>
      <c r="T490" s="16" t="str">
        <f>TEXT(SalesDataTable[[#This Row],[Order Date]],"mmm")</f>
        <v>Apr</v>
      </c>
    </row>
    <row r="491" ht="15.6" spans="1:20">
      <c r="A491" s="19" t="s">
        <v>562</v>
      </c>
      <c r="B491" s="11">
        <v>46115</v>
      </c>
      <c r="C491" s="12" t="s">
        <v>28</v>
      </c>
      <c r="D491" s="12" t="s">
        <v>89</v>
      </c>
      <c r="E491" s="12" t="s">
        <v>59</v>
      </c>
      <c r="F491" s="12" t="s">
        <v>36</v>
      </c>
      <c r="G491" s="12" t="s">
        <v>25</v>
      </c>
      <c r="H491" s="12" t="s">
        <v>55</v>
      </c>
      <c r="I491" s="13">
        <v>1</v>
      </c>
      <c r="J491" s="14">
        <v>40.16</v>
      </c>
      <c r="K491" s="15">
        <v>0</v>
      </c>
      <c r="L491" s="14">
        <v>16.77</v>
      </c>
      <c r="M491" s="14">
        <f t="shared" si="28"/>
        <v>40.16</v>
      </c>
      <c r="N491" s="14">
        <f t="shared" si="29"/>
        <v>16.77</v>
      </c>
      <c r="O491" s="14">
        <f t="shared" si="30"/>
        <v>23.39</v>
      </c>
      <c r="P491" s="16">
        <f t="shared" si="31"/>
        <v>0.5824203187251</v>
      </c>
      <c r="Q491" s="17">
        <f>YEAR(SalesDataTable[[#This Row],[Order Date]])</f>
        <v>2026</v>
      </c>
      <c r="R491" s="16" t="str">
        <f>"Q"&amp;ROUNDUP(MONTH(SalesDataTable[[#This Row],[Order Date]])/3,0)</f>
        <v>Q2</v>
      </c>
      <c r="S491" s="13">
        <f>MONTH(SalesDataTable[[#This Row],[Order Date]])</f>
        <v>4</v>
      </c>
      <c r="T491" s="16" t="str">
        <f>TEXT(SalesDataTable[[#This Row],[Order Date]],"mmm")</f>
        <v>Apr</v>
      </c>
    </row>
    <row r="492" ht="15.6" spans="1:20">
      <c r="A492" s="19" t="s">
        <v>563</v>
      </c>
      <c r="B492" s="11">
        <v>46115</v>
      </c>
      <c r="C492" s="12" t="s">
        <v>47</v>
      </c>
      <c r="D492" s="12" t="s">
        <v>102</v>
      </c>
      <c r="E492" s="12" t="s">
        <v>45</v>
      </c>
      <c r="F492" s="12" t="s">
        <v>24</v>
      </c>
      <c r="G492" s="12" t="s">
        <v>37</v>
      </c>
      <c r="H492" s="12" t="s">
        <v>38</v>
      </c>
      <c r="I492" s="13">
        <v>3</v>
      </c>
      <c r="J492" s="14">
        <v>36.17</v>
      </c>
      <c r="K492" s="15">
        <v>0.1</v>
      </c>
      <c r="L492" s="14">
        <v>13.65</v>
      </c>
      <c r="M492" s="14">
        <f t="shared" si="28"/>
        <v>97.659</v>
      </c>
      <c r="N492" s="14">
        <f t="shared" si="29"/>
        <v>40.95</v>
      </c>
      <c r="O492" s="14">
        <f t="shared" si="30"/>
        <v>56.709</v>
      </c>
      <c r="P492" s="16">
        <f t="shared" si="31"/>
        <v>0.580683807943968</v>
      </c>
      <c r="Q492" s="17">
        <f>YEAR(SalesDataTable[[#This Row],[Order Date]])</f>
        <v>2026</v>
      </c>
      <c r="R492" s="16" t="str">
        <f>"Q"&amp;ROUNDUP(MONTH(SalesDataTable[[#This Row],[Order Date]])/3,0)</f>
        <v>Q2</v>
      </c>
      <c r="S492" s="13">
        <f>MONTH(SalesDataTable[[#This Row],[Order Date]])</f>
        <v>4</v>
      </c>
      <c r="T492" s="16" t="str">
        <f>TEXT(SalesDataTable[[#This Row],[Order Date]],"mmm")</f>
        <v>Apr</v>
      </c>
    </row>
    <row r="493" ht="15.6" spans="1:20">
      <c r="A493" s="19" t="s">
        <v>564</v>
      </c>
      <c r="B493" s="11">
        <v>46115</v>
      </c>
      <c r="C493" s="12" t="s">
        <v>34</v>
      </c>
      <c r="D493" s="12" t="s">
        <v>81</v>
      </c>
      <c r="E493" s="12" t="s">
        <v>23</v>
      </c>
      <c r="F493" s="12" t="s">
        <v>36</v>
      </c>
      <c r="G493" s="12" t="s">
        <v>37</v>
      </c>
      <c r="H493" s="12" t="s">
        <v>91</v>
      </c>
      <c r="I493" s="13">
        <v>4</v>
      </c>
      <c r="J493" s="14">
        <v>130.55</v>
      </c>
      <c r="K493" s="15">
        <v>0</v>
      </c>
      <c r="L493" s="14">
        <v>67.66</v>
      </c>
      <c r="M493" s="14">
        <f t="shared" si="28"/>
        <v>522.2</v>
      </c>
      <c r="N493" s="14">
        <f t="shared" si="29"/>
        <v>270.64</v>
      </c>
      <c r="O493" s="14">
        <f t="shared" si="30"/>
        <v>251.56</v>
      </c>
      <c r="P493" s="16">
        <f t="shared" si="31"/>
        <v>0.481731137495213</v>
      </c>
      <c r="Q493" s="17">
        <f>YEAR(SalesDataTable[[#This Row],[Order Date]])</f>
        <v>2026</v>
      </c>
      <c r="R493" s="16" t="str">
        <f>"Q"&amp;ROUNDUP(MONTH(SalesDataTable[[#This Row],[Order Date]])/3,0)</f>
        <v>Q2</v>
      </c>
      <c r="S493" s="13">
        <f>MONTH(SalesDataTable[[#This Row],[Order Date]])</f>
        <v>4</v>
      </c>
      <c r="T493" s="16" t="str">
        <f>TEXT(SalesDataTable[[#This Row],[Order Date]],"mmm")</f>
        <v>Apr</v>
      </c>
    </row>
    <row r="494" ht="15.6" spans="1:20">
      <c r="A494" s="19" t="s">
        <v>565</v>
      </c>
      <c r="B494" s="11">
        <v>46115</v>
      </c>
      <c r="C494" s="12" t="s">
        <v>47</v>
      </c>
      <c r="D494" s="12" t="s">
        <v>68</v>
      </c>
      <c r="E494" s="12" t="s">
        <v>23</v>
      </c>
      <c r="F494" s="12" t="s">
        <v>36</v>
      </c>
      <c r="G494" s="12" t="s">
        <v>25</v>
      </c>
      <c r="H494" s="12" t="s">
        <v>63</v>
      </c>
      <c r="I494" s="13">
        <v>2</v>
      </c>
      <c r="J494" s="14">
        <v>102.63</v>
      </c>
      <c r="K494" s="15">
        <v>0</v>
      </c>
      <c r="L494" s="14">
        <v>50.19</v>
      </c>
      <c r="M494" s="14">
        <f t="shared" si="28"/>
        <v>205.26</v>
      </c>
      <c r="N494" s="14">
        <f t="shared" si="29"/>
        <v>100.38</v>
      </c>
      <c r="O494" s="14">
        <f t="shared" si="30"/>
        <v>104.88</v>
      </c>
      <c r="P494" s="16">
        <f t="shared" si="31"/>
        <v>0.510961707103186</v>
      </c>
      <c r="Q494" s="17">
        <f>YEAR(SalesDataTable[[#This Row],[Order Date]])</f>
        <v>2026</v>
      </c>
      <c r="R494" s="16" t="str">
        <f>"Q"&amp;ROUNDUP(MONTH(SalesDataTable[[#This Row],[Order Date]])/3,0)</f>
        <v>Q2</v>
      </c>
      <c r="S494" s="13">
        <f>MONTH(SalesDataTable[[#This Row],[Order Date]])</f>
        <v>4</v>
      </c>
      <c r="T494" s="16" t="str">
        <f>TEXT(SalesDataTable[[#This Row],[Order Date]],"mmm")</f>
        <v>Apr</v>
      </c>
    </row>
    <row r="495" ht="15.6" spans="1:20">
      <c r="A495" s="19" t="s">
        <v>566</v>
      </c>
      <c r="B495" s="11">
        <v>46115</v>
      </c>
      <c r="C495" s="12" t="s">
        <v>47</v>
      </c>
      <c r="D495" s="12" t="s">
        <v>102</v>
      </c>
      <c r="E495" s="12" t="s">
        <v>59</v>
      </c>
      <c r="F495" s="12" t="s">
        <v>24</v>
      </c>
      <c r="G495" s="12" t="s">
        <v>25</v>
      </c>
      <c r="H495" s="12" t="s">
        <v>26</v>
      </c>
      <c r="I495" s="13">
        <v>6</v>
      </c>
      <c r="J495" s="14">
        <v>81.24</v>
      </c>
      <c r="K495" s="15">
        <v>0</v>
      </c>
      <c r="L495" s="14">
        <v>43.28</v>
      </c>
      <c r="M495" s="14">
        <f t="shared" si="28"/>
        <v>487.44</v>
      </c>
      <c r="N495" s="14">
        <f t="shared" si="29"/>
        <v>259.68</v>
      </c>
      <c r="O495" s="14">
        <f t="shared" si="30"/>
        <v>227.76</v>
      </c>
      <c r="P495" s="16">
        <f t="shared" si="31"/>
        <v>0.467257508616445</v>
      </c>
      <c r="Q495" s="17">
        <f>YEAR(SalesDataTable[[#This Row],[Order Date]])</f>
        <v>2026</v>
      </c>
      <c r="R495" s="16" t="str">
        <f>"Q"&amp;ROUNDUP(MONTH(SalesDataTable[[#This Row],[Order Date]])/3,0)</f>
        <v>Q2</v>
      </c>
      <c r="S495" s="13">
        <f>MONTH(SalesDataTable[[#This Row],[Order Date]])</f>
        <v>4</v>
      </c>
      <c r="T495" s="16" t="str">
        <f>TEXT(SalesDataTable[[#This Row],[Order Date]],"mmm")</f>
        <v>Apr</v>
      </c>
    </row>
    <row r="496" ht="15.6" spans="1:20">
      <c r="A496" s="19" t="s">
        <v>567</v>
      </c>
      <c r="B496" s="11">
        <v>46115</v>
      </c>
      <c r="C496" s="12" t="s">
        <v>47</v>
      </c>
      <c r="D496" s="12" t="s">
        <v>68</v>
      </c>
      <c r="E496" s="12" t="s">
        <v>23</v>
      </c>
      <c r="F496" s="12" t="s">
        <v>36</v>
      </c>
      <c r="G496" s="12" t="s">
        <v>31</v>
      </c>
      <c r="H496" s="12" t="s">
        <v>99</v>
      </c>
      <c r="I496" s="13">
        <v>3</v>
      </c>
      <c r="J496" s="14">
        <v>72.11</v>
      </c>
      <c r="K496" s="15">
        <v>0.05</v>
      </c>
      <c r="L496" s="14">
        <v>31.63</v>
      </c>
      <c r="M496" s="14">
        <f t="shared" si="28"/>
        <v>205.5135</v>
      </c>
      <c r="N496" s="14">
        <f t="shared" si="29"/>
        <v>94.89</v>
      </c>
      <c r="O496" s="14">
        <f t="shared" si="30"/>
        <v>110.6235</v>
      </c>
      <c r="P496" s="16">
        <f t="shared" si="31"/>
        <v>0.538278507251348</v>
      </c>
      <c r="Q496" s="17">
        <f>YEAR(SalesDataTable[[#This Row],[Order Date]])</f>
        <v>2026</v>
      </c>
      <c r="R496" s="16" t="str">
        <f>"Q"&amp;ROUNDUP(MONTH(SalesDataTable[[#This Row],[Order Date]])/3,0)</f>
        <v>Q2</v>
      </c>
      <c r="S496" s="13">
        <f>MONTH(SalesDataTable[[#This Row],[Order Date]])</f>
        <v>4</v>
      </c>
      <c r="T496" s="16" t="str">
        <f>TEXT(SalesDataTable[[#This Row],[Order Date]],"mmm")</f>
        <v>Apr</v>
      </c>
    </row>
    <row r="497" ht="15.6" spans="1:20">
      <c r="A497" s="19" t="s">
        <v>568</v>
      </c>
      <c r="B497" s="11">
        <v>46116</v>
      </c>
      <c r="C497" s="12" t="s">
        <v>34</v>
      </c>
      <c r="D497" s="12" t="s">
        <v>146</v>
      </c>
      <c r="E497" s="12" t="s">
        <v>45</v>
      </c>
      <c r="F497" s="12" t="s">
        <v>36</v>
      </c>
      <c r="G497" s="12" t="s">
        <v>31</v>
      </c>
      <c r="H497" s="12" t="s">
        <v>32</v>
      </c>
      <c r="I497" s="13">
        <v>4</v>
      </c>
      <c r="J497" s="14">
        <v>90.15</v>
      </c>
      <c r="K497" s="15">
        <v>0</v>
      </c>
      <c r="L497" s="14">
        <v>44.9</v>
      </c>
      <c r="M497" s="14">
        <f t="shared" si="28"/>
        <v>360.6</v>
      </c>
      <c r="N497" s="14">
        <f t="shared" si="29"/>
        <v>179.6</v>
      </c>
      <c r="O497" s="14">
        <f t="shared" si="30"/>
        <v>181</v>
      </c>
      <c r="P497" s="16">
        <f t="shared" si="31"/>
        <v>0.501941209095951</v>
      </c>
      <c r="Q497" s="17">
        <f>YEAR(SalesDataTable[[#This Row],[Order Date]])</f>
        <v>2026</v>
      </c>
      <c r="R497" s="16" t="str">
        <f>"Q"&amp;ROUNDUP(MONTH(SalesDataTable[[#This Row],[Order Date]])/3,0)</f>
        <v>Q2</v>
      </c>
      <c r="S497" s="13">
        <f>MONTH(SalesDataTable[[#This Row],[Order Date]])</f>
        <v>4</v>
      </c>
      <c r="T497" s="16" t="str">
        <f>TEXT(SalesDataTable[[#This Row],[Order Date]],"mmm")</f>
        <v>Apr</v>
      </c>
    </row>
    <row r="498" ht="15.6" spans="1:20">
      <c r="A498" s="19" t="s">
        <v>569</v>
      </c>
      <c r="B498" s="11">
        <v>46116</v>
      </c>
      <c r="C498" s="12" t="s">
        <v>47</v>
      </c>
      <c r="D498" s="12" t="s">
        <v>48</v>
      </c>
      <c r="E498" s="12" t="s">
        <v>45</v>
      </c>
      <c r="F498" s="12" t="s">
        <v>24</v>
      </c>
      <c r="G498" s="12" t="s">
        <v>25</v>
      </c>
      <c r="H498" s="12" t="s">
        <v>49</v>
      </c>
      <c r="I498" s="13">
        <v>1</v>
      </c>
      <c r="J498" s="14">
        <v>50.7</v>
      </c>
      <c r="K498" s="15">
        <v>0.05</v>
      </c>
      <c r="L498" s="14">
        <v>21.85</v>
      </c>
      <c r="M498" s="14">
        <f t="shared" si="28"/>
        <v>48.165</v>
      </c>
      <c r="N498" s="14">
        <f t="shared" si="29"/>
        <v>21.85</v>
      </c>
      <c r="O498" s="14">
        <f t="shared" si="30"/>
        <v>26.315</v>
      </c>
      <c r="P498" s="16">
        <f t="shared" si="31"/>
        <v>0.546351084812623</v>
      </c>
      <c r="Q498" s="17">
        <f>YEAR(SalesDataTable[[#This Row],[Order Date]])</f>
        <v>2026</v>
      </c>
      <c r="R498" s="16" t="str">
        <f>"Q"&amp;ROUNDUP(MONTH(SalesDataTable[[#This Row],[Order Date]])/3,0)</f>
        <v>Q2</v>
      </c>
      <c r="S498" s="13">
        <f>MONTH(SalesDataTable[[#This Row],[Order Date]])</f>
        <v>4</v>
      </c>
      <c r="T498" s="16" t="str">
        <f>TEXT(SalesDataTable[[#This Row],[Order Date]],"mmm")</f>
        <v>Apr</v>
      </c>
    </row>
    <row r="499" ht="15.6" spans="1:20">
      <c r="A499" s="19" t="s">
        <v>570</v>
      </c>
      <c r="B499" s="11">
        <v>46116</v>
      </c>
      <c r="C499" s="12" t="s">
        <v>21</v>
      </c>
      <c r="D499" s="12" t="s">
        <v>22</v>
      </c>
      <c r="E499" s="12" t="s">
        <v>23</v>
      </c>
      <c r="F499" s="12" t="s">
        <v>24</v>
      </c>
      <c r="G499" s="12" t="s">
        <v>69</v>
      </c>
      <c r="H499" s="12" t="s">
        <v>70</v>
      </c>
      <c r="I499" s="13">
        <v>1</v>
      </c>
      <c r="J499" s="14">
        <v>41.13</v>
      </c>
      <c r="K499" s="15">
        <v>0</v>
      </c>
      <c r="L499" s="14">
        <v>15.04</v>
      </c>
      <c r="M499" s="14">
        <f t="shared" si="28"/>
        <v>41.13</v>
      </c>
      <c r="N499" s="14">
        <f t="shared" si="29"/>
        <v>15.04</v>
      </c>
      <c r="O499" s="14">
        <f t="shared" si="30"/>
        <v>26.09</v>
      </c>
      <c r="P499" s="16">
        <f t="shared" si="31"/>
        <v>0.634330172623389</v>
      </c>
      <c r="Q499" s="17">
        <f>YEAR(SalesDataTable[[#This Row],[Order Date]])</f>
        <v>2026</v>
      </c>
      <c r="R499" s="16" t="str">
        <f>"Q"&amp;ROUNDUP(MONTH(SalesDataTable[[#This Row],[Order Date]])/3,0)</f>
        <v>Q2</v>
      </c>
      <c r="S499" s="13">
        <f>MONTH(SalesDataTable[[#This Row],[Order Date]])</f>
        <v>4</v>
      </c>
      <c r="T499" s="16" t="str">
        <f>TEXT(SalesDataTable[[#This Row],[Order Date]],"mmm")</f>
        <v>Apr</v>
      </c>
    </row>
    <row r="500" ht="15.6" spans="1:20">
      <c r="A500" s="19" t="s">
        <v>571</v>
      </c>
      <c r="B500" s="11">
        <v>46116</v>
      </c>
      <c r="C500" s="12" t="s">
        <v>28</v>
      </c>
      <c r="D500" s="12" t="s">
        <v>29</v>
      </c>
      <c r="E500" s="12" t="s">
        <v>45</v>
      </c>
      <c r="F500" s="12" t="s">
        <v>24</v>
      </c>
      <c r="G500" s="12" t="s">
        <v>51</v>
      </c>
      <c r="H500" s="12" t="s">
        <v>110</v>
      </c>
      <c r="I500" s="13">
        <v>1</v>
      </c>
      <c r="J500" s="14">
        <v>121.66</v>
      </c>
      <c r="K500" s="15">
        <v>0</v>
      </c>
      <c r="L500" s="14">
        <v>61.37</v>
      </c>
      <c r="M500" s="14">
        <f t="shared" si="28"/>
        <v>121.66</v>
      </c>
      <c r="N500" s="14">
        <f t="shared" si="29"/>
        <v>61.37</v>
      </c>
      <c r="O500" s="14">
        <f t="shared" si="30"/>
        <v>60.29</v>
      </c>
      <c r="P500" s="16">
        <f t="shared" si="31"/>
        <v>0.495561400624692</v>
      </c>
      <c r="Q500" s="17">
        <f>YEAR(SalesDataTable[[#This Row],[Order Date]])</f>
        <v>2026</v>
      </c>
      <c r="R500" s="16" t="str">
        <f>"Q"&amp;ROUNDUP(MONTH(SalesDataTable[[#This Row],[Order Date]])/3,0)</f>
        <v>Q2</v>
      </c>
      <c r="S500" s="13">
        <f>MONTH(SalesDataTable[[#This Row],[Order Date]])</f>
        <v>4</v>
      </c>
      <c r="T500" s="16" t="str">
        <f>TEXT(SalesDataTable[[#This Row],[Order Date]],"mmm")</f>
        <v>Apr</v>
      </c>
    </row>
    <row r="501" ht="15.6" spans="1:20">
      <c r="A501" s="19" t="s">
        <v>572</v>
      </c>
      <c r="B501" s="11">
        <v>46116</v>
      </c>
      <c r="C501" s="12" t="s">
        <v>34</v>
      </c>
      <c r="D501" s="12" t="s">
        <v>146</v>
      </c>
      <c r="E501" s="12" t="s">
        <v>45</v>
      </c>
      <c r="F501" s="12" t="s">
        <v>36</v>
      </c>
      <c r="G501" s="12" t="s">
        <v>69</v>
      </c>
      <c r="H501" s="12" t="s">
        <v>75</v>
      </c>
      <c r="I501" s="13">
        <v>1</v>
      </c>
      <c r="J501" s="14">
        <v>122.77</v>
      </c>
      <c r="K501" s="15">
        <v>0.1</v>
      </c>
      <c r="L501" s="14">
        <v>70.59</v>
      </c>
      <c r="M501" s="14">
        <f t="shared" si="28"/>
        <v>110.493</v>
      </c>
      <c r="N501" s="14">
        <f t="shared" si="29"/>
        <v>70.59</v>
      </c>
      <c r="O501" s="14">
        <f t="shared" si="30"/>
        <v>39.903</v>
      </c>
      <c r="P501" s="16">
        <f t="shared" si="31"/>
        <v>0.361135999565583</v>
      </c>
      <c r="Q501" s="17">
        <f>YEAR(SalesDataTable[[#This Row],[Order Date]])</f>
        <v>2026</v>
      </c>
      <c r="R501" s="16" t="str">
        <f>"Q"&amp;ROUNDUP(MONTH(SalesDataTable[[#This Row],[Order Date]])/3,0)</f>
        <v>Q2</v>
      </c>
      <c r="S501" s="13">
        <f>MONTH(SalesDataTable[[#This Row],[Order Date]])</f>
        <v>4</v>
      </c>
      <c r="T501" s="16" t="str">
        <f>TEXT(SalesDataTable[[#This Row],[Order Date]],"mmm")</f>
        <v>Apr</v>
      </c>
    </row>
    <row r="502" ht="15.6" spans="1:20">
      <c r="A502" s="19" t="s">
        <v>573</v>
      </c>
      <c r="B502" s="11">
        <v>46116</v>
      </c>
      <c r="C502" s="12" t="s">
        <v>47</v>
      </c>
      <c r="D502" s="12" t="s">
        <v>102</v>
      </c>
      <c r="E502" s="12" t="s">
        <v>23</v>
      </c>
      <c r="F502" s="12" t="s">
        <v>24</v>
      </c>
      <c r="G502" s="12" t="s">
        <v>25</v>
      </c>
      <c r="H502" s="12" t="s">
        <v>49</v>
      </c>
      <c r="I502" s="13">
        <v>1</v>
      </c>
      <c r="J502" s="14">
        <v>49.96</v>
      </c>
      <c r="K502" s="15">
        <v>0</v>
      </c>
      <c r="L502" s="14">
        <v>22.13</v>
      </c>
      <c r="M502" s="14">
        <f t="shared" si="28"/>
        <v>49.96</v>
      </c>
      <c r="N502" s="14">
        <f t="shared" si="29"/>
        <v>22.13</v>
      </c>
      <c r="O502" s="14">
        <f t="shared" si="30"/>
        <v>27.83</v>
      </c>
      <c r="P502" s="16">
        <f t="shared" si="31"/>
        <v>0.557045636509207</v>
      </c>
      <c r="Q502" s="17">
        <f>YEAR(SalesDataTable[[#This Row],[Order Date]])</f>
        <v>2026</v>
      </c>
      <c r="R502" s="16" t="str">
        <f>"Q"&amp;ROUNDUP(MONTH(SalesDataTable[[#This Row],[Order Date]])/3,0)</f>
        <v>Q2</v>
      </c>
      <c r="S502" s="13">
        <f>MONTH(SalesDataTable[[#This Row],[Order Date]])</f>
        <v>4</v>
      </c>
      <c r="T502" s="16" t="str">
        <f>TEXT(SalesDataTable[[#This Row],[Order Date]],"mmm")</f>
        <v>Apr</v>
      </c>
    </row>
    <row r="503" ht="15.6" spans="1:20">
      <c r="A503" s="19" t="s">
        <v>574</v>
      </c>
      <c r="B503" s="11">
        <v>46117</v>
      </c>
      <c r="C503" s="12" t="s">
        <v>47</v>
      </c>
      <c r="D503" s="12" t="s">
        <v>68</v>
      </c>
      <c r="E503" s="12" t="s">
        <v>59</v>
      </c>
      <c r="F503" s="12" t="s">
        <v>24</v>
      </c>
      <c r="G503" s="12" t="s">
        <v>31</v>
      </c>
      <c r="H503" s="12" t="s">
        <v>73</v>
      </c>
      <c r="I503" s="13">
        <v>2</v>
      </c>
      <c r="J503" s="14">
        <v>155.13</v>
      </c>
      <c r="K503" s="15">
        <v>0.15</v>
      </c>
      <c r="L503" s="14">
        <v>80.96</v>
      </c>
      <c r="M503" s="14">
        <f t="shared" si="28"/>
        <v>263.721</v>
      </c>
      <c r="N503" s="14">
        <f t="shared" si="29"/>
        <v>161.92</v>
      </c>
      <c r="O503" s="14">
        <f t="shared" si="30"/>
        <v>101.801</v>
      </c>
      <c r="P503" s="16">
        <f t="shared" si="31"/>
        <v>0.386017799113457</v>
      </c>
      <c r="Q503" s="17">
        <f>YEAR(SalesDataTable[[#This Row],[Order Date]])</f>
        <v>2026</v>
      </c>
      <c r="R503" s="16" t="str">
        <f>"Q"&amp;ROUNDUP(MONTH(SalesDataTable[[#This Row],[Order Date]])/3,0)</f>
        <v>Q2</v>
      </c>
      <c r="S503" s="13">
        <f>MONTH(SalesDataTable[[#This Row],[Order Date]])</f>
        <v>4</v>
      </c>
      <c r="T503" s="16" t="str">
        <f>TEXT(SalesDataTable[[#This Row],[Order Date]],"mmm")</f>
        <v>Apr</v>
      </c>
    </row>
    <row r="504" ht="15.6" spans="1:20">
      <c r="A504" s="19" t="s">
        <v>575</v>
      </c>
      <c r="B504" s="11">
        <v>46117</v>
      </c>
      <c r="C504" s="12" t="s">
        <v>47</v>
      </c>
      <c r="D504" s="12" t="s">
        <v>102</v>
      </c>
      <c r="E504" s="12" t="s">
        <v>23</v>
      </c>
      <c r="F504" s="12" t="s">
        <v>36</v>
      </c>
      <c r="G504" s="12" t="s">
        <v>31</v>
      </c>
      <c r="H504" s="12" t="s">
        <v>99</v>
      </c>
      <c r="I504" s="13">
        <v>3</v>
      </c>
      <c r="J504" s="14">
        <v>69.83</v>
      </c>
      <c r="K504" s="15">
        <v>0.05</v>
      </c>
      <c r="L504" s="14">
        <v>31.53</v>
      </c>
      <c r="M504" s="14">
        <f t="shared" si="28"/>
        <v>199.0155</v>
      </c>
      <c r="N504" s="14">
        <f t="shared" si="29"/>
        <v>94.59</v>
      </c>
      <c r="O504" s="14">
        <f t="shared" si="30"/>
        <v>104.4255</v>
      </c>
      <c r="P504" s="16">
        <f t="shared" si="31"/>
        <v>0.524710386879414</v>
      </c>
      <c r="Q504" s="17">
        <f>YEAR(SalesDataTable[[#This Row],[Order Date]])</f>
        <v>2026</v>
      </c>
      <c r="R504" s="16" t="str">
        <f>"Q"&amp;ROUNDUP(MONTH(SalesDataTable[[#This Row],[Order Date]])/3,0)</f>
        <v>Q2</v>
      </c>
      <c r="S504" s="13">
        <f>MONTH(SalesDataTable[[#This Row],[Order Date]])</f>
        <v>4</v>
      </c>
      <c r="T504" s="16" t="str">
        <f>TEXT(SalesDataTable[[#This Row],[Order Date]],"mmm")</f>
        <v>Apr</v>
      </c>
    </row>
    <row r="505" ht="15.6" spans="1:20">
      <c r="A505" s="19" t="s">
        <v>576</v>
      </c>
      <c r="B505" s="11">
        <v>46117</v>
      </c>
      <c r="C505" s="12" t="s">
        <v>28</v>
      </c>
      <c r="D505" s="12" t="s">
        <v>58</v>
      </c>
      <c r="E505" s="12" t="s">
        <v>45</v>
      </c>
      <c r="F505" s="12" t="s">
        <v>24</v>
      </c>
      <c r="G505" s="12" t="s">
        <v>37</v>
      </c>
      <c r="H505" s="12" t="s">
        <v>38</v>
      </c>
      <c r="I505" s="13">
        <v>1</v>
      </c>
      <c r="J505" s="14">
        <v>35.4</v>
      </c>
      <c r="K505" s="15">
        <v>0</v>
      </c>
      <c r="L505" s="14">
        <v>13.37</v>
      </c>
      <c r="M505" s="14">
        <f t="shared" si="28"/>
        <v>35.4</v>
      </c>
      <c r="N505" s="14">
        <f t="shared" si="29"/>
        <v>13.37</v>
      </c>
      <c r="O505" s="14">
        <f t="shared" si="30"/>
        <v>22.03</v>
      </c>
      <c r="P505" s="16">
        <f t="shared" si="31"/>
        <v>0.622316384180791</v>
      </c>
      <c r="Q505" s="17">
        <f>YEAR(SalesDataTable[[#This Row],[Order Date]])</f>
        <v>2026</v>
      </c>
      <c r="R505" s="16" t="str">
        <f>"Q"&amp;ROUNDUP(MONTH(SalesDataTable[[#This Row],[Order Date]])/3,0)</f>
        <v>Q2</v>
      </c>
      <c r="S505" s="13">
        <f>MONTH(SalesDataTable[[#This Row],[Order Date]])</f>
        <v>4</v>
      </c>
      <c r="T505" s="16" t="str">
        <f>TEXT(SalesDataTable[[#This Row],[Order Date]],"mmm")</f>
        <v>Apr</v>
      </c>
    </row>
    <row r="506" ht="15.6" spans="1:20">
      <c r="A506" s="19" t="s">
        <v>577</v>
      </c>
      <c r="B506" s="11">
        <v>46117</v>
      </c>
      <c r="C506" s="12" t="s">
        <v>47</v>
      </c>
      <c r="D506" s="12" t="s">
        <v>65</v>
      </c>
      <c r="E506" s="12" t="s">
        <v>23</v>
      </c>
      <c r="F506" s="12" t="s">
        <v>36</v>
      </c>
      <c r="G506" s="12" t="s">
        <v>69</v>
      </c>
      <c r="H506" s="12" t="s">
        <v>94</v>
      </c>
      <c r="I506" s="13">
        <v>1</v>
      </c>
      <c r="J506" s="14">
        <v>51.75</v>
      </c>
      <c r="K506" s="15">
        <v>0.1</v>
      </c>
      <c r="L506" s="14">
        <v>22.1</v>
      </c>
      <c r="M506" s="14">
        <f t="shared" si="28"/>
        <v>46.575</v>
      </c>
      <c r="N506" s="14">
        <f t="shared" si="29"/>
        <v>22.1</v>
      </c>
      <c r="O506" s="14">
        <f t="shared" si="30"/>
        <v>24.475</v>
      </c>
      <c r="P506" s="16">
        <f t="shared" si="31"/>
        <v>0.525496511003757</v>
      </c>
      <c r="Q506" s="17">
        <f>YEAR(SalesDataTable[[#This Row],[Order Date]])</f>
        <v>2026</v>
      </c>
      <c r="R506" s="16" t="str">
        <f>"Q"&amp;ROUNDUP(MONTH(SalesDataTable[[#This Row],[Order Date]])/3,0)</f>
        <v>Q2</v>
      </c>
      <c r="S506" s="13">
        <f>MONTH(SalesDataTable[[#This Row],[Order Date]])</f>
        <v>4</v>
      </c>
      <c r="T506" s="16" t="str">
        <f>TEXT(SalesDataTable[[#This Row],[Order Date]],"mmm")</f>
        <v>Apr</v>
      </c>
    </row>
    <row r="507" ht="15.6" spans="1:20">
      <c r="A507" s="19" t="s">
        <v>578</v>
      </c>
      <c r="B507" s="11">
        <v>46117</v>
      </c>
      <c r="C507" s="12" t="s">
        <v>47</v>
      </c>
      <c r="D507" s="12" t="s">
        <v>102</v>
      </c>
      <c r="E507" s="12" t="s">
        <v>59</v>
      </c>
      <c r="F507" s="12" t="s">
        <v>36</v>
      </c>
      <c r="G507" s="12" t="s">
        <v>25</v>
      </c>
      <c r="H507" s="12" t="s">
        <v>55</v>
      </c>
      <c r="I507" s="13">
        <v>6</v>
      </c>
      <c r="J507" s="14">
        <v>39.6</v>
      </c>
      <c r="K507" s="15">
        <v>0.15</v>
      </c>
      <c r="L507" s="14">
        <v>17.01</v>
      </c>
      <c r="M507" s="14">
        <f t="shared" si="28"/>
        <v>201.96</v>
      </c>
      <c r="N507" s="14">
        <f t="shared" si="29"/>
        <v>102.06</v>
      </c>
      <c r="O507" s="14">
        <f t="shared" si="30"/>
        <v>99.9</v>
      </c>
      <c r="P507" s="16">
        <f t="shared" si="31"/>
        <v>0.494652406417112</v>
      </c>
      <c r="Q507" s="17">
        <f>YEAR(SalesDataTable[[#This Row],[Order Date]])</f>
        <v>2026</v>
      </c>
      <c r="R507" s="16" t="str">
        <f>"Q"&amp;ROUNDUP(MONTH(SalesDataTable[[#This Row],[Order Date]])/3,0)</f>
        <v>Q2</v>
      </c>
      <c r="S507" s="13">
        <f>MONTH(SalesDataTable[[#This Row],[Order Date]])</f>
        <v>4</v>
      </c>
      <c r="T507" s="16" t="str">
        <f>TEXT(SalesDataTable[[#This Row],[Order Date]],"mmm")</f>
        <v>Apr</v>
      </c>
    </row>
    <row r="508" ht="15.6" spans="1:20">
      <c r="A508" s="19" t="s">
        <v>579</v>
      </c>
      <c r="B508" s="11">
        <v>46118</v>
      </c>
      <c r="C508" s="12" t="s">
        <v>28</v>
      </c>
      <c r="D508" s="12" t="s">
        <v>58</v>
      </c>
      <c r="E508" s="12" t="s">
        <v>45</v>
      </c>
      <c r="F508" s="12" t="s">
        <v>36</v>
      </c>
      <c r="G508" s="12" t="s">
        <v>69</v>
      </c>
      <c r="H508" s="12" t="s">
        <v>75</v>
      </c>
      <c r="I508" s="13">
        <v>2</v>
      </c>
      <c r="J508" s="14">
        <v>125.94</v>
      </c>
      <c r="K508" s="15">
        <v>0.05</v>
      </c>
      <c r="L508" s="14">
        <v>70.94</v>
      </c>
      <c r="M508" s="14">
        <f t="shared" si="28"/>
        <v>239.286</v>
      </c>
      <c r="N508" s="14">
        <f t="shared" si="29"/>
        <v>141.88</v>
      </c>
      <c r="O508" s="14">
        <f t="shared" si="30"/>
        <v>97.406</v>
      </c>
      <c r="P508" s="16">
        <f t="shared" si="31"/>
        <v>0.407069364693296</v>
      </c>
      <c r="Q508" s="17">
        <f>YEAR(SalesDataTable[[#This Row],[Order Date]])</f>
        <v>2026</v>
      </c>
      <c r="R508" s="16" t="str">
        <f>"Q"&amp;ROUNDUP(MONTH(SalesDataTable[[#This Row],[Order Date]])/3,0)</f>
        <v>Q2</v>
      </c>
      <c r="S508" s="13">
        <f>MONTH(SalesDataTable[[#This Row],[Order Date]])</f>
        <v>4</v>
      </c>
      <c r="T508" s="16" t="str">
        <f>TEXT(SalesDataTable[[#This Row],[Order Date]],"mmm")</f>
        <v>Apr</v>
      </c>
    </row>
    <row r="509" ht="15.6" spans="1:20">
      <c r="A509" s="19" t="s">
        <v>580</v>
      </c>
      <c r="B509" s="11">
        <v>46118</v>
      </c>
      <c r="C509" s="12" t="s">
        <v>28</v>
      </c>
      <c r="D509" s="12" t="s">
        <v>29</v>
      </c>
      <c r="E509" s="12" t="s">
        <v>23</v>
      </c>
      <c r="F509" s="12" t="s">
        <v>24</v>
      </c>
      <c r="G509" s="12" t="s">
        <v>51</v>
      </c>
      <c r="H509" s="12" t="s">
        <v>110</v>
      </c>
      <c r="I509" s="13">
        <v>3</v>
      </c>
      <c r="J509" s="14">
        <v>124.67</v>
      </c>
      <c r="K509" s="15">
        <v>0</v>
      </c>
      <c r="L509" s="14">
        <v>61.46</v>
      </c>
      <c r="M509" s="14">
        <f t="shared" si="28"/>
        <v>374.01</v>
      </c>
      <c r="N509" s="14">
        <f t="shared" si="29"/>
        <v>184.38</v>
      </c>
      <c r="O509" s="14">
        <f t="shared" si="30"/>
        <v>189.63</v>
      </c>
      <c r="P509" s="16">
        <f t="shared" si="31"/>
        <v>0.507018528916339</v>
      </c>
      <c r="Q509" s="17">
        <f>YEAR(SalesDataTable[[#This Row],[Order Date]])</f>
        <v>2026</v>
      </c>
      <c r="R509" s="16" t="str">
        <f>"Q"&amp;ROUNDUP(MONTH(SalesDataTable[[#This Row],[Order Date]])/3,0)</f>
        <v>Q2</v>
      </c>
      <c r="S509" s="13">
        <f>MONTH(SalesDataTable[[#This Row],[Order Date]])</f>
        <v>4</v>
      </c>
      <c r="T509" s="16" t="str">
        <f>TEXT(SalesDataTable[[#This Row],[Order Date]],"mmm")</f>
        <v>Apr</v>
      </c>
    </row>
    <row r="510" ht="15.6" spans="1:20">
      <c r="A510" s="19" t="s">
        <v>581</v>
      </c>
      <c r="B510" s="11">
        <v>46118</v>
      </c>
      <c r="C510" s="12" t="s">
        <v>47</v>
      </c>
      <c r="D510" s="12" t="s">
        <v>68</v>
      </c>
      <c r="E510" s="12" t="s">
        <v>23</v>
      </c>
      <c r="F510" s="12" t="s">
        <v>24</v>
      </c>
      <c r="G510" s="12" t="s">
        <v>31</v>
      </c>
      <c r="H510" s="12" t="s">
        <v>99</v>
      </c>
      <c r="I510" s="13">
        <v>2</v>
      </c>
      <c r="J510" s="14">
        <v>72.26</v>
      </c>
      <c r="K510" s="15">
        <v>0</v>
      </c>
      <c r="L510" s="14">
        <v>33.21</v>
      </c>
      <c r="M510" s="14">
        <f t="shared" si="28"/>
        <v>144.52</v>
      </c>
      <c r="N510" s="14">
        <f t="shared" si="29"/>
        <v>66.42</v>
      </c>
      <c r="O510" s="14">
        <f t="shared" si="30"/>
        <v>78.1</v>
      </c>
      <c r="P510" s="16">
        <f t="shared" si="31"/>
        <v>0.54040963188486</v>
      </c>
      <c r="Q510" s="17">
        <f>YEAR(SalesDataTable[[#This Row],[Order Date]])</f>
        <v>2026</v>
      </c>
      <c r="R510" s="16" t="str">
        <f>"Q"&amp;ROUNDUP(MONTH(SalesDataTable[[#This Row],[Order Date]])/3,0)</f>
        <v>Q2</v>
      </c>
      <c r="S510" s="13">
        <f>MONTH(SalesDataTable[[#This Row],[Order Date]])</f>
        <v>4</v>
      </c>
      <c r="T510" s="16" t="str">
        <f>TEXT(SalesDataTable[[#This Row],[Order Date]],"mmm")</f>
        <v>Apr</v>
      </c>
    </row>
    <row r="511" ht="15.6" spans="1:20">
      <c r="A511" s="19" t="s">
        <v>582</v>
      </c>
      <c r="B511" s="11">
        <v>46118</v>
      </c>
      <c r="C511" s="12" t="s">
        <v>28</v>
      </c>
      <c r="D511" s="12" t="s">
        <v>89</v>
      </c>
      <c r="E511" s="12" t="s">
        <v>30</v>
      </c>
      <c r="F511" s="12" t="s">
        <v>40</v>
      </c>
      <c r="G511" s="12" t="s">
        <v>25</v>
      </c>
      <c r="H511" s="12" t="s">
        <v>49</v>
      </c>
      <c r="I511" s="13">
        <v>10</v>
      </c>
      <c r="J511" s="14">
        <v>50.64</v>
      </c>
      <c r="K511" s="15">
        <v>0.2</v>
      </c>
      <c r="L511" s="14">
        <v>22.99</v>
      </c>
      <c r="M511" s="14">
        <f t="shared" si="28"/>
        <v>405.12</v>
      </c>
      <c r="N511" s="14">
        <f t="shared" si="29"/>
        <v>229.9</v>
      </c>
      <c r="O511" s="14">
        <f t="shared" si="30"/>
        <v>175.22</v>
      </c>
      <c r="P511" s="16">
        <f t="shared" si="31"/>
        <v>0.432513823064771</v>
      </c>
      <c r="Q511" s="17">
        <f>YEAR(SalesDataTable[[#This Row],[Order Date]])</f>
        <v>2026</v>
      </c>
      <c r="R511" s="16" t="str">
        <f>"Q"&amp;ROUNDUP(MONTH(SalesDataTable[[#This Row],[Order Date]])/3,0)</f>
        <v>Q2</v>
      </c>
      <c r="S511" s="13">
        <f>MONTH(SalesDataTable[[#This Row],[Order Date]])</f>
        <v>4</v>
      </c>
      <c r="T511" s="16" t="str">
        <f>TEXT(SalesDataTable[[#This Row],[Order Date]],"mmm")</f>
        <v>Apr</v>
      </c>
    </row>
    <row r="512" ht="15.6" spans="1:20">
      <c r="A512" s="19" t="s">
        <v>583</v>
      </c>
      <c r="B512" s="11">
        <v>46118</v>
      </c>
      <c r="C512" s="12" t="s">
        <v>21</v>
      </c>
      <c r="D512" s="12" t="s">
        <v>72</v>
      </c>
      <c r="E512" s="12" t="s">
        <v>23</v>
      </c>
      <c r="F512" s="12" t="s">
        <v>36</v>
      </c>
      <c r="G512" s="12" t="s">
        <v>31</v>
      </c>
      <c r="H512" s="12" t="s">
        <v>99</v>
      </c>
      <c r="I512" s="13">
        <v>1</v>
      </c>
      <c r="J512" s="14">
        <v>73</v>
      </c>
      <c r="K512" s="15">
        <v>0</v>
      </c>
      <c r="L512" s="14">
        <v>32.4</v>
      </c>
      <c r="M512" s="14">
        <f t="shared" si="28"/>
        <v>73</v>
      </c>
      <c r="N512" s="14">
        <f t="shared" si="29"/>
        <v>32.4</v>
      </c>
      <c r="O512" s="14">
        <f t="shared" si="30"/>
        <v>40.6</v>
      </c>
      <c r="P512" s="16">
        <f t="shared" si="31"/>
        <v>0.556164383561644</v>
      </c>
      <c r="Q512" s="17">
        <f>YEAR(SalesDataTable[[#This Row],[Order Date]])</f>
        <v>2026</v>
      </c>
      <c r="R512" s="16" t="str">
        <f>"Q"&amp;ROUNDUP(MONTH(SalesDataTable[[#This Row],[Order Date]])/3,0)</f>
        <v>Q2</v>
      </c>
      <c r="S512" s="13">
        <f>MONTH(SalesDataTable[[#This Row],[Order Date]])</f>
        <v>4</v>
      </c>
      <c r="T512" s="16" t="str">
        <f>TEXT(SalesDataTable[[#This Row],[Order Date]],"mmm")</f>
        <v>Apr</v>
      </c>
    </row>
    <row r="513" ht="15.6" spans="1:20">
      <c r="A513" s="19" t="s">
        <v>584</v>
      </c>
      <c r="B513" s="11">
        <v>46118</v>
      </c>
      <c r="C513" s="12" t="s">
        <v>21</v>
      </c>
      <c r="D513" s="12" t="s">
        <v>108</v>
      </c>
      <c r="E513" s="12" t="s">
        <v>23</v>
      </c>
      <c r="F513" s="12" t="s">
        <v>24</v>
      </c>
      <c r="G513" s="12" t="s">
        <v>37</v>
      </c>
      <c r="H513" s="12" t="s">
        <v>38</v>
      </c>
      <c r="I513" s="13">
        <v>1</v>
      </c>
      <c r="J513" s="14">
        <v>35.7</v>
      </c>
      <c r="K513" s="15">
        <v>0</v>
      </c>
      <c r="L513" s="14">
        <v>13.8</v>
      </c>
      <c r="M513" s="14">
        <f t="shared" si="28"/>
        <v>35.7</v>
      </c>
      <c r="N513" s="14">
        <f t="shared" si="29"/>
        <v>13.8</v>
      </c>
      <c r="O513" s="14">
        <f t="shared" si="30"/>
        <v>21.9</v>
      </c>
      <c r="P513" s="16">
        <f t="shared" si="31"/>
        <v>0.613445378151261</v>
      </c>
      <c r="Q513" s="17">
        <f>YEAR(SalesDataTable[[#This Row],[Order Date]])</f>
        <v>2026</v>
      </c>
      <c r="R513" s="16" t="str">
        <f>"Q"&amp;ROUNDUP(MONTH(SalesDataTable[[#This Row],[Order Date]])/3,0)</f>
        <v>Q2</v>
      </c>
      <c r="S513" s="13">
        <f>MONTH(SalesDataTable[[#This Row],[Order Date]])</f>
        <v>4</v>
      </c>
      <c r="T513" s="16" t="str">
        <f>TEXT(SalesDataTable[[#This Row],[Order Date]],"mmm")</f>
        <v>Apr</v>
      </c>
    </row>
    <row r="514" ht="15.6" spans="1:20">
      <c r="A514" s="19" t="s">
        <v>585</v>
      </c>
      <c r="B514" s="11">
        <v>46118</v>
      </c>
      <c r="C514" s="12" t="s">
        <v>34</v>
      </c>
      <c r="D514" s="12" t="s">
        <v>146</v>
      </c>
      <c r="E514" s="12" t="s">
        <v>30</v>
      </c>
      <c r="F514" s="12" t="s">
        <v>36</v>
      </c>
      <c r="G514" s="12" t="s">
        <v>31</v>
      </c>
      <c r="H514" s="12" t="s">
        <v>73</v>
      </c>
      <c r="I514" s="13">
        <v>8</v>
      </c>
      <c r="J514" s="14">
        <v>152.42</v>
      </c>
      <c r="K514" s="15">
        <v>0.05</v>
      </c>
      <c r="L514" s="14">
        <v>80.11</v>
      </c>
      <c r="M514" s="14">
        <f t="shared" ref="M514:M577" si="32">I514*J514*(1-K514)</f>
        <v>1158.392</v>
      </c>
      <c r="N514" s="14">
        <f t="shared" ref="N514:N577" si="33">I514*L514</f>
        <v>640.88</v>
      </c>
      <c r="O514" s="14">
        <f t="shared" ref="O514:O577" si="34">M514-N514</f>
        <v>517.512</v>
      </c>
      <c r="P514" s="16">
        <f t="shared" ref="P514:P577" si="35">IFERROR(O514/M514,0)</f>
        <v>0.446750322861346</v>
      </c>
      <c r="Q514" s="17">
        <f>YEAR(SalesDataTable[[#This Row],[Order Date]])</f>
        <v>2026</v>
      </c>
      <c r="R514" s="16" t="str">
        <f>"Q"&amp;ROUNDUP(MONTH(SalesDataTable[[#This Row],[Order Date]])/3,0)</f>
        <v>Q2</v>
      </c>
      <c r="S514" s="13">
        <f>MONTH(SalesDataTable[[#This Row],[Order Date]])</f>
        <v>4</v>
      </c>
      <c r="T514" s="16" t="str">
        <f>TEXT(SalesDataTable[[#This Row],[Order Date]],"mmm")</f>
        <v>Apr</v>
      </c>
    </row>
    <row r="515" ht="15.6" spans="1:20">
      <c r="A515" s="19" t="s">
        <v>586</v>
      </c>
      <c r="B515" s="11">
        <v>46118</v>
      </c>
      <c r="C515" s="12" t="s">
        <v>47</v>
      </c>
      <c r="D515" s="12" t="s">
        <v>68</v>
      </c>
      <c r="E515" s="12" t="s">
        <v>23</v>
      </c>
      <c r="F515" s="12" t="s">
        <v>24</v>
      </c>
      <c r="G515" s="12" t="s">
        <v>25</v>
      </c>
      <c r="H515" s="12" t="s">
        <v>26</v>
      </c>
      <c r="I515" s="13">
        <v>1</v>
      </c>
      <c r="J515" s="14">
        <v>81.78</v>
      </c>
      <c r="K515" s="15">
        <v>0</v>
      </c>
      <c r="L515" s="14">
        <v>42.82</v>
      </c>
      <c r="M515" s="14">
        <f t="shared" si="32"/>
        <v>81.78</v>
      </c>
      <c r="N515" s="14">
        <f t="shared" si="33"/>
        <v>42.82</v>
      </c>
      <c r="O515" s="14">
        <f t="shared" si="34"/>
        <v>38.96</v>
      </c>
      <c r="P515" s="16">
        <f t="shared" si="35"/>
        <v>0.476400097823429</v>
      </c>
      <c r="Q515" s="17">
        <f>YEAR(SalesDataTable[[#This Row],[Order Date]])</f>
        <v>2026</v>
      </c>
      <c r="R515" s="16" t="str">
        <f>"Q"&amp;ROUNDUP(MONTH(SalesDataTable[[#This Row],[Order Date]])/3,0)</f>
        <v>Q2</v>
      </c>
      <c r="S515" s="13">
        <f>MONTH(SalesDataTable[[#This Row],[Order Date]])</f>
        <v>4</v>
      </c>
      <c r="T515" s="16" t="str">
        <f>TEXT(SalesDataTable[[#This Row],[Order Date]],"mmm")</f>
        <v>Apr</v>
      </c>
    </row>
    <row r="516" ht="15.6" spans="1:20">
      <c r="A516" s="19" t="s">
        <v>587</v>
      </c>
      <c r="B516" s="11">
        <v>46118</v>
      </c>
      <c r="C516" s="12" t="s">
        <v>28</v>
      </c>
      <c r="D516" s="12" t="s">
        <v>58</v>
      </c>
      <c r="E516" s="12" t="s">
        <v>23</v>
      </c>
      <c r="F516" s="12" t="s">
        <v>40</v>
      </c>
      <c r="G516" s="12" t="s">
        <v>25</v>
      </c>
      <c r="H516" s="12" t="s">
        <v>63</v>
      </c>
      <c r="I516" s="13">
        <v>6</v>
      </c>
      <c r="J516" s="14">
        <v>102.59</v>
      </c>
      <c r="K516" s="15">
        <v>0.1</v>
      </c>
      <c r="L516" s="14">
        <v>49.6</v>
      </c>
      <c r="M516" s="14">
        <f t="shared" si="32"/>
        <v>553.986</v>
      </c>
      <c r="N516" s="14">
        <f t="shared" si="33"/>
        <v>297.6</v>
      </c>
      <c r="O516" s="14">
        <f t="shared" si="34"/>
        <v>256.386</v>
      </c>
      <c r="P516" s="16">
        <f t="shared" si="35"/>
        <v>0.462802309083623</v>
      </c>
      <c r="Q516" s="17">
        <f>YEAR(SalesDataTable[[#This Row],[Order Date]])</f>
        <v>2026</v>
      </c>
      <c r="R516" s="16" t="str">
        <f>"Q"&amp;ROUNDUP(MONTH(SalesDataTable[[#This Row],[Order Date]])/3,0)</f>
        <v>Q2</v>
      </c>
      <c r="S516" s="13">
        <f>MONTH(SalesDataTable[[#This Row],[Order Date]])</f>
        <v>4</v>
      </c>
      <c r="T516" s="16" t="str">
        <f>TEXT(SalesDataTable[[#This Row],[Order Date]],"mmm")</f>
        <v>Apr</v>
      </c>
    </row>
    <row r="517" ht="15.6" spans="1:20">
      <c r="A517" s="19" t="s">
        <v>588</v>
      </c>
      <c r="B517" s="11">
        <v>46118</v>
      </c>
      <c r="C517" s="12" t="s">
        <v>47</v>
      </c>
      <c r="D517" s="12" t="s">
        <v>68</v>
      </c>
      <c r="E517" s="12" t="s">
        <v>45</v>
      </c>
      <c r="F517" s="12" t="s">
        <v>24</v>
      </c>
      <c r="G517" s="12" t="s">
        <v>31</v>
      </c>
      <c r="H517" s="12" t="s">
        <v>73</v>
      </c>
      <c r="I517" s="13">
        <v>2</v>
      </c>
      <c r="J517" s="14">
        <v>152.44</v>
      </c>
      <c r="K517" s="15">
        <v>0.15</v>
      </c>
      <c r="L517" s="14">
        <v>76.68</v>
      </c>
      <c r="M517" s="14">
        <f t="shared" si="32"/>
        <v>259.148</v>
      </c>
      <c r="N517" s="14">
        <f t="shared" si="33"/>
        <v>153.36</v>
      </c>
      <c r="O517" s="14">
        <f t="shared" si="34"/>
        <v>105.788</v>
      </c>
      <c r="P517" s="16">
        <f t="shared" si="35"/>
        <v>0.408214610955902</v>
      </c>
      <c r="Q517" s="17">
        <f>YEAR(SalesDataTable[[#This Row],[Order Date]])</f>
        <v>2026</v>
      </c>
      <c r="R517" s="16" t="str">
        <f>"Q"&amp;ROUNDUP(MONTH(SalesDataTable[[#This Row],[Order Date]])/3,0)</f>
        <v>Q2</v>
      </c>
      <c r="S517" s="13">
        <f>MONTH(SalesDataTable[[#This Row],[Order Date]])</f>
        <v>4</v>
      </c>
      <c r="T517" s="16" t="str">
        <f>TEXT(SalesDataTable[[#This Row],[Order Date]],"mmm")</f>
        <v>Apr</v>
      </c>
    </row>
    <row r="518" ht="15.6" spans="1:20">
      <c r="A518" s="19" t="s">
        <v>589</v>
      </c>
      <c r="B518" s="11">
        <v>46118</v>
      </c>
      <c r="C518" s="12" t="s">
        <v>28</v>
      </c>
      <c r="D518" s="12" t="s">
        <v>29</v>
      </c>
      <c r="E518" s="12" t="s">
        <v>23</v>
      </c>
      <c r="F518" s="12" t="s">
        <v>36</v>
      </c>
      <c r="G518" s="12" t="s">
        <v>37</v>
      </c>
      <c r="H518" s="12" t="s">
        <v>91</v>
      </c>
      <c r="I518" s="13">
        <v>6</v>
      </c>
      <c r="J518" s="14">
        <v>136.29</v>
      </c>
      <c r="K518" s="15">
        <v>0</v>
      </c>
      <c r="L518" s="14">
        <v>68.21</v>
      </c>
      <c r="M518" s="14">
        <f t="shared" si="32"/>
        <v>817.74</v>
      </c>
      <c r="N518" s="14">
        <f t="shared" si="33"/>
        <v>409.26</v>
      </c>
      <c r="O518" s="14">
        <f t="shared" si="34"/>
        <v>408.48</v>
      </c>
      <c r="P518" s="16">
        <f t="shared" si="35"/>
        <v>0.499523075794262</v>
      </c>
      <c r="Q518" s="17">
        <f>YEAR(SalesDataTable[[#This Row],[Order Date]])</f>
        <v>2026</v>
      </c>
      <c r="R518" s="16" t="str">
        <f>"Q"&amp;ROUNDUP(MONTH(SalesDataTable[[#This Row],[Order Date]])/3,0)</f>
        <v>Q2</v>
      </c>
      <c r="S518" s="13">
        <f>MONTH(SalesDataTable[[#This Row],[Order Date]])</f>
        <v>4</v>
      </c>
      <c r="T518" s="16" t="str">
        <f>TEXT(SalesDataTable[[#This Row],[Order Date]],"mmm")</f>
        <v>Apr</v>
      </c>
    </row>
    <row r="519" ht="15.6" spans="1:20">
      <c r="A519" s="19" t="s">
        <v>590</v>
      </c>
      <c r="B519" s="11">
        <v>46118</v>
      </c>
      <c r="C519" s="12" t="s">
        <v>21</v>
      </c>
      <c r="D519" s="12" t="s">
        <v>72</v>
      </c>
      <c r="E519" s="12" t="s">
        <v>30</v>
      </c>
      <c r="F519" s="12" t="s">
        <v>40</v>
      </c>
      <c r="G519" s="12" t="s">
        <v>31</v>
      </c>
      <c r="H519" s="12" t="s">
        <v>73</v>
      </c>
      <c r="I519" s="13">
        <v>4</v>
      </c>
      <c r="J519" s="14">
        <v>157.51</v>
      </c>
      <c r="K519" s="15">
        <v>0.2</v>
      </c>
      <c r="L519" s="14">
        <v>79.21</v>
      </c>
      <c r="M519" s="14">
        <f t="shared" si="32"/>
        <v>504.032</v>
      </c>
      <c r="N519" s="14">
        <f t="shared" si="33"/>
        <v>316.84</v>
      </c>
      <c r="O519" s="14">
        <f t="shared" si="34"/>
        <v>187.192</v>
      </c>
      <c r="P519" s="16">
        <f t="shared" si="35"/>
        <v>0.371389118151229</v>
      </c>
      <c r="Q519" s="17">
        <f>YEAR(SalesDataTable[[#This Row],[Order Date]])</f>
        <v>2026</v>
      </c>
      <c r="R519" s="16" t="str">
        <f>"Q"&amp;ROUNDUP(MONTH(SalesDataTable[[#This Row],[Order Date]])/3,0)</f>
        <v>Q2</v>
      </c>
      <c r="S519" s="13">
        <f>MONTH(SalesDataTable[[#This Row],[Order Date]])</f>
        <v>4</v>
      </c>
      <c r="T519" s="16" t="str">
        <f>TEXT(SalesDataTable[[#This Row],[Order Date]],"mmm")</f>
        <v>Apr</v>
      </c>
    </row>
    <row r="520" ht="15.6" spans="1:20">
      <c r="A520" s="19" t="s">
        <v>591</v>
      </c>
      <c r="B520" s="11">
        <v>46119</v>
      </c>
      <c r="C520" s="12" t="s">
        <v>34</v>
      </c>
      <c r="D520" s="12" t="s">
        <v>44</v>
      </c>
      <c r="E520" s="12" t="s">
        <v>23</v>
      </c>
      <c r="F520" s="12" t="s">
        <v>36</v>
      </c>
      <c r="G520" s="12" t="s">
        <v>51</v>
      </c>
      <c r="H520" s="12" t="s">
        <v>110</v>
      </c>
      <c r="I520" s="13">
        <v>2</v>
      </c>
      <c r="J520" s="14">
        <v>120.5</v>
      </c>
      <c r="K520" s="15">
        <v>0</v>
      </c>
      <c r="L520" s="14">
        <v>61.42</v>
      </c>
      <c r="M520" s="14">
        <f t="shared" si="32"/>
        <v>241</v>
      </c>
      <c r="N520" s="14">
        <f t="shared" si="33"/>
        <v>122.84</v>
      </c>
      <c r="O520" s="14">
        <f t="shared" si="34"/>
        <v>118.16</v>
      </c>
      <c r="P520" s="16">
        <f t="shared" si="35"/>
        <v>0.490290456431535</v>
      </c>
      <c r="Q520" s="17">
        <f>YEAR(SalesDataTable[[#This Row],[Order Date]])</f>
        <v>2026</v>
      </c>
      <c r="R520" s="16" t="str">
        <f>"Q"&amp;ROUNDUP(MONTH(SalesDataTable[[#This Row],[Order Date]])/3,0)</f>
        <v>Q2</v>
      </c>
      <c r="S520" s="13">
        <f>MONTH(SalesDataTable[[#This Row],[Order Date]])</f>
        <v>4</v>
      </c>
      <c r="T520" s="16" t="str">
        <f>TEXT(SalesDataTable[[#This Row],[Order Date]],"mmm")</f>
        <v>Apr</v>
      </c>
    </row>
    <row r="521" ht="15.6" spans="1:20">
      <c r="A521" s="19" t="s">
        <v>592</v>
      </c>
      <c r="B521" s="11">
        <v>46119</v>
      </c>
      <c r="C521" s="12" t="s">
        <v>21</v>
      </c>
      <c r="D521" s="12" t="s">
        <v>22</v>
      </c>
      <c r="E521" s="12" t="s">
        <v>23</v>
      </c>
      <c r="F521" s="12" t="s">
        <v>24</v>
      </c>
      <c r="G521" s="12" t="s">
        <v>31</v>
      </c>
      <c r="H521" s="12" t="s">
        <v>73</v>
      </c>
      <c r="I521" s="13">
        <v>3</v>
      </c>
      <c r="J521" s="14">
        <v>152.62</v>
      </c>
      <c r="K521" s="15">
        <v>0.05</v>
      </c>
      <c r="L521" s="14">
        <v>77.75</v>
      </c>
      <c r="M521" s="14">
        <f t="shared" si="32"/>
        <v>434.967</v>
      </c>
      <c r="N521" s="14">
        <f t="shared" si="33"/>
        <v>233.25</v>
      </c>
      <c r="O521" s="14">
        <f t="shared" si="34"/>
        <v>201.717</v>
      </c>
      <c r="P521" s="16">
        <f t="shared" si="35"/>
        <v>0.463752422597576</v>
      </c>
      <c r="Q521" s="17">
        <f>YEAR(SalesDataTable[[#This Row],[Order Date]])</f>
        <v>2026</v>
      </c>
      <c r="R521" s="16" t="str">
        <f>"Q"&amp;ROUNDUP(MONTH(SalesDataTable[[#This Row],[Order Date]])/3,0)</f>
        <v>Q2</v>
      </c>
      <c r="S521" s="13">
        <f>MONTH(SalesDataTable[[#This Row],[Order Date]])</f>
        <v>4</v>
      </c>
      <c r="T521" s="16" t="str">
        <f>TEXT(SalesDataTable[[#This Row],[Order Date]],"mmm")</f>
        <v>Apr</v>
      </c>
    </row>
    <row r="522" ht="15.6" spans="1:20">
      <c r="A522" s="19" t="s">
        <v>593</v>
      </c>
      <c r="B522" s="11">
        <v>46119</v>
      </c>
      <c r="C522" s="12" t="s">
        <v>28</v>
      </c>
      <c r="D522" s="12" t="s">
        <v>86</v>
      </c>
      <c r="E522" s="12" t="s">
        <v>23</v>
      </c>
      <c r="F522" s="12" t="s">
        <v>24</v>
      </c>
      <c r="G522" s="12" t="s">
        <v>37</v>
      </c>
      <c r="H522" s="12" t="s">
        <v>91</v>
      </c>
      <c r="I522" s="13">
        <v>2</v>
      </c>
      <c r="J522" s="14">
        <v>134.16</v>
      </c>
      <c r="K522" s="15">
        <v>0.05</v>
      </c>
      <c r="L522" s="14">
        <v>67.08</v>
      </c>
      <c r="M522" s="14">
        <f t="shared" si="32"/>
        <v>254.904</v>
      </c>
      <c r="N522" s="14">
        <f t="shared" si="33"/>
        <v>134.16</v>
      </c>
      <c r="O522" s="14">
        <f t="shared" si="34"/>
        <v>120.744</v>
      </c>
      <c r="P522" s="16">
        <f t="shared" si="35"/>
        <v>0.473684210526316</v>
      </c>
      <c r="Q522" s="17">
        <f>YEAR(SalesDataTable[[#This Row],[Order Date]])</f>
        <v>2026</v>
      </c>
      <c r="R522" s="16" t="str">
        <f>"Q"&amp;ROUNDUP(MONTH(SalesDataTable[[#This Row],[Order Date]])/3,0)</f>
        <v>Q2</v>
      </c>
      <c r="S522" s="13">
        <f>MONTH(SalesDataTable[[#This Row],[Order Date]])</f>
        <v>4</v>
      </c>
      <c r="T522" s="16" t="str">
        <f>TEXT(SalesDataTable[[#This Row],[Order Date]],"mmm")</f>
        <v>Apr</v>
      </c>
    </row>
    <row r="523" ht="15.6" spans="1:20">
      <c r="A523" s="19" t="s">
        <v>594</v>
      </c>
      <c r="B523" s="11">
        <v>46119</v>
      </c>
      <c r="C523" s="12" t="s">
        <v>47</v>
      </c>
      <c r="D523" s="12" t="s">
        <v>102</v>
      </c>
      <c r="E523" s="12" t="s">
        <v>45</v>
      </c>
      <c r="F523" s="12" t="s">
        <v>40</v>
      </c>
      <c r="G523" s="12" t="s">
        <v>25</v>
      </c>
      <c r="H523" s="12" t="s">
        <v>63</v>
      </c>
      <c r="I523" s="13">
        <v>1</v>
      </c>
      <c r="J523" s="14">
        <v>101.13</v>
      </c>
      <c r="K523" s="15">
        <v>0</v>
      </c>
      <c r="L523" s="14">
        <v>50.8</v>
      </c>
      <c r="M523" s="14">
        <f t="shared" si="32"/>
        <v>101.13</v>
      </c>
      <c r="N523" s="14">
        <f t="shared" si="33"/>
        <v>50.8</v>
      </c>
      <c r="O523" s="14">
        <f t="shared" si="34"/>
        <v>50.33</v>
      </c>
      <c r="P523" s="16">
        <f t="shared" si="35"/>
        <v>0.49767625828142</v>
      </c>
      <c r="Q523" s="17">
        <f>YEAR(SalesDataTable[[#This Row],[Order Date]])</f>
        <v>2026</v>
      </c>
      <c r="R523" s="16" t="str">
        <f>"Q"&amp;ROUNDUP(MONTH(SalesDataTable[[#This Row],[Order Date]])/3,0)</f>
        <v>Q2</v>
      </c>
      <c r="S523" s="13">
        <f>MONTH(SalesDataTable[[#This Row],[Order Date]])</f>
        <v>4</v>
      </c>
      <c r="T523" s="16" t="str">
        <f>TEXT(SalesDataTable[[#This Row],[Order Date]],"mmm")</f>
        <v>Apr</v>
      </c>
    </row>
    <row r="524" ht="15.6" spans="1:20">
      <c r="A524" s="19" t="s">
        <v>595</v>
      </c>
      <c r="B524" s="11">
        <v>46119</v>
      </c>
      <c r="C524" s="12" t="s">
        <v>28</v>
      </c>
      <c r="D524" s="12" t="s">
        <v>106</v>
      </c>
      <c r="E524" s="12" t="s">
        <v>45</v>
      </c>
      <c r="F524" s="12" t="s">
        <v>36</v>
      </c>
      <c r="G524" s="12" t="s">
        <v>69</v>
      </c>
      <c r="H524" s="12" t="s">
        <v>94</v>
      </c>
      <c r="I524" s="13">
        <v>1</v>
      </c>
      <c r="J524" s="14">
        <v>51.36</v>
      </c>
      <c r="K524" s="15">
        <v>0</v>
      </c>
      <c r="L524" s="14">
        <v>22.21</v>
      </c>
      <c r="M524" s="14">
        <f t="shared" si="32"/>
        <v>51.36</v>
      </c>
      <c r="N524" s="14">
        <f t="shared" si="33"/>
        <v>22.21</v>
      </c>
      <c r="O524" s="14">
        <f t="shared" si="34"/>
        <v>29.15</v>
      </c>
      <c r="P524" s="16">
        <f t="shared" si="35"/>
        <v>0.56756230529595</v>
      </c>
      <c r="Q524" s="17">
        <f>YEAR(SalesDataTable[[#This Row],[Order Date]])</f>
        <v>2026</v>
      </c>
      <c r="R524" s="16" t="str">
        <f>"Q"&amp;ROUNDUP(MONTH(SalesDataTable[[#This Row],[Order Date]])/3,0)</f>
        <v>Q2</v>
      </c>
      <c r="S524" s="13">
        <f>MONTH(SalesDataTable[[#This Row],[Order Date]])</f>
        <v>4</v>
      </c>
      <c r="T524" s="16" t="str">
        <f>TEXT(SalesDataTable[[#This Row],[Order Date]],"mmm")</f>
        <v>Apr</v>
      </c>
    </row>
    <row r="525" ht="15.6" spans="1:20">
      <c r="A525" s="19" t="s">
        <v>596</v>
      </c>
      <c r="B525" s="11">
        <v>46119</v>
      </c>
      <c r="C525" s="12" t="s">
        <v>34</v>
      </c>
      <c r="D525" s="12" t="s">
        <v>146</v>
      </c>
      <c r="E525" s="12" t="s">
        <v>23</v>
      </c>
      <c r="F525" s="12" t="s">
        <v>40</v>
      </c>
      <c r="G525" s="12" t="s">
        <v>31</v>
      </c>
      <c r="H525" s="12" t="s">
        <v>73</v>
      </c>
      <c r="I525" s="13">
        <v>5</v>
      </c>
      <c r="J525" s="14">
        <v>151.88</v>
      </c>
      <c r="K525" s="15">
        <v>0</v>
      </c>
      <c r="L525" s="14">
        <v>80.56</v>
      </c>
      <c r="M525" s="14">
        <f t="shared" si="32"/>
        <v>759.4</v>
      </c>
      <c r="N525" s="14">
        <f t="shared" si="33"/>
        <v>402.8</v>
      </c>
      <c r="O525" s="14">
        <f t="shared" si="34"/>
        <v>356.6</v>
      </c>
      <c r="P525" s="16">
        <f t="shared" si="35"/>
        <v>0.469581248353964</v>
      </c>
      <c r="Q525" s="17">
        <f>YEAR(SalesDataTable[[#This Row],[Order Date]])</f>
        <v>2026</v>
      </c>
      <c r="R525" s="16" t="str">
        <f>"Q"&amp;ROUNDUP(MONTH(SalesDataTable[[#This Row],[Order Date]])/3,0)</f>
        <v>Q2</v>
      </c>
      <c r="S525" s="13">
        <f>MONTH(SalesDataTable[[#This Row],[Order Date]])</f>
        <v>4</v>
      </c>
      <c r="T525" s="16" t="str">
        <f>TEXT(SalesDataTable[[#This Row],[Order Date]],"mmm")</f>
        <v>Apr</v>
      </c>
    </row>
    <row r="526" ht="15.6" spans="1:20">
      <c r="A526" s="19" t="s">
        <v>597</v>
      </c>
      <c r="B526" s="11">
        <v>46120</v>
      </c>
      <c r="C526" s="12" t="s">
        <v>28</v>
      </c>
      <c r="D526" s="12" t="s">
        <v>89</v>
      </c>
      <c r="E526" s="12" t="s">
        <v>23</v>
      </c>
      <c r="F526" s="12" t="s">
        <v>36</v>
      </c>
      <c r="G526" s="12" t="s">
        <v>37</v>
      </c>
      <c r="H526" s="12" t="s">
        <v>91</v>
      </c>
      <c r="I526" s="13">
        <v>2</v>
      </c>
      <c r="J526" s="14">
        <v>133.59</v>
      </c>
      <c r="K526" s="15">
        <v>0</v>
      </c>
      <c r="L526" s="14">
        <v>66.83</v>
      </c>
      <c r="M526" s="14">
        <f t="shared" si="32"/>
        <v>267.18</v>
      </c>
      <c r="N526" s="14">
        <f t="shared" si="33"/>
        <v>133.66</v>
      </c>
      <c r="O526" s="14">
        <f t="shared" si="34"/>
        <v>133.52</v>
      </c>
      <c r="P526" s="16">
        <f t="shared" si="35"/>
        <v>0.499738004341642</v>
      </c>
      <c r="Q526" s="17">
        <f>YEAR(SalesDataTable[[#This Row],[Order Date]])</f>
        <v>2026</v>
      </c>
      <c r="R526" s="16" t="str">
        <f>"Q"&amp;ROUNDUP(MONTH(SalesDataTable[[#This Row],[Order Date]])/3,0)</f>
        <v>Q2</v>
      </c>
      <c r="S526" s="13">
        <f>MONTH(SalesDataTable[[#This Row],[Order Date]])</f>
        <v>4</v>
      </c>
      <c r="T526" s="16" t="str">
        <f>TEXT(SalesDataTable[[#This Row],[Order Date]],"mmm")</f>
        <v>Apr</v>
      </c>
    </row>
    <row r="527" ht="15.6" spans="1:20">
      <c r="A527" s="19" t="s">
        <v>598</v>
      </c>
      <c r="B527" s="11">
        <v>46120</v>
      </c>
      <c r="C527" s="12" t="s">
        <v>47</v>
      </c>
      <c r="D527" s="12" t="s">
        <v>68</v>
      </c>
      <c r="E527" s="12" t="s">
        <v>23</v>
      </c>
      <c r="F527" s="12" t="s">
        <v>36</v>
      </c>
      <c r="G527" s="12" t="s">
        <v>51</v>
      </c>
      <c r="H527" s="12" t="s">
        <v>110</v>
      </c>
      <c r="I527" s="13">
        <v>2</v>
      </c>
      <c r="J527" s="14">
        <v>124.39</v>
      </c>
      <c r="K527" s="15">
        <v>0</v>
      </c>
      <c r="L527" s="14">
        <v>61.27</v>
      </c>
      <c r="M527" s="14">
        <f t="shared" si="32"/>
        <v>248.78</v>
      </c>
      <c r="N527" s="14">
        <f t="shared" si="33"/>
        <v>122.54</v>
      </c>
      <c r="O527" s="14">
        <f t="shared" si="34"/>
        <v>126.24</v>
      </c>
      <c r="P527" s="16">
        <f t="shared" si="35"/>
        <v>0.507436289090763</v>
      </c>
      <c r="Q527" s="17">
        <f>YEAR(SalesDataTable[[#This Row],[Order Date]])</f>
        <v>2026</v>
      </c>
      <c r="R527" s="16" t="str">
        <f>"Q"&amp;ROUNDUP(MONTH(SalesDataTable[[#This Row],[Order Date]])/3,0)</f>
        <v>Q2</v>
      </c>
      <c r="S527" s="13">
        <f>MONTH(SalesDataTable[[#This Row],[Order Date]])</f>
        <v>4</v>
      </c>
      <c r="T527" s="16" t="str">
        <f>TEXT(SalesDataTable[[#This Row],[Order Date]],"mmm")</f>
        <v>Apr</v>
      </c>
    </row>
    <row r="528" ht="15.6" spans="1:20">
      <c r="A528" s="19" t="s">
        <v>599</v>
      </c>
      <c r="B528" s="11">
        <v>46120</v>
      </c>
      <c r="C528" s="12" t="s">
        <v>21</v>
      </c>
      <c r="D528" s="12" t="s">
        <v>108</v>
      </c>
      <c r="E528" s="12" t="s">
        <v>23</v>
      </c>
      <c r="F528" s="12" t="s">
        <v>36</v>
      </c>
      <c r="G528" s="12" t="s">
        <v>25</v>
      </c>
      <c r="H528" s="12" t="s">
        <v>49</v>
      </c>
      <c r="I528" s="13">
        <v>5</v>
      </c>
      <c r="J528" s="14">
        <v>50.22</v>
      </c>
      <c r="K528" s="15">
        <v>0.1</v>
      </c>
      <c r="L528" s="14">
        <v>22.31</v>
      </c>
      <c r="M528" s="14">
        <f t="shared" si="32"/>
        <v>225.99</v>
      </c>
      <c r="N528" s="14">
        <f t="shared" si="33"/>
        <v>111.55</v>
      </c>
      <c r="O528" s="14">
        <f t="shared" si="34"/>
        <v>114.44</v>
      </c>
      <c r="P528" s="16">
        <f t="shared" si="35"/>
        <v>0.506394088233993</v>
      </c>
      <c r="Q528" s="17">
        <f>YEAR(SalesDataTable[[#This Row],[Order Date]])</f>
        <v>2026</v>
      </c>
      <c r="R528" s="16" t="str">
        <f>"Q"&amp;ROUNDUP(MONTH(SalesDataTable[[#This Row],[Order Date]])/3,0)</f>
        <v>Q2</v>
      </c>
      <c r="S528" s="13">
        <f>MONTH(SalesDataTable[[#This Row],[Order Date]])</f>
        <v>4</v>
      </c>
      <c r="T528" s="16" t="str">
        <f>TEXT(SalesDataTable[[#This Row],[Order Date]],"mmm")</f>
        <v>Apr</v>
      </c>
    </row>
    <row r="529" ht="15.6" spans="1:20">
      <c r="A529" s="19" t="s">
        <v>600</v>
      </c>
      <c r="B529" s="11">
        <v>46120</v>
      </c>
      <c r="C529" s="12" t="s">
        <v>28</v>
      </c>
      <c r="D529" s="12" t="s">
        <v>106</v>
      </c>
      <c r="E529" s="12" t="s">
        <v>23</v>
      </c>
      <c r="F529" s="12" t="s">
        <v>24</v>
      </c>
      <c r="G529" s="12" t="s">
        <v>25</v>
      </c>
      <c r="H529" s="12" t="s">
        <v>55</v>
      </c>
      <c r="I529" s="13">
        <v>2</v>
      </c>
      <c r="J529" s="14">
        <v>41.08</v>
      </c>
      <c r="K529" s="15">
        <v>0</v>
      </c>
      <c r="L529" s="14">
        <v>16.79</v>
      </c>
      <c r="M529" s="14">
        <f t="shared" si="32"/>
        <v>82.16</v>
      </c>
      <c r="N529" s="14">
        <f t="shared" si="33"/>
        <v>33.58</v>
      </c>
      <c r="O529" s="14">
        <f t="shared" si="34"/>
        <v>48.58</v>
      </c>
      <c r="P529" s="16">
        <f t="shared" si="35"/>
        <v>0.5912852969815</v>
      </c>
      <c r="Q529" s="17">
        <f>YEAR(SalesDataTable[[#This Row],[Order Date]])</f>
        <v>2026</v>
      </c>
      <c r="R529" s="16" t="str">
        <f>"Q"&amp;ROUNDUP(MONTH(SalesDataTable[[#This Row],[Order Date]])/3,0)</f>
        <v>Q2</v>
      </c>
      <c r="S529" s="13">
        <f>MONTH(SalesDataTable[[#This Row],[Order Date]])</f>
        <v>4</v>
      </c>
      <c r="T529" s="16" t="str">
        <f>TEXT(SalesDataTable[[#This Row],[Order Date]],"mmm")</f>
        <v>Apr</v>
      </c>
    </row>
    <row r="530" ht="15.6" spans="1:20">
      <c r="A530" s="19" t="s">
        <v>601</v>
      </c>
      <c r="B530" s="11">
        <v>46120</v>
      </c>
      <c r="C530" s="12" t="s">
        <v>47</v>
      </c>
      <c r="D530" s="12" t="s">
        <v>68</v>
      </c>
      <c r="E530" s="12" t="s">
        <v>45</v>
      </c>
      <c r="F530" s="12" t="s">
        <v>36</v>
      </c>
      <c r="G530" s="12" t="s">
        <v>37</v>
      </c>
      <c r="H530" s="12" t="s">
        <v>66</v>
      </c>
      <c r="I530" s="13">
        <v>5</v>
      </c>
      <c r="J530" s="14">
        <v>46.11</v>
      </c>
      <c r="K530" s="15">
        <v>0</v>
      </c>
      <c r="L530" s="14">
        <v>18.88</v>
      </c>
      <c r="M530" s="14">
        <f t="shared" si="32"/>
        <v>230.55</v>
      </c>
      <c r="N530" s="14">
        <f t="shared" si="33"/>
        <v>94.4</v>
      </c>
      <c r="O530" s="14">
        <f t="shared" si="34"/>
        <v>136.15</v>
      </c>
      <c r="P530" s="16">
        <f t="shared" si="35"/>
        <v>0.590544350466276</v>
      </c>
      <c r="Q530" s="17">
        <f>YEAR(SalesDataTable[[#This Row],[Order Date]])</f>
        <v>2026</v>
      </c>
      <c r="R530" s="16" t="str">
        <f>"Q"&amp;ROUNDUP(MONTH(SalesDataTable[[#This Row],[Order Date]])/3,0)</f>
        <v>Q2</v>
      </c>
      <c r="S530" s="13">
        <f>MONTH(SalesDataTable[[#This Row],[Order Date]])</f>
        <v>4</v>
      </c>
      <c r="T530" s="16" t="str">
        <f>TEXT(SalesDataTable[[#This Row],[Order Date]],"mmm")</f>
        <v>Apr</v>
      </c>
    </row>
    <row r="531" ht="15.6" spans="1:20">
      <c r="A531" s="19" t="s">
        <v>602</v>
      </c>
      <c r="B531" s="11">
        <v>46120</v>
      </c>
      <c r="C531" s="12" t="s">
        <v>47</v>
      </c>
      <c r="D531" s="12" t="s">
        <v>68</v>
      </c>
      <c r="E531" s="12" t="s">
        <v>23</v>
      </c>
      <c r="F531" s="12" t="s">
        <v>24</v>
      </c>
      <c r="G531" s="12" t="s">
        <v>37</v>
      </c>
      <c r="H531" s="12" t="s">
        <v>66</v>
      </c>
      <c r="I531" s="13">
        <v>1</v>
      </c>
      <c r="J531" s="14">
        <v>45.54</v>
      </c>
      <c r="K531" s="15">
        <v>0</v>
      </c>
      <c r="L531" s="14">
        <v>18.36</v>
      </c>
      <c r="M531" s="14">
        <f t="shared" si="32"/>
        <v>45.54</v>
      </c>
      <c r="N531" s="14">
        <f t="shared" si="33"/>
        <v>18.36</v>
      </c>
      <c r="O531" s="14">
        <f t="shared" si="34"/>
        <v>27.18</v>
      </c>
      <c r="P531" s="16">
        <f t="shared" si="35"/>
        <v>0.596837944664032</v>
      </c>
      <c r="Q531" s="17">
        <f>YEAR(SalesDataTable[[#This Row],[Order Date]])</f>
        <v>2026</v>
      </c>
      <c r="R531" s="16" t="str">
        <f>"Q"&amp;ROUNDUP(MONTH(SalesDataTable[[#This Row],[Order Date]])/3,0)</f>
        <v>Q2</v>
      </c>
      <c r="S531" s="13">
        <f>MONTH(SalesDataTable[[#This Row],[Order Date]])</f>
        <v>4</v>
      </c>
      <c r="T531" s="16" t="str">
        <f>TEXT(SalesDataTable[[#This Row],[Order Date]],"mmm")</f>
        <v>Apr</v>
      </c>
    </row>
    <row r="532" ht="15.6" spans="1:20">
      <c r="A532" s="19" t="s">
        <v>603</v>
      </c>
      <c r="B532" s="11">
        <v>46120</v>
      </c>
      <c r="C532" s="12" t="s">
        <v>28</v>
      </c>
      <c r="D532" s="12" t="s">
        <v>106</v>
      </c>
      <c r="E532" s="12" t="s">
        <v>45</v>
      </c>
      <c r="F532" s="12" t="s">
        <v>36</v>
      </c>
      <c r="G532" s="12" t="s">
        <v>69</v>
      </c>
      <c r="H532" s="12" t="s">
        <v>87</v>
      </c>
      <c r="I532" s="13">
        <v>2</v>
      </c>
      <c r="J532" s="14">
        <v>37.1</v>
      </c>
      <c r="K532" s="15">
        <v>0.1</v>
      </c>
      <c r="L532" s="14">
        <v>14.17</v>
      </c>
      <c r="M532" s="14">
        <f t="shared" si="32"/>
        <v>66.78</v>
      </c>
      <c r="N532" s="14">
        <f t="shared" si="33"/>
        <v>28.34</v>
      </c>
      <c r="O532" s="14">
        <f t="shared" si="34"/>
        <v>38.44</v>
      </c>
      <c r="P532" s="16">
        <f t="shared" si="35"/>
        <v>0.575621443545972</v>
      </c>
      <c r="Q532" s="17">
        <f>YEAR(SalesDataTable[[#This Row],[Order Date]])</f>
        <v>2026</v>
      </c>
      <c r="R532" s="16" t="str">
        <f>"Q"&amp;ROUNDUP(MONTH(SalesDataTable[[#This Row],[Order Date]])/3,0)</f>
        <v>Q2</v>
      </c>
      <c r="S532" s="13">
        <f>MONTH(SalesDataTable[[#This Row],[Order Date]])</f>
        <v>4</v>
      </c>
      <c r="T532" s="16" t="str">
        <f>TEXT(SalesDataTable[[#This Row],[Order Date]],"mmm")</f>
        <v>Apr</v>
      </c>
    </row>
    <row r="533" ht="15.6" spans="1:20">
      <c r="A533" s="19" t="s">
        <v>604</v>
      </c>
      <c r="B533" s="11">
        <v>46120</v>
      </c>
      <c r="C533" s="12" t="s">
        <v>47</v>
      </c>
      <c r="D533" s="12" t="s">
        <v>68</v>
      </c>
      <c r="E533" s="12" t="s">
        <v>30</v>
      </c>
      <c r="F533" s="12" t="s">
        <v>40</v>
      </c>
      <c r="G533" s="12" t="s">
        <v>31</v>
      </c>
      <c r="H533" s="12" t="s">
        <v>73</v>
      </c>
      <c r="I533" s="13">
        <v>5</v>
      </c>
      <c r="J533" s="14">
        <v>156.57</v>
      </c>
      <c r="K533" s="15">
        <v>0.15</v>
      </c>
      <c r="L533" s="14">
        <v>80.85</v>
      </c>
      <c r="M533" s="14">
        <f t="shared" si="32"/>
        <v>665.4225</v>
      </c>
      <c r="N533" s="14">
        <f t="shared" si="33"/>
        <v>404.25</v>
      </c>
      <c r="O533" s="14">
        <f t="shared" si="34"/>
        <v>261.1725</v>
      </c>
      <c r="P533" s="16">
        <f t="shared" si="35"/>
        <v>0.392491236770623</v>
      </c>
      <c r="Q533" s="17">
        <f>YEAR(SalesDataTable[[#This Row],[Order Date]])</f>
        <v>2026</v>
      </c>
      <c r="R533" s="16" t="str">
        <f>"Q"&amp;ROUNDUP(MONTH(SalesDataTable[[#This Row],[Order Date]])/3,0)</f>
        <v>Q2</v>
      </c>
      <c r="S533" s="13">
        <f>MONTH(SalesDataTable[[#This Row],[Order Date]])</f>
        <v>4</v>
      </c>
      <c r="T533" s="16" t="str">
        <f>TEXT(SalesDataTable[[#This Row],[Order Date]],"mmm")</f>
        <v>Apr</v>
      </c>
    </row>
    <row r="534" ht="15.6" spans="1:20">
      <c r="A534" s="19" t="s">
        <v>605</v>
      </c>
      <c r="B534" s="11">
        <v>46120</v>
      </c>
      <c r="C534" s="12" t="s">
        <v>21</v>
      </c>
      <c r="D534" s="12" t="s">
        <v>108</v>
      </c>
      <c r="E534" s="12" t="s">
        <v>23</v>
      </c>
      <c r="F534" s="12" t="s">
        <v>24</v>
      </c>
      <c r="G534" s="12" t="s">
        <v>69</v>
      </c>
      <c r="H534" s="12" t="s">
        <v>94</v>
      </c>
      <c r="I534" s="13">
        <v>2</v>
      </c>
      <c r="J534" s="14">
        <v>51.4</v>
      </c>
      <c r="K534" s="15">
        <v>0</v>
      </c>
      <c r="L534" s="14">
        <v>21.99</v>
      </c>
      <c r="M534" s="14">
        <f t="shared" si="32"/>
        <v>102.8</v>
      </c>
      <c r="N534" s="14">
        <f t="shared" si="33"/>
        <v>43.98</v>
      </c>
      <c r="O534" s="14">
        <f t="shared" si="34"/>
        <v>58.82</v>
      </c>
      <c r="P534" s="16">
        <f t="shared" si="35"/>
        <v>0.572178988326848</v>
      </c>
      <c r="Q534" s="17">
        <f>YEAR(SalesDataTable[[#This Row],[Order Date]])</f>
        <v>2026</v>
      </c>
      <c r="R534" s="16" t="str">
        <f>"Q"&amp;ROUNDUP(MONTH(SalesDataTable[[#This Row],[Order Date]])/3,0)</f>
        <v>Q2</v>
      </c>
      <c r="S534" s="13">
        <f>MONTH(SalesDataTable[[#This Row],[Order Date]])</f>
        <v>4</v>
      </c>
      <c r="T534" s="16" t="str">
        <f>TEXT(SalesDataTable[[#This Row],[Order Date]],"mmm")</f>
        <v>Apr</v>
      </c>
    </row>
    <row r="535" ht="15.6" spans="1:20">
      <c r="A535" s="19" t="s">
        <v>606</v>
      </c>
      <c r="B535" s="11">
        <v>46121</v>
      </c>
      <c r="C535" s="12" t="s">
        <v>21</v>
      </c>
      <c r="D535" s="12" t="s">
        <v>22</v>
      </c>
      <c r="E535" s="12" t="s">
        <v>23</v>
      </c>
      <c r="F535" s="12" t="s">
        <v>36</v>
      </c>
      <c r="G535" s="12" t="s">
        <v>37</v>
      </c>
      <c r="H535" s="12" t="s">
        <v>66</v>
      </c>
      <c r="I535" s="13">
        <v>2</v>
      </c>
      <c r="J535" s="14">
        <v>46.42</v>
      </c>
      <c r="K535" s="15">
        <v>0.1</v>
      </c>
      <c r="L535" s="14">
        <v>18.73</v>
      </c>
      <c r="M535" s="14">
        <f t="shared" si="32"/>
        <v>83.556</v>
      </c>
      <c r="N535" s="14">
        <f t="shared" si="33"/>
        <v>37.46</v>
      </c>
      <c r="O535" s="14">
        <f t="shared" si="34"/>
        <v>46.096</v>
      </c>
      <c r="P535" s="16">
        <f t="shared" si="35"/>
        <v>0.551677916606827</v>
      </c>
      <c r="Q535" s="17">
        <f>YEAR(SalesDataTable[[#This Row],[Order Date]])</f>
        <v>2026</v>
      </c>
      <c r="R535" s="16" t="str">
        <f>"Q"&amp;ROUNDUP(MONTH(SalesDataTable[[#This Row],[Order Date]])/3,0)</f>
        <v>Q2</v>
      </c>
      <c r="S535" s="13">
        <f>MONTH(SalesDataTable[[#This Row],[Order Date]])</f>
        <v>4</v>
      </c>
      <c r="T535" s="16" t="str">
        <f>TEXT(SalesDataTable[[#This Row],[Order Date]],"mmm")</f>
        <v>Apr</v>
      </c>
    </row>
    <row r="536" ht="15.6" spans="1:20">
      <c r="A536" s="19" t="s">
        <v>607</v>
      </c>
      <c r="B536" s="11">
        <v>46121</v>
      </c>
      <c r="C536" s="12" t="s">
        <v>47</v>
      </c>
      <c r="D536" s="12" t="s">
        <v>48</v>
      </c>
      <c r="E536" s="12" t="s">
        <v>59</v>
      </c>
      <c r="F536" s="12" t="s">
        <v>24</v>
      </c>
      <c r="G536" s="12" t="s">
        <v>51</v>
      </c>
      <c r="H536" s="12" t="s">
        <v>110</v>
      </c>
      <c r="I536" s="13">
        <v>2</v>
      </c>
      <c r="J536" s="14">
        <v>120.75</v>
      </c>
      <c r="K536" s="15">
        <v>0.05</v>
      </c>
      <c r="L536" s="14">
        <v>60.31</v>
      </c>
      <c r="M536" s="14">
        <f t="shared" si="32"/>
        <v>229.425</v>
      </c>
      <c r="N536" s="14">
        <f t="shared" si="33"/>
        <v>120.62</v>
      </c>
      <c r="O536" s="14">
        <f t="shared" si="34"/>
        <v>108.805</v>
      </c>
      <c r="P536" s="16">
        <f t="shared" si="35"/>
        <v>0.474250844502561</v>
      </c>
      <c r="Q536" s="17">
        <f>YEAR(SalesDataTable[[#This Row],[Order Date]])</f>
        <v>2026</v>
      </c>
      <c r="R536" s="16" t="str">
        <f>"Q"&amp;ROUNDUP(MONTH(SalesDataTable[[#This Row],[Order Date]])/3,0)</f>
        <v>Q2</v>
      </c>
      <c r="S536" s="13">
        <f>MONTH(SalesDataTable[[#This Row],[Order Date]])</f>
        <v>4</v>
      </c>
      <c r="T536" s="16" t="str">
        <f>TEXT(SalesDataTable[[#This Row],[Order Date]],"mmm")</f>
        <v>Apr</v>
      </c>
    </row>
    <row r="537" ht="15.6" spans="1:20">
      <c r="A537" s="19" t="s">
        <v>608</v>
      </c>
      <c r="B537" s="11">
        <v>46121</v>
      </c>
      <c r="C537" s="12" t="s">
        <v>28</v>
      </c>
      <c r="D537" s="12" t="s">
        <v>86</v>
      </c>
      <c r="E537" s="12" t="s">
        <v>30</v>
      </c>
      <c r="F537" s="12" t="s">
        <v>40</v>
      </c>
      <c r="G537" s="12" t="s">
        <v>31</v>
      </c>
      <c r="H537" s="12" t="s">
        <v>73</v>
      </c>
      <c r="I537" s="13">
        <v>6</v>
      </c>
      <c r="J537" s="14">
        <v>157.39</v>
      </c>
      <c r="K537" s="15">
        <v>0.05</v>
      </c>
      <c r="L537" s="14">
        <v>79.24</v>
      </c>
      <c r="M537" s="14">
        <f t="shared" si="32"/>
        <v>897.123</v>
      </c>
      <c r="N537" s="14">
        <f t="shared" si="33"/>
        <v>475.44</v>
      </c>
      <c r="O537" s="14">
        <f t="shared" si="34"/>
        <v>421.683</v>
      </c>
      <c r="P537" s="16">
        <f t="shared" si="35"/>
        <v>0.470039225390498</v>
      </c>
      <c r="Q537" s="17">
        <f>YEAR(SalesDataTable[[#This Row],[Order Date]])</f>
        <v>2026</v>
      </c>
      <c r="R537" s="16" t="str">
        <f>"Q"&amp;ROUNDUP(MONTH(SalesDataTable[[#This Row],[Order Date]])/3,0)</f>
        <v>Q2</v>
      </c>
      <c r="S537" s="13">
        <f>MONTH(SalesDataTable[[#This Row],[Order Date]])</f>
        <v>4</v>
      </c>
      <c r="T537" s="16" t="str">
        <f>TEXT(SalesDataTable[[#This Row],[Order Date]],"mmm")</f>
        <v>Apr</v>
      </c>
    </row>
    <row r="538" ht="15.6" spans="1:20">
      <c r="A538" s="19" t="s">
        <v>609</v>
      </c>
      <c r="B538" s="11">
        <v>46121</v>
      </c>
      <c r="C538" s="12" t="s">
        <v>47</v>
      </c>
      <c r="D538" s="12" t="s">
        <v>65</v>
      </c>
      <c r="E538" s="12" t="s">
        <v>45</v>
      </c>
      <c r="F538" s="12" t="s">
        <v>24</v>
      </c>
      <c r="G538" s="12" t="s">
        <v>51</v>
      </c>
      <c r="H538" s="12" t="s">
        <v>110</v>
      </c>
      <c r="I538" s="13">
        <v>2</v>
      </c>
      <c r="J538" s="14">
        <v>122.36</v>
      </c>
      <c r="K538" s="15">
        <v>0.05</v>
      </c>
      <c r="L538" s="14">
        <v>59.06</v>
      </c>
      <c r="M538" s="14">
        <f t="shared" si="32"/>
        <v>232.484</v>
      </c>
      <c r="N538" s="14">
        <f t="shared" si="33"/>
        <v>118.12</v>
      </c>
      <c r="O538" s="14">
        <f t="shared" si="34"/>
        <v>114.364</v>
      </c>
      <c r="P538" s="16">
        <f t="shared" si="35"/>
        <v>0.491922024741488</v>
      </c>
      <c r="Q538" s="17">
        <f>YEAR(SalesDataTable[[#This Row],[Order Date]])</f>
        <v>2026</v>
      </c>
      <c r="R538" s="16" t="str">
        <f>"Q"&amp;ROUNDUP(MONTH(SalesDataTable[[#This Row],[Order Date]])/3,0)</f>
        <v>Q2</v>
      </c>
      <c r="S538" s="13">
        <f>MONTH(SalesDataTable[[#This Row],[Order Date]])</f>
        <v>4</v>
      </c>
      <c r="T538" s="16" t="str">
        <f>TEXT(SalesDataTable[[#This Row],[Order Date]],"mmm")</f>
        <v>Apr</v>
      </c>
    </row>
    <row r="539" ht="15.6" spans="1:20">
      <c r="A539" s="19" t="s">
        <v>610</v>
      </c>
      <c r="B539" s="11">
        <v>46121</v>
      </c>
      <c r="C539" s="12" t="s">
        <v>21</v>
      </c>
      <c r="D539" s="12" t="s">
        <v>22</v>
      </c>
      <c r="E539" s="12" t="s">
        <v>45</v>
      </c>
      <c r="F539" s="12" t="s">
        <v>24</v>
      </c>
      <c r="G539" s="12" t="s">
        <v>69</v>
      </c>
      <c r="H539" s="12" t="s">
        <v>70</v>
      </c>
      <c r="I539" s="13">
        <v>2</v>
      </c>
      <c r="J539" s="14">
        <v>39.68</v>
      </c>
      <c r="K539" s="15">
        <v>0.05</v>
      </c>
      <c r="L539" s="14">
        <v>14.98</v>
      </c>
      <c r="M539" s="14">
        <f t="shared" si="32"/>
        <v>75.392</v>
      </c>
      <c r="N539" s="14">
        <f t="shared" si="33"/>
        <v>29.96</v>
      </c>
      <c r="O539" s="14">
        <f t="shared" si="34"/>
        <v>45.432</v>
      </c>
      <c r="P539" s="16">
        <f t="shared" si="35"/>
        <v>0.602610356536503</v>
      </c>
      <c r="Q539" s="17">
        <f>YEAR(SalesDataTable[[#This Row],[Order Date]])</f>
        <v>2026</v>
      </c>
      <c r="R539" s="16" t="str">
        <f>"Q"&amp;ROUNDUP(MONTH(SalesDataTable[[#This Row],[Order Date]])/3,0)</f>
        <v>Q2</v>
      </c>
      <c r="S539" s="13">
        <f>MONTH(SalesDataTable[[#This Row],[Order Date]])</f>
        <v>4</v>
      </c>
      <c r="T539" s="16" t="str">
        <f>TEXT(SalesDataTable[[#This Row],[Order Date]],"mmm")</f>
        <v>Apr</v>
      </c>
    </row>
    <row r="540" ht="15.6" spans="1:20">
      <c r="A540" s="19" t="s">
        <v>611</v>
      </c>
      <c r="B540" s="11">
        <v>46121</v>
      </c>
      <c r="C540" s="12" t="s">
        <v>34</v>
      </c>
      <c r="D540" s="12" t="s">
        <v>54</v>
      </c>
      <c r="E540" s="12" t="s">
        <v>45</v>
      </c>
      <c r="F540" s="12" t="s">
        <v>40</v>
      </c>
      <c r="G540" s="12" t="s">
        <v>51</v>
      </c>
      <c r="H540" s="12" t="s">
        <v>110</v>
      </c>
      <c r="I540" s="13">
        <v>3</v>
      </c>
      <c r="J540" s="14">
        <v>121.56</v>
      </c>
      <c r="K540" s="15">
        <v>0.15</v>
      </c>
      <c r="L540" s="14">
        <v>61.31</v>
      </c>
      <c r="M540" s="14">
        <f t="shared" si="32"/>
        <v>309.978</v>
      </c>
      <c r="N540" s="14">
        <f t="shared" si="33"/>
        <v>183.93</v>
      </c>
      <c r="O540" s="14">
        <f t="shared" si="34"/>
        <v>126.048</v>
      </c>
      <c r="P540" s="16">
        <f t="shared" si="35"/>
        <v>0.406635309602617</v>
      </c>
      <c r="Q540" s="17">
        <f>YEAR(SalesDataTable[[#This Row],[Order Date]])</f>
        <v>2026</v>
      </c>
      <c r="R540" s="16" t="str">
        <f>"Q"&amp;ROUNDUP(MONTH(SalesDataTable[[#This Row],[Order Date]])/3,0)</f>
        <v>Q2</v>
      </c>
      <c r="S540" s="13">
        <f>MONTH(SalesDataTable[[#This Row],[Order Date]])</f>
        <v>4</v>
      </c>
      <c r="T540" s="16" t="str">
        <f>TEXT(SalesDataTable[[#This Row],[Order Date]],"mmm")</f>
        <v>Apr</v>
      </c>
    </row>
    <row r="541" ht="15.6" spans="1:20">
      <c r="A541" s="19" t="s">
        <v>612</v>
      </c>
      <c r="B541" s="11">
        <v>46121</v>
      </c>
      <c r="C541" s="12" t="s">
        <v>21</v>
      </c>
      <c r="D541" s="12" t="s">
        <v>22</v>
      </c>
      <c r="E541" s="12" t="s">
        <v>59</v>
      </c>
      <c r="F541" s="12" t="s">
        <v>36</v>
      </c>
      <c r="G541" s="12" t="s">
        <v>25</v>
      </c>
      <c r="H541" s="12" t="s">
        <v>26</v>
      </c>
      <c r="I541" s="13">
        <v>1</v>
      </c>
      <c r="J541" s="14">
        <v>80.19</v>
      </c>
      <c r="K541" s="15">
        <v>0.1</v>
      </c>
      <c r="L541" s="14">
        <v>42.15</v>
      </c>
      <c r="M541" s="14">
        <f t="shared" si="32"/>
        <v>72.171</v>
      </c>
      <c r="N541" s="14">
        <f t="shared" si="33"/>
        <v>42.15</v>
      </c>
      <c r="O541" s="14">
        <f t="shared" si="34"/>
        <v>30.021</v>
      </c>
      <c r="P541" s="16">
        <f t="shared" si="35"/>
        <v>0.415970403624725</v>
      </c>
      <c r="Q541" s="17">
        <f>YEAR(SalesDataTable[[#This Row],[Order Date]])</f>
        <v>2026</v>
      </c>
      <c r="R541" s="16" t="str">
        <f>"Q"&amp;ROUNDUP(MONTH(SalesDataTable[[#This Row],[Order Date]])/3,0)</f>
        <v>Q2</v>
      </c>
      <c r="S541" s="13">
        <f>MONTH(SalesDataTable[[#This Row],[Order Date]])</f>
        <v>4</v>
      </c>
      <c r="T541" s="16" t="str">
        <f>TEXT(SalesDataTable[[#This Row],[Order Date]],"mmm")</f>
        <v>Apr</v>
      </c>
    </row>
    <row r="542" ht="15.6" spans="1:20">
      <c r="A542" s="19" t="s">
        <v>613</v>
      </c>
      <c r="B542" s="11">
        <v>46121</v>
      </c>
      <c r="C542" s="12" t="s">
        <v>47</v>
      </c>
      <c r="D542" s="12" t="s">
        <v>65</v>
      </c>
      <c r="E542" s="12" t="s">
        <v>59</v>
      </c>
      <c r="F542" s="12" t="s">
        <v>40</v>
      </c>
      <c r="G542" s="12" t="s">
        <v>25</v>
      </c>
      <c r="H542" s="12" t="s">
        <v>26</v>
      </c>
      <c r="I542" s="13">
        <v>2</v>
      </c>
      <c r="J542" s="14">
        <v>81.14</v>
      </c>
      <c r="K542" s="15">
        <v>0</v>
      </c>
      <c r="L542" s="14">
        <v>43.43</v>
      </c>
      <c r="M542" s="14">
        <f t="shared" si="32"/>
        <v>162.28</v>
      </c>
      <c r="N542" s="14">
        <f t="shared" si="33"/>
        <v>86.86</v>
      </c>
      <c r="O542" s="14">
        <f t="shared" si="34"/>
        <v>75.42</v>
      </c>
      <c r="P542" s="16">
        <f t="shared" si="35"/>
        <v>0.46475228000986</v>
      </c>
      <c r="Q542" s="17">
        <f>YEAR(SalesDataTable[[#This Row],[Order Date]])</f>
        <v>2026</v>
      </c>
      <c r="R542" s="16" t="str">
        <f>"Q"&amp;ROUNDUP(MONTH(SalesDataTable[[#This Row],[Order Date]])/3,0)</f>
        <v>Q2</v>
      </c>
      <c r="S542" s="13">
        <f>MONTH(SalesDataTable[[#This Row],[Order Date]])</f>
        <v>4</v>
      </c>
      <c r="T542" s="16" t="str">
        <f>TEXT(SalesDataTable[[#This Row],[Order Date]],"mmm")</f>
        <v>Apr</v>
      </c>
    </row>
    <row r="543" ht="15.6" spans="1:20">
      <c r="A543" s="19" t="s">
        <v>614</v>
      </c>
      <c r="B543" s="11">
        <v>46122</v>
      </c>
      <c r="C543" s="12" t="s">
        <v>47</v>
      </c>
      <c r="D543" s="12" t="s">
        <v>68</v>
      </c>
      <c r="E543" s="12" t="s">
        <v>45</v>
      </c>
      <c r="F543" s="12" t="s">
        <v>36</v>
      </c>
      <c r="G543" s="12" t="s">
        <v>51</v>
      </c>
      <c r="H543" s="12" t="s">
        <v>61</v>
      </c>
      <c r="I543" s="13">
        <v>2</v>
      </c>
      <c r="J543" s="14">
        <v>191.11</v>
      </c>
      <c r="K543" s="15">
        <v>0</v>
      </c>
      <c r="L543" s="14">
        <v>103.58</v>
      </c>
      <c r="M543" s="14">
        <f t="shared" si="32"/>
        <v>382.22</v>
      </c>
      <c r="N543" s="14">
        <f t="shared" si="33"/>
        <v>207.16</v>
      </c>
      <c r="O543" s="14">
        <f t="shared" si="34"/>
        <v>175.06</v>
      </c>
      <c r="P543" s="16">
        <f t="shared" si="35"/>
        <v>0.45800847679347</v>
      </c>
      <c r="Q543" s="17">
        <f>YEAR(SalesDataTable[[#This Row],[Order Date]])</f>
        <v>2026</v>
      </c>
      <c r="R543" s="16" t="str">
        <f>"Q"&amp;ROUNDUP(MONTH(SalesDataTable[[#This Row],[Order Date]])/3,0)</f>
        <v>Q2</v>
      </c>
      <c r="S543" s="13">
        <f>MONTH(SalesDataTable[[#This Row],[Order Date]])</f>
        <v>4</v>
      </c>
      <c r="T543" s="16" t="str">
        <f>TEXT(SalesDataTable[[#This Row],[Order Date]],"mmm")</f>
        <v>Apr</v>
      </c>
    </row>
    <row r="544" ht="15.6" spans="1:20">
      <c r="A544" s="19" t="s">
        <v>615</v>
      </c>
      <c r="B544" s="11">
        <v>46122</v>
      </c>
      <c r="C544" s="12" t="s">
        <v>47</v>
      </c>
      <c r="D544" s="12" t="s">
        <v>65</v>
      </c>
      <c r="E544" s="12" t="s">
        <v>45</v>
      </c>
      <c r="F544" s="12" t="s">
        <v>36</v>
      </c>
      <c r="G544" s="12" t="s">
        <v>25</v>
      </c>
      <c r="H544" s="12" t="s">
        <v>55</v>
      </c>
      <c r="I544" s="13">
        <v>2</v>
      </c>
      <c r="J544" s="14">
        <v>40.58</v>
      </c>
      <c r="K544" s="15">
        <v>0.05</v>
      </c>
      <c r="L544" s="14">
        <v>17.15</v>
      </c>
      <c r="M544" s="14">
        <f t="shared" si="32"/>
        <v>77.102</v>
      </c>
      <c r="N544" s="14">
        <f t="shared" si="33"/>
        <v>34.3</v>
      </c>
      <c r="O544" s="14">
        <f t="shared" si="34"/>
        <v>42.802</v>
      </c>
      <c r="P544" s="16">
        <f t="shared" si="35"/>
        <v>0.55513475655625</v>
      </c>
      <c r="Q544" s="17">
        <f>YEAR(SalesDataTable[[#This Row],[Order Date]])</f>
        <v>2026</v>
      </c>
      <c r="R544" s="16" t="str">
        <f>"Q"&amp;ROUNDUP(MONTH(SalesDataTable[[#This Row],[Order Date]])/3,0)</f>
        <v>Q2</v>
      </c>
      <c r="S544" s="13">
        <f>MONTH(SalesDataTable[[#This Row],[Order Date]])</f>
        <v>4</v>
      </c>
      <c r="T544" s="16" t="str">
        <f>TEXT(SalesDataTable[[#This Row],[Order Date]],"mmm")</f>
        <v>Apr</v>
      </c>
    </row>
    <row r="545" ht="15.6" spans="1:20">
      <c r="A545" s="19" t="s">
        <v>616</v>
      </c>
      <c r="B545" s="11">
        <v>46122</v>
      </c>
      <c r="C545" s="12" t="s">
        <v>21</v>
      </c>
      <c r="D545" s="12" t="s">
        <v>108</v>
      </c>
      <c r="E545" s="12" t="s">
        <v>59</v>
      </c>
      <c r="F545" s="12" t="s">
        <v>24</v>
      </c>
      <c r="G545" s="12" t="s">
        <v>51</v>
      </c>
      <c r="H545" s="12" t="s">
        <v>84</v>
      </c>
      <c r="I545" s="13">
        <v>1</v>
      </c>
      <c r="J545" s="14">
        <v>83.44</v>
      </c>
      <c r="K545" s="15">
        <v>0</v>
      </c>
      <c r="L545" s="14">
        <v>40.3</v>
      </c>
      <c r="M545" s="14">
        <f t="shared" si="32"/>
        <v>83.44</v>
      </c>
      <c r="N545" s="14">
        <f t="shared" si="33"/>
        <v>40.3</v>
      </c>
      <c r="O545" s="14">
        <f t="shared" si="34"/>
        <v>43.14</v>
      </c>
      <c r="P545" s="16">
        <f t="shared" si="35"/>
        <v>0.517018216682646</v>
      </c>
      <c r="Q545" s="17">
        <f>YEAR(SalesDataTable[[#This Row],[Order Date]])</f>
        <v>2026</v>
      </c>
      <c r="R545" s="16" t="str">
        <f>"Q"&amp;ROUNDUP(MONTH(SalesDataTable[[#This Row],[Order Date]])/3,0)</f>
        <v>Q2</v>
      </c>
      <c r="S545" s="13">
        <f>MONTH(SalesDataTable[[#This Row],[Order Date]])</f>
        <v>4</v>
      </c>
      <c r="T545" s="16" t="str">
        <f>TEXT(SalesDataTable[[#This Row],[Order Date]],"mmm")</f>
        <v>Apr</v>
      </c>
    </row>
    <row r="546" ht="15.6" spans="1:20">
      <c r="A546" s="19" t="s">
        <v>617</v>
      </c>
      <c r="B546" s="11">
        <v>46122</v>
      </c>
      <c r="C546" s="12" t="s">
        <v>47</v>
      </c>
      <c r="D546" s="12" t="s">
        <v>65</v>
      </c>
      <c r="E546" s="12" t="s">
        <v>59</v>
      </c>
      <c r="F546" s="12" t="s">
        <v>36</v>
      </c>
      <c r="G546" s="12" t="s">
        <v>69</v>
      </c>
      <c r="H546" s="12" t="s">
        <v>94</v>
      </c>
      <c r="I546" s="13">
        <v>1</v>
      </c>
      <c r="J546" s="14">
        <v>49.61</v>
      </c>
      <c r="K546" s="15">
        <v>0</v>
      </c>
      <c r="L546" s="14">
        <v>21.92</v>
      </c>
      <c r="M546" s="14">
        <f t="shared" si="32"/>
        <v>49.61</v>
      </c>
      <c r="N546" s="14">
        <f t="shared" si="33"/>
        <v>21.92</v>
      </c>
      <c r="O546" s="14">
        <f t="shared" si="34"/>
        <v>27.69</v>
      </c>
      <c r="P546" s="16">
        <f t="shared" si="35"/>
        <v>0.558153598064906</v>
      </c>
      <c r="Q546" s="17">
        <f>YEAR(SalesDataTable[[#This Row],[Order Date]])</f>
        <v>2026</v>
      </c>
      <c r="R546" s="16" t="str">
        <f>"Q"&amp;ROUNDUP(MONTH(SalesDataTable[[#This Row],[Order Date]])/3,0)</f>
        <v>Q2</v>
      </c>
      <c r="S546" s="13">
        <f>MONTH(SalesDataTable[[#This Row],[Order Date]])</f>
        <v>4</v>
      </c>
      <c r="T546" s="16" t="str">
        <f>TEXT(SalesDataTable[[#This Row],[Order Date]],"mmm")</f>
        <v>Apr</v>
      </c>
    </row>
    <row r="547" ht="15.6" spans="1:20">
      <c r="A547" s="19" t="s">
        <v>618</v>
      </c>
      <c r="B547" s="11">
        <v>46122</v>
      </c>
      <c r="C547" s="12" t="s">
        <v>47</v>
      </c>
      <c r="D547" s="12" t="s">
        <v>68</v>
      </c>
      <c r="E547" s="12" t="s">
        <v>23</v>
      </c>
      <c r="F547" s="12" t="s">
        <v>24</v>
      </c>
      <c r="G547" s="12" t="s">
        <v>69</v>
      </c>
      <c r="H547" s="12" t="s">
        <v>75</v>
      </c>
      <c r="I547" s="13">
        <v>2</v>
      </c>
      <c r="J547" s="14">
        <v>123.31</v>
      </c>
      <c r="K547" s="15">
        <v>0</v>
      </c>
      <c r="L547" s="14">
        <v>69.24</v>
      </c>
      <c r="M547" s="14">
        <f t="shared" si="32"/>
        <v>246.62</v>
      </c>
      <c r="N547" s="14">
        <f t="shared" si="33"/>
        <v>138.48</v>
      </c>
      <c r="O547" s="14">
        <f t="shared" si="34"/>
        <v>108.14</v>
      </c>
      <c r="P547" s="16">
        <f t="shared" si="35"/>
        <v>0.438488362663207</v>
      </c>
      <c r="Q547" s="17">
        <f>YEAR(SalesDataTable[[#This Row],[Order Date]])</f>
        <v>2026</v>
      </c>
      <c r="R547" s="16" t="str">
        <f>"Q"&amp;ROUNDUP(MONTH(SalesDataTable[[#This Row],[Order Date]])/3,0)</f>
        <v>Q2</v>
      </c>
      <c r="S547" s="13">
        <f>MONTH(SalesDataTable[[#This Row],[Order Date]])</f>
        <v>4</v>
      </c>
      <c r="T547" s="16" t="str">
        <f>TEXT(SalesDataTable[[#This Row],[Order Date]],"mmm")</f>
        <v>Apr</v>
      </c>
    </row>
    <row r="548" ht="15.6" spans="1:20">
      <c r="A548" s="19" t="s">
        <v>619</v>
      </c>
      <c r="B548" s="11">
        <v>46122</v>
      </c>
      <c r="C548" s="12" t="s">
        <v>21</v>
      </c>
      <c r="D548" s="12" t="s">
        <v>108</v>
      </c>
      <c r="E548" s="12" t="s">
        <v>45</v>
      </c>
      <c r="F548" s="12" t="s">
        <v>36</v>
      </c>
      <c r="G548" s="12" t="s">
        <v>31</v>
      </c>
      <c r="H548" s="12" t="s">
        <v>32</v>
      </c>
      <c r="I548" s="13">
        <v>1</v>
      </c>
      <c r="J548" s="14">
        <v>93.35</v>
      </c>
      <c r="K548" s="15">
        <v>0.1</v>
      </c>
      <c r="L548" s="14">
        <v>45.54</v>
      </c>
      <c r="M548" s="14">
        <f t="shared" si="32"/>
        <v>84.015</v>
      </c>
      <c r="N548" s="14">
        <f t="shared" si="33"/>
        <v>45.54</v>
      </c>
      <c r="O548" s="14">
        <f t="shared" si="34"/>
        <v>38.475</v>
      </c>
      <c r="P548" s="16">
        <f t="shared" si="35"/>
        <v>0.457953936797001</v>
      </c>
      <c r="Q548" s="17">
        <f>YEAR(SalesDataTable[[#This Row],[Order Date]])</f>
        <v>2026</v>
      </c>
      <c r="R548" s="16" t="str">
        <f>"Q"&amp;ROUNDUP(MONTH(SalesDataTable[[#This Row],[Order Date]])/3,0)</f>
        <v>Q2</v>
      </c>
      <c r="S548" s="13">
        <f>MONTH(SalesDataTable[[#This Row],[Order Date]])</f>
        <v>4</v>
      </c>
      <c r="T548" s="16" t="str">
        <f>TEXT(SalesDataTable[[#This Row],[Order Date]],"mmm")</f>
        <v>Apr</v>
      </c>
    </row>
    <row r="549" ht="15.6" spans="1:20">
      <c r="A549" s="19" t="s">
        <v>620</v>
      </c>
      <c r="B549" s="11">
        <v>46122</v>
      </c>
      <c r="C549" s="12" t="s">
        <v>21</v>
      </c>
      <c r="D549" s="12" t="s">
        <v>22</v>
      </c>
      <c r="E549" s="12" t="s">
        <v>30</v>
      </c>
      <c r="F549" s="12" t="s">
        <v>40</v>
      </c>
      <c r="G549" s="12" t="s">
        <v>31</v>
      </c>
      <c r="H549" s="12" t="s">
        <v>32</v>
      </c>
      <c r="I549" s="13">
        <v>5</v>
      </c>
      <c r="J549" s="14">
        <v>92.63</v>
      </c>
      <c r="K549" s="15">
        <v>0.15</v>
      </c>
      <c r="L549" s="14">
        <v>46.33</v>
      </c>
      <c r="M549" s="14">
        <f t="shared" si="32"/>
        <v>393.6775</v>
      </c>
      <c r="N549" s="14">
        <f t="shared" si="33"/>
        <v>231.65</v>
      </c>
      <c r="O549" s="14">
        <f t="shared" si="34"/>
        <v>162.0275</v>
      </c>
      <c r="P549" s="16">
        <f t="shared" si="35"/>
        <v>0.411574194613611</v>
      </c>
      <c r="Q549" s="17">
        <f>YEAR(SalesDataTable[[#This Row],[Order Date]])</f>
        <v>2026</v>
      </c>
      <c r="R549" s="16" t="str">
        <f>"Q"&amp;ROUNDUP(MONTH(SalesDataTable[[#This Row],[Order Date]])/3,0)</f>
        <v>Q2</v>
      </c>
      <c r="S549" s="13">
        <f>MONTH(SalesDataTable[[#This Row],[Order Date]])</f>
        <v>4</v>
      </c>
      <c r="T549" s="16" t="str">
        <f>TEXT(SalesDataTable[[#This Row],[Order Date]],"mmm")</f>
        <v>Apr</v>
      </c>
    </row>
    <row r="550" ht="15.6" spans="1:20">
      <c r="A550" s="19" t="s">
        <v>621</v>
      </c>
      <c r="B550" s="11">
        <v>46123</v>
      </c>
      <c r="C550" s="12" t="s">
        <v>21</v>
      </c>
      <c r="D550" s="12" t="s">
        <v>72</v>
      </c>
      <c r="E550" s="12" t="s">
        <v>23</v>
      </c>
      <c r="F550" s="12" t="s">
        <v>36</v>
      </c>
      <c r="G550" s="12" t="s">
        <v>51</v>
      </c>
      <c r="H550" s="12" t="s">
        <v>110</v>
      </c>
      <c r="I550" s="13">
        <v>4</v>
      </c>
      <c r="J550" s="14">
        <v>124.87</v>
      </c>
      <c r="K550" s="15">
        <v>0.1</v>
      </c>
      <c r="L550" s="14">
        <v>62.03</v>
      </c>
      <c r="M550" s="14">
        <f t="shared" si="32"/>
        <v>449.532</v>
      </c>
      <c r="N550" s="14">
        <f t="shared" si="33"/>
        <v>248.12</v>
      </c>
      <c r="O550" s="14">
        <f t="shared" si="34"/>
        <v>201.412</v>
      </c>
      <c r="P550" s="16">
        <f t="shared" si="35"/>
        <v>0.448048192342258</v>
      </c>
      <c r="Q550" s="17">
        <f>YEAR(SalesDataTable[[#This Row],[Order Date]])</f>
        <v>2026</v>
      </c>
      <c r="R550" s="16" t="str">
        <f>"Q"&amp;ROUNDUP(MONTH(SalesDataTable[[#This Row],[Order Date]])/3,0)</f>
        <v>Q2</v>
      </c>
      <c r="S550" s="13">
        <f>MONTH(SalesDataTable[[#This Row],[Order Date]])</f>
        <v>4</v>
      </c>
      <c r="T550" s="16" t="str">
        <f>TEXT(SalesDataTable[[#This Row],[Order Date]],"mmm")</f>
        <v>Apr</v>
      </c>
    </row>
    <row r="551" ht="15.6" spans="1:20">
      <c r="A551" s="19" t="s">
        <v>622</v>
      </c>
      <c r="B551" s="11">
        <v>46123</v>
      </c>
      <c r="C551" s="12" t="s">
        <v>47</v>
      </c>
      <c r="D551" s="12" t="s">
        <v>48</v>
      </c>
      <c r="E551" s="12" t="s">
        <v>59</v>
      </c>
      <c r="F551" s="12" t="s">
        <v>36</v>
      </c>
      <c r="G551" s="12" t="s">
        <v>51</v>
      </c>
      <c r="H551" s="12" t="s">
        <v>52</v>
      </c>
      <c r="I551" s="13">
        <v>1</v>
      </c>
      <c r="J551" s="14">
        <v>339.64</v>
      </c>
      <c r="K551" s="15">
        <v>0.1</v>
      </c>
      <c r="L551" s="14">
        <v>195.81</v>
      </c>
      <c r="M551" s="14">
        <f t="shared" si="32"/>
        <v>305.676</v>
      </c>
      <c r="N551" s="14">
        <f t="shared" si="33"/>
        <v>195.81</v>
      </c>
      <c r="O551" s="14">
        <f t="shared" si="34"/>
        <v>109.866</v>
      </c>
      <c r="P551" s="16">
        <f t="shared" si="35"/>
        <v>0.359419777803949</v>
      </c>
      <c r="Q551" s="17">
        <f>YEAR(SalesDataTable[[#This Row],[Order Date]])</f>
        <v>2026</v>
      </c>
      <c r="R551" s="16" t="str">
        <f>"Q"&amp;ROUNDUP(MONTH(SalesDataTable[[#This Row],[Order Date]])/3,0)</f>
        <v>Q2</v>
      </c>
      <c r="S551" s="13">
        <f>MONTH(SalesDataTable[[#This Row],[Order Date]])</f>
        <v>4</v>
      </c>
      <c r="T551" s="16" t="str">
        <f>TEXT(SalesDataTable[[#This Row],[Order Date]],"mmm")</f>
        <v>Apr</v>
      </c>
    </row>
    <row r="552" ht="15.6" spans="1:20">
      <c r="A552" s="19" t="s">
        <v>623</v>
      </c>
      <c r="B552" s="11">
        <v>46123</v>
      </c>
      <c r="C552" s="12" t="s">
        <v>34</v>
      </c>
      <c r="D552" s="12" t="s">
        <v>35</v>
      </c>
      <c r="E552" s="12" t="s">
        <v>45</v>
      </c>
      <c r="F552" s="12" t="s">
        <v>36</v>
      </c>
      <c r="G552" s="12" t="s">
        <v>25</v>
      </c>
      <c r="H552" s="12" t="s">
        <v>49</v>
      </c>
      <c r="I552" s="13">
        <v>1</v>
      </c>
      <c r="J552" s="14">
        <v>50.86</v>
      </c>
      <c r="K552" s="15">
        <v>0.05</v>
      </c>
      <c r="L552" s="14">
        <v>22.1</v>
      </c>
      <c r="M552" s="14">
        <f t="shared" si="32"/>
        <v>48.317</v>
      </c>
      <c r="N552" s="14">
        <f t="shared" si="33"/>
        <v>22.1</v>
      </c>
      <c r="O552" s="14">
        <f t="shared" si="34"/>
        <v>26.217</v>
      </c>
      <c r="P552" s="16">
        <f t="shared" si="35"/>
        <v>0.542604052403916</v>
      </c>
      <c r="Q552" s="17">
        <f>YEAR(SalesDataTable[[#This Row],[Order Date]])</f>
        <v>2026</v>
      </c>
      <c r="R552" s="16" t="str">
        <f>"Q"&amp;ROUNDUP(MONTH(SalesDataTable[[#This Row],[Order Date]])/3,0)</f>
        <v>Q2</v>
      </c>
      <c r="S552" s="13">
        <f>MONTH(SalesDataTable[[#This Row],[Order Date]])</f>
        <v>4</v>
      </c>
      <c r="T552" s="16" t="str">
        <f>TEXT(SalesDataTable[[#This Row],[Order Date]],"mmm")</f>
        <v>Apr</v>
      </c>
    </row>
    <row r="553" ht="15.6" spans="1:20">
      <c r="A553" s="19" t="s">
        <v>624</v>
      </c>
      <c r="B553" s="11">
        <v>46123</v>
      </c>
      <c r="C553" s="12" t="s">
        <v>47</v>
      </c>
      <c r="D553" s="12" t="s">
        <v>68</v>
      </c>
      <c r="E553" s="12" t="s">
        <v>23</v>
      </c>
      <c r="F553" s="12" t="s">
        <v>36</v>
      </c>
      <c r="G553" s="12" t="s">
        <v>37</v>
      </c>
      <c r="H553" s="12" t="s">
        <v>103</v>
      </c>
      <c r="I553" s="13">
        <v>2</v>
      </c>
      <c r="J553" s="14">
        <v>167.01</v>
      </c>
      <c r="K553" s="15">
        <v>0</v>
      </c>
      <c r="L553" s="14">
        <v>89.8</v>
      </c>
      <c r="M553" s="14">
        <f t="shared" si="32"/>
        <v>334.02</v>
      </c>
      <c r="N553" s="14">
        <f t="shared" si="33"/>
        <v>179.6</v>
      </c>
      <c r="O553" s="14">
        <f t="shared" si="34"/>
        <v>154.42</v>
      </c>
      <c r="P553" s="16">
        <f t="shared" si="35"/>
        <v>0.462307646248728</v>
      </c>
      <c r="Q553" s="17">
        <f>YEAR(SalesDataTable[[#This Row],[Order Date]])</f>
        <v>2026</v>
      </c>
      <c r="R553" s="16" t="str">
        <f>"Q"&amp;ROUNDUP(MONTH(SalesDataTable[[#This Row],[Order Date]])/3,0)</f>
        <v>Q2</v>
      </c>
      <c r="S553" s="13">
        <f>MONTH(SalesDataTable[[#This Row],[Order Date]])</f>
        <v>4</v>
      </c>
      <c r="T553" s="16" t="str">
        <f>TEXT(SalesDataTable[[#This Row],[Order Date]],"mmm")</f>
        <v>Apr</v>
      </c>
    </row>
    <row r="554" ht="15.6" spans="1:20">
      <c r="A554" s="19" t="s">
        <v>625</v>
      </c>
      <c r="B554" s="11">
        <v>46123</v>
      </c>
      <c r="C554" s="12" t="s">
        <v>47</v>
      </c>
      <c r="D554" s="12" t="s">
        <v>68</v>
      </c>
      <c r="E554" s="12" t="s">
        <v>59</v>
      </c>
      <c r="F554" s="12" t="s">
        <v>24</v>
      </c>
      <c r="G554" s="12" t="s">
        <v>31</v>
      </c>
      <c r="H554" s="12" t="s">
        <v>32</v>
      </c>
      <c r="I554" s="13">
        <v>2</v>
      </c>
      <c r="J554" s="14">
        <v>92.63</v>
      </c>
      <c r="K554" s="15">
        <v>0.15</v>
      </c>
      <c r="L554" s="14">
        <v>44.96</v>
      </c>
      <c r="M554" s="14">
        <f t="shared" si="32"/>
        <v>157.471</v>
      </c>
      <c r="N554" s="14">
        <f t="shared" si="33"/>
        <v>89.92</v>
      </c>
      <c r="O554" s="14">
        <f t="shared" si="34"/>
        <v>67.551</v>
      </c>
      <c r="P554" s="16">
        <f t="shared" si="35"/>
        <v>0.428974223825339</v>
      </c>
      <c r="Q554" s="17">
        <f>YEAR(SalesDataTable[[#This Row],[Order Date]])</f>
        <v>2026</v>
      </c>
      <c r="R554" s="16" t="str">
        <f>"Q"&amp;ROUNDUP(MONTH(SalesDataTable[[#This Row],[Order Date]])/3,0)</f>
        <v>Q2</v>
      </c>
      <c r="S554" s="13">
        <f>MONTH(SalesDataTable[[#This Row],[Order Date]])</f>
        <v>4</v>
      </c>
      <c r="T554" s="16" t="str">
        <f>TEXT(SalesDataTable[[#This Row],[Order Date]],"mmm")</f>
        <v>Apr</v>
      </c>
    </row>
    <row r="555" ht="15.6" spans="1:20">
      <c r="A555" s="19" t="s">
        <v>626</v>
      </c>
      <c r="B555" s="11">
        <v>46124</v>
      </c>
      <c r="C555" s="12" t="s">
        <v>28</v>
      </c>
      <c r="D555" s="12" t="s">
        <v>89</v>
      </c>
      <c r="E555" s="12" t="s">
        <v>59</v>
      </c>
      <c r="F555" s="12" t="s">
        <v>36</v>
      </c>
      <c r="G555" s="12" t="s">
        <v>31</v>
      </c>
      <c r="H555" s="12" t="s">
        <v>73</v>
      </c>
      <c r="I555" s="13">
        <v>2</v>
      </c>
      <c r="J555" s="14">
        <v>151.01</v>
      </c>
      <c r="K555" s="15">
        <v>0</v>
      </c>
      <c r="L555" s="14">
        <v>80.21</v>
      </c>
      <c r="M555" s="14">
        <f t="shared" si="32"/>
        <v>302.02</v>
      </c>
      <c r="N555" s="14">
        <f t="shared" si="33"/>
        <v>160.42</v>
      </c>
      <c r="O555" s="14">
        <f t="shared" si="34"/>
        <v>141.6</v>
      </c>
      <c r="P555" s="16">
        <f t="shared" si="35"/>
        <v>0.468843122971989</v>
      </c>
      <c r="Q555" s="17">
        <f>YEAR(SalesDataTable[[#This Row],[Order Date]])</f>
        <v>2026</v>
      </c>
      <c r="R555" s="16" t="str">
        <f>"Q"&amp;ROUNDUP(MONTH(SalesDataTable[[#This Row],[Order Date]])/3,0)</f>
        <v>Q2</v>
      </c>
      <c r="S555" s="13">
        <f>MONTH(SalesDataTable[[#This Row],[Order Date]])</f>
        <v>4</v>
      </c>
      <c r="T555" s="16" t="str">
        <f>TEXT(SalesDataTable[[#This Row],[Order Date]],"mmm")</f>
        <v>Apr</v>
      </c>
    </row>
    <row r="556" ht="15.6" spans="1:20">
      <c r="A556" s="19" t="s">
        <v>627</v>
      </c>
      <c r="B556" s="11">
        <v>46124</v>
      </c>
      <c r="C556" s="12" t="s">
        <v>21</v>
      </c>
      <c r="D556" s="12" t="s">
        <v>108</v>
      </c>
      <c r="E556" s="12" t="s">
        <v>23</v>
      </c>
      <c r="F556" s="12" t="s">
        <v>36</v>
      </c>
      <c r="G556" s="12" t="s">
        <v>31</v>
      </c>
      <c r="H556" s="12" t="s">
        <v>32</v>
      </c>
      <c r="I556" s="13">
        <v>2</v>
      </c>
      <c r="J556" s="14">
        <v>92.07</v>
      </c>
      <c r="K556" s="15">
        <v>0</v>
      </c>
      <c r="L556" s="14">
        <v>44.1</v>
      </c>
      <c r="M556" s="14">
        <f t="shared" si="32"/>
        <v>184.14</v>
      </c>
      <c r="N556" s="14">
        <f t="shared" si="33"/>
        <v>88.2</v>
      </c>
      <c r="O556" s="14">
        <f t="shared" si="34"/>
        <v>95.94</v>
      </c>
      <c r="P556" s="16">
        <f t="shared" si="35"/>
        <v>0.521016617790811</v>
      </c>
      <c r="Q556" s="17">
        <f>YEAR(SalesDataTable[[#This Row],[Order Date]])</f>
        <v>2026</v>
      </c>
      <c r="R556" s="16" t="str">
        <f>"Q"&amp;ROUNDUP(MONTH(SalesDataTable[[#This Row],[Order Date]])/3,0)</f>
        <v>Q2</v>
      </c>
      <c r="S556" s="13">
        <f>MONTH(SalesDataTable[[#This Row],[Order Date]])</f>
        <v>4</v>
      </c>
      <c r="T556" s="16" t="str">
        <f>TEXT(SalesDataTable[[#This Row],[Order Date]],"mmm")</f>
        <v>Apr</v>
      </c>
    </row>
    <row r="557" ht="15.6" spans="1:20">
      <c r="A557" s="19" t="s">
        <v>628</v>
      </c>
      <c r="B557" s="11">
        <v>46124</v>
      </c>
      <c r="C557" s="12" t="s">
        <v>21</v>
      </c>
      <c r="D557" s="12" t="s">
        <v>108</v>
      </c>
      <c r="E557" s="12" t="s">
        <v>23</v>
      </c>
      <c r="F557" s="12" t="s">
        <v>24</v>
      </c>
      <c r="G557" s="12" t="s">
        <v>69</v>
      </c>
      <c r="H557" s="12" t="s">
        <v>87</v>
      </c>
      <c r="I557" s="13">
        <v>1</v>
      </c>
      <c r="J557" s="14">
        <v>36.84</v>
      </c>
      <c r="K557" s="15">
        <v>0.1</v>
      </c>
      <c r="L557" s="14">
        <v>13.86</v>
      </c>
      <c r="M557" s="14">
        <f t="shared" si="32"/>
        <v>33.156</v>
      </c>
      <c r="N557" s="14">
        <f t="shared" si="33"/>
        <v>13.86</v>
      </c>
      <c r="O557" s="14">
        <f t="shared" si="34"/>
        <v>19.296</v>
      </c>
      <c r="P557" s="16">
        <f t="shared" si="35"/>
        <v>0.581976112920738</v>
      </c>
      <c r="Q557" s="17">
        <f>YEAR(SalesDataTable[[#This Row],[Order Date]])</f>
        <v>2026</v>
      </c>
      <c r="R557" s="16" t="str">
        <f>"Q"&amp;ROUNDUP(MONTH(SalesDataTable[[#This Row],[Order Date]])/3,0)</f>
        <v>Q2</v>
      </c>
      <c r="S557" s="13">
        <f>MONTH(SalesDataTable[[#This Row],[Order Date]])</f>
        <v>4</v>
      </c>
      <c r="T557" s="16" t="str">
        <f>TEXT(SalesDataTable[[#This Row],[Order Date]],"mmm")</f>
        <v>Apr</v>
      </c>
    </row>
    <row r="558" ht="15.6" spans="1:20">
      <c r="A558" s="19" t="s">
        <v>629</v>
      </c>
      <c r="B558" s="11">
        <v>46124</v>
      </c>
      <c r="C558" s="12" t="s">
        <v>28</v>
      </c>
      <c r="D558" s="12" t="s">
        <v>58</v>
      </c>
      <c r="E558" s="12" t="s">
        <v>23</v>
      </c>
      <c r="F558" s="12" t="s">
        <v>36</v>
      </c>
      <c r="G558" s="12" t="s">
        <v>31</v>
      </c>
      <c r="H558" s="12" t="s">
        <v>99</v>
      </c>
      <c r="I558" s="13">
        <v>1</v>
      </c>
      <c r="J558" s="14">
        <v>71.64</v>
      </c>
      <c r="K558" s="15">
        <v>0.05</v>
      </c>
      <c r="L558" s="14">
        <v>32.73</v>
      </c>
      <c r="M558" s="14">
        <f t="shared" si="32"/>
        <v>68.058</v>
      </c>
      <c r="N558" s="14">
        <f t="shared" si="33"/>
        <v>32.73</v>
      </c>
      <c r="O558" s="14">
        <f t="shared" si="34"/>
        <v>35.328</v>
      </c>
      <c r="P558" s="16">
        <f t="shared" si="35"/>
        <v>0.519086661377061</v>
      </c>
      <c r="Q558" s="17">
        <f>YEAR(SalesDataTable[[#This Row],[Order Date]])</f>
        <v>2026</v>
      </c>
      <c r="R558" s="16" t="str">
        <f>"Q"&amp;ROUNDUP(MONTH(SalesDataTable[[#This Row],[Order Date]])/3,0)</f>
        <v>Q2</v>
      </c>
      <c r="S558" s="13">
        <f>MONTH(SalesDataTable[[#This Row],[Order Date]])</f>
        <v>4</v>
      </c>
      <c r="T558" s="16" t="str">
        <f>TEXT(SalesDataTable[[#This Row],[Order Date]],"mmm")</f>
        <v>Apr</v>
      </c>
    </row>
    <row r="559" ht="15.6" spans="1:20">
      <c r="A559" s="19" t="s">
        <v>630</v>
      </c>
      <c r="B559" s="11">
        <v>46124</v>
      </c>
      <c r="C559" s="12" t="s">
        <v>28</v>
      </c>
      <c r="D559" s="12" t="s">
        <v>106</v>
      </c>
      <c r="E559" s="12" t="s">
        <v>23</v>
      </c>
      <c r="F559" s="12" t="s">
        <v>36</v>
      </c>
      <c r="G559" s="12" t="s">
        <v>69</v>
      </c>
      <c r="H559" s="12" t="s">
        <v>75</v>
      </c>
      <c r="I559" s="13">
        <v>1</v>
      </c>
      <c r="J559" s="14">
        <v>124.18</v>
      </c>
      <c r="K559" s="15">
        <v>0</v>
      </c>
      <c r="L559" s="14">
        <v>67.42</v>
      </c>
      <c r="M559" s="14">
        <f t="shared" si="32"/>
        <v>124.18</v>
      </c>
      <c r="N559" s="14">
        <f t="shared" si="33"/>
        <v>67.42</v>
      </c>
      <c r="O559" s="14">
        <f t="shared" si="34"/>
        <v>56.76</v>
      </c>
      <c r="P559" s="16">
        <f t="shared" si="35"/>
        <v>0.45707843453052</v>
      </c>
      <c r="Q559" s="17">
        <f>YEAR(SalesDataTable[[#This Row],[Order Date]])</f>
        <v>2026</v>
      </c>
      <c r="R559" s="16" t="str">
        <f>"Q"&amp;ROUNDUP(MONTH(SalesDataTable[[#This Row],[Order Date]])/3,0)</f>
        <v>Q2</v>
      </c>
      <c r="S559" s="13">
        <f>MONTH(SalesDataTable[[#This Row],[Order Date]])</f>
        <v>4</v>
      </c>
      <c r="T559" s="16" t="str">
        <f>TEXT(SalesDataTable[[#This Row],[Order Date]],"mmm")</f>
        <v>Apr</v>
      </c>
    </row>
    <row r="560" ht="15.6" spans="1:20">
      <c r="A560" s="19" t="s">
        <v>631</v>
      </c>
      <c r="B560" s="11">
        <v>46124</v>
      </c>
      <c r="C560" s="12" t="s">
        <v>28</v>
      </c>
      <c r="D560" s="12" t="s">
        <v>89</v>
      </c>
      <c r="E560" s="12" t="s">
        <v>45</v>
      </c>
      <c r="F560" s="12" t="s">
        <v>36</v>
      </c>
      <c r="G560" s="12" t="s">
        <v>37</v>
      </c>
      <c r="H560" s="12" t="s">
        <v>91</v>
      </c>
      <c r="I560" s="13">
        <v>1</v>
      </c>
      <c r="J560" s="14">
        <v>134.95</v>
      </c>
      <c r="K560" s="15">
        <v>0</v>
      </c>
      <c r="L560" s="14">
        <v>67.85</v>
      </c>
      <c r="M560" s="14">
        <f t="shared" si="32"/>
        <v>134.95</v>
      </c>
      <c r="N560" s="14">
        <f t="shared" si="33"/>
        <v>67.85</v>
      </c>
      <c r="O560" s="14">
        <f t="shared" si="34"/>
        <v>67.1</v>
      </c>
      <c r="P560" s="16">
        <f t="shared" si="35"/>
        <v>0.497221193034457</v>
      </c>
      <c r="Q560" s="17">
        <f>YEAR(SalesDataTable[[#This Row],[Order Date]])</f>
        <v>2026</v>
      </c>
      <c r="R560" s="16" t="str">
        <f>"Q"&amp;ROUNDUP(MONTH(SalesDataTable[[#This Row],[Order Date]])/3,0)</f>
        <v>Q2</v>
      </c>
      <c r="S560" s="13">
        <f>MONTH(SalesDataTable[[#This Row],[Order Date]])</f>
        <v>4</v>
      </c>
      <c r="T560" s="16" t="str">
        <f>TEXT(SalesDataTable[[#This Row],[Order Date]],"mmm")</f>
        <v>Apr</v>
      </c>
    </row>
    <row r="561" ht="15.6" spans="1:20">
      <c r="A561" s="19" t="s">
        <v>632</v>
      </c>
      <c r="B561" s="11">
        <v>46125</v>
      </c>
      <c r="C561" s="12" t="s">
        <v>21</v>
      </c>
      <c r="D561" s="12" t="s">
        <v>108</v>
      </c>
      <c r="E561" s="12" t="s">
        <v>23</v>
      </c>
      <c r="F561" s="12" t="s">
        <v>36</v>
      </c>
      <c r="G561" s="12" t="s">
        <v>51</v>
      </c>
      <c r="H561" s="12" t="s">
        <v>110</v>
      </c>
      <c r="I561" s="13">
        <v>2</v>
      </c>
      <c r="J561" s="14">
        <v>124</v>
      </c>
      <c r="K561" s="15">
        <v>0</v>
      </c>
      <c r="L561" s="14">
        <v>60.14</v>
      </c>
      <c r="M561" s="14">
        <f t="shared" si="32"/>
        <v>248</v>
      </c>
      <c r="N561" s="14">
        <f t="shared" si="33"/>
        <v>120.28</v>
      </c>
      <c r="O561" s="14">
        <f t="shared" si="34"/>
        <v>127.72</v>
      </c>
      <c r="P561" s="16">
        <f t="shared" si="35"/>
        <v>0.515</v>
      </c>
      <c r="Q561" s="17">
        <f>YEAR(SalesDataTable[[#This Row],[Order Date]])</f>
        <v>2026</v>
      </c>
      <c r="R561" s="16" t="str">
        <f>"Q"&amp;ROUNDUP(MONTH(SalesDataTable[[#This Row],[Order Date]])/3,0)</f>
        <v>Q2</v>
      </c>
      <c r="S561" s="13">
        <f>MONTH(SalesDataTable[[#This Row],[Order Date]])</f>
        <v>4</v>
      </c>
      <c r="T561" s="16" t="str">
        <f>TEXT(SalesDataTable[[#This Row],[Order Date]],"mmm")</f>
        <v>Apr</v>
      </c>
    </row>
    <row r="562" ht="15.6" spans="1:20">
      <c r="A562" s="19" t="s">
        <v>633</v>
      </c>
      <c r="B562" s="11">
        <v>46125</v>
      </c>
      <c r="C562" s="12" t="s">
        <v>47</v>
      </c>
      <c r="D562" s="12" t="s">
        <v>102</v>
      </c>
      <c r="E562" s="12" t="s">
        <v>59</v>
      </c>
      <c r="F562" s="12" t="s">
        <v>24</v>
      </c>
      <c r="G562" s="12" t="s">
        <v>69</v>
      </c>
      <c r="H562" s="12" t="s">
        <v>94</v>
      </c>
      <c r="I562" s="13">
        <v>2</v>
      </c>
      <c r="J562" s="14">
        <v>50.2</v>
      </c>
      <c r="K562" s="15">
        <v>0.1</v>
      </c>
      <c r="L562" s="14">
        <v>21.48</v>
      </c>
      <c r="M562" s="14">
        <f t="shared" si="32"/>
        <v>90.36</v>
      </c>
      <c r="N562" s="14">
        <f t="shared" si="33"/>
        <v>42.96</v>
      </c>
      <c r="O562" s="14">
        <f t="shared" si="34"/>
        <v>47.4</v>
      </c>
      <c r="P562" s="16">
        <f t="shared" si="35"/>
        <v>0.52456839309429</v>
      </c>
      <c r="Q562" s="17">
        <f>YEAR(SalesDataTable[[#This Row],[Order Date]])</f>
        <v>2026</v>
      </c>
      <c r="R562" s="16" t="str">
        <f>"Q"&amp;ROUNDUP(MONTH(SalesDataTable[[#This Row],[Order Date]])/3,0)</f>
        <v>Q2</v>
      </c>
      <c r="S562" s="13">
        <f>MONTH(SalesDataTable[[#This Row],[Order Date]])</f>
        <v>4</v>
      </c>
      <c r="T562" s="16" t="str">
        <f>TEXT(SalesDataTable[[#This Row],[Order Date]],"mmm")</f>
        <v>Apr</v>
      </c>
    </row>
    <row r="563" ht="15.6" spans="1:20">
      <c r="A563" s="19" t="s">
        <v>634</v>
      </c>
      <c r="B563" s="11">
        <v>46125</v>
      </c>
      <c r="C563" s="12" t="s">
        <v>28</v>
      </c>
      <c r="D563" s="12" t="s">
        <v>86</v>
      </c>
      <c r="E563" s="12" t="s">
        <v>23</v>
      </c>
      <c r="F563" s="12" t="s">
        <v>40</v>
      </c>
      <c r="G563" s="12" t="s">
        <v>31</v>
      </c>
      <c r="H563" s="12" t="s">
        <v>32</v>
      </c>
      <c r="I563" s="13">
        <v>1</v>
      </c>
      <c r="J563" s="14">
        <v>93.65</v>
      </c>
      <c r="K563" s="15">
        <v>0</v>
      </c>
      <c r="L563" s="14">
        <v>44.15</v>
      </c>
      <c r="M563" s="14">
        <f t="shared" si="32"/>
        <v>93.65</v>
      </c>
      <c r="N563" s="14">
        <f t="shared" si="33"/>
        <v>44.15</v>
      </c>
      <c r="O563" s="14">
        <f t="shared" si="34"/>
        <v>49.5</v>
      </c>
      <c r="P563" s="16">
        <f t="shared" si="35"/>
        <v>0.528563801388147</v>
      </c>
      <c r="Q563" s="17">
        <f>YEAR(SalesDataTable[[#This Row],[Order Date]])</f>
        <v>2026</v>
      </c>
      <c r="R563" s="16" t="str">
        <f>"Q"&amp;ROUNDUP(MONTH(SalesDataTable[[#This Row],[Order Date]])/3,0)</f>
        <v>Q2</v>
      </c>
      <c r="S563" s="13">
        <f>MONTH(SalesDataTable[[#This Row],[Order Date]])</f>
        <v>4</v>
      </c>
      <c r="T563" s="16" t="str">
        <f>TEXT(SalesDataTable[[#This Row],[Order Date]],"mmm")</f>
        <v>Apr</v>
      </c>
    </row>
    <row r="564" ht="15.6" spans="1:20">
      <c r="A564" s="19" t="s">
        <v>635</v>
      </c>
      <c r="B564" s="11">
        <v>46125</v>
      </c>
      <c r="C564" s="12" t="s">
        <v>34</v>
      </c>
      <c r="D564" s="12" t="s">
        <v>146</v>
      </c>
      <c r="E564" s="12" t="s">
        <v>59</v>
      </c>
      <c r="F564" s="12" t="s">
        <v>36</v>
      </c>
      <c r="G564" s="12" t="s">
        <v>37</v>
      </c>
      <c r="H564" s="12" t="s">
        <v>66</v>
      </c>
      <c r="I564" s="13">
        <v>5</v>
      </c>
      <c r="J564" s="14">
        <v>47.25</v>
      </c>
      <c r="K564" s="15">
        <v>0.1</v>
      </c>
      <c r="L564" s="14">
        <v>17.93</v>
      </c>
      <c r="M564" s="14">
        <f t="shared" si="32"/>
        <v>212.625</v>
      </c>
      <c r="N564" s="14">
        <f t="shared" si="33"/>
        <v>89.65</v>
      </c>
      <c r="O564" s="14">
        <f t="shared" si="34"/>
        <v>122.975</v>
      </c>
      <c r="P564" s="16">
        <f t="shared" si="35"/>
        <v>0.578365667254556</v>
      </c>
      <c r="Q564" s="17">
        <f>YEAR(SalesDataTable[[#This Row],[Order Date]])</f>
        <v>2026</v>
      </c>
      <c r="R564" s="16" t="str">
        <f>"Q"&amp;ROUNDUP(MONTH(SalesDataTable[[#This Row],[Order Date]])/3,0)</f>
        <v>Q2</v>
      </c>
      <c r="S564" s="13">
        <f>MONTH(SalesDataTable[[#This Row],[Order Date]])</f>
        <v>4</v>
      </c>
      <c r="T564" s="16" t="str">
        <f>TEXT(SalesDataTable[[#This Row],[Order Date]],"mmm")</f>
        <v>Apr</v>
      </c>
    </row>
    <row r="565" ht="15.6" spans="1:20">
      <c r="A565" s="19" t="s">
        <v>636</v>
      </c>
      <c r="B565" s="11">
        <v>46125</v>
      </c>
      <c r="C565" s="12" t="s">
        <v>34</v>
      </c>
      <c r="D565" s="12" t="s">
        <v>54</v>
      </c>
      <c r="E565" s="12" t="s">
        <v>23</v>
      </c>
      <c r="F565" s="12" t="s">
        <v>24</v>
      </c>
      <c r="G565" s="12" t="s">
        <v>69</v>
      </c>
      <c r="H565" s="12" t="s">
        <v>87</v>
      </c>
      <c r="I565" s="13">
        <v>1</v>
      </c>
      <c r="J565" s="14">
        <v>35.69</v>
      </c>
      <c r="K565" s="15">
        <v>0.05</v>
      </c>
      <c r="L565" s="14">
        <v>13.53</v>
      </c>
      <c r="M565" s="14">
        <f t="shared" si="32"/>
        <v>33.9055</v>
      </c>
      <c r="N565" s="14">
        <f t="shared" si="33"/>
        <v>13.53</v>
      </c>
      <c r="O565" s="14">
        <f t="shared" si="34"/>
        <v>20.3755</v>
      </c>
      <c r="P565" s="16">
        <f t="shared" si="35"/>
        <v>0.600949698426509</v>
      </c>
      <c r="Q565" s="17">
        <f>YEAR(SalesDataTable[[#This Row],[Order Date]])</f>
        <v>2026</v>
      </c>
      <c r="R565" s="16" t="str">
        <f>"Q"&amp;ROUNDUP(MONTH(SalesDataTable[[#This Row],[Order Date]])/3,0)</f>
        <v>Q2</v>
      </c>
      <c r="S565" s="13">
        <f>MONTH(SalesDataTable[[#This Row],[Order Date]])</f>
        <v>4</v>
      </c>
      <c r="T565" s="16" t="str">
        <f>TEXT(SalesDataTable[[#This Row],[Order Date]],"mmm")</f>
        <v>Apr</v>
      </c>
    </row>
    <row r="566" ht="15.6" spans="1:20">
      <c r="A566" s="19" t="s">
        <v>637</v>
      </c>
      <c r="B566" s="11">
        <v>46125</v>
      </c>
      <c r="C566" s="12" t="s">
        <v>47</v>
      </c>
      <c r="D566" s="12" t="s">
        <v>102</v>
      </c>
      <c r="E566" s="12" t="s">
        <v>23</v>
      </c>
      <c r="F566" s="12" t="s">
        <v>24</v>
      </c>
      <c r="G566" s="12" t="s">
        <v>37</v>
      </c>
      <c r="H566" s="12" t="s">
        <v>91</v>
      </c>
      <c r="I566" s="13">
        <v>3</v>
      </c>
      <c r="J566" s="14">
        <v>136.12</v>
      </c>
      <c r="K566" s="15">
        <v>0</v>
      </c>
      <c r="L566" s="14">
        <v>66.58</v>
      </c>
      <c r="M566" s="14">
        <f t="shared" si="32"/>
        <v>408.36</v>
      </c>
      <c r="N566" s="14">
        <f t="shared" si="33"/>
        <v>199.74</v>
      </c>
      <c r="O566" s="14">
        <f t="shared" si="34"/>
        <v>208.62</v>
      </c>
      <c r="P566" s="16">
        <f t="shared" si="35"/>
        <v>0.510872759330003</v>
      </c>
      <c r="Q566" s="17">
        <f>YEAR(SalesDataTable[[#This Row],[Order Date]])</f>
        <v>2026</v>
      </c>
      <c r="R566" s="16" t="str">
        <f>"Q"&amp;ROUNDUP(MONTH(SalesDataTable[[#This Row],[Order Date]])/3,0)</f>
        <v>Q2</v>
      </c>
      <c r="S566" s="13">
        <f>MONTH(SalesDataTable[[#This Row],[Order Date]])</f>
        <v>4</v>
      </c>
      <c r="T566" s="16" t="str">
        <f>TEXT(SalesDataTable[[#This Row],[Order Date]],"mmm")</f>
        <v>Apr</v>
      </c>
    </row>
    <row r="567" ht="15.6" spans="1:20">
      <c r="A567" s="19" t="s">
        <v>638</v>
      </c>
      <c r="B567" s="11">
        <v>46125</v>
      </c>
      <c r="C567" s="12" t="s">
        <v>47</v>
      </c>
      <c r="D567" s="12" t="s">
        <v>65</v>
      </c>
      <c r="E567" s="12" t="s">
        <v>59</v>
      </c>
      <c r="F567" s="12" t="s">
        <v>36</v>
      </c>
      <c r="G567" s="12" t="s">
        <v>31</v>
      </c>
      <c r="H567" s="12" t="s">
        <v>73</v>
      </c>
      <c r="I567" s="13">
        <v>1</v>
      </c>
      <c r="J567" s="14">
        <v>155.89</v>
      </c>
      <c r="K567" s="15">
        <v>0</v>
      </c>
      <c r="L567" s="14">
        <v>77.26</v>
      </c>
      <c r="M567" s="14">
        <f t="shared" si="32"/>
        <v>155.89</v>
      </c>
      <c r="N567" s="14">
        <f t="shared" si="33"/>
        <v>77.26</v>
      </c>
      <c r="O567" s="14">
        <f t="shared" si="34"/>
        <v>78.63</v>
      </c>
      <c r="P567" s="16">
        <f t="shared" si="35"/>
        <v>0.504394124061838</v>
      </c>
      <c r="Q567" s="17">
        <f>YEAR(SalesDataTable[[#This Row],[Order Date]])</f>
        <v>2026</v>
      </c>
      <c r="R567" s="16" t="str">
        <f>"Q"&amp;ROUNDUP(MONTH(SalesDataTable[[#This Row],[Order Date]])/3,0)</f>
        <v>Q2</v>
      </c>
      <c r="S567" s="13">
        <f>MONTH(SalesDataTable[[#This Row],[Order Date]])</f>
        <v>4</v>
      </c>
      <c r="T567" s="16" t="str">
        <f>TEXT(SalesDataTable[[#This Row],[Order Date]],"mmm")</f>
        <v>Apr</v>
      </c>
    </row>
    <row r="568" ht="15.6" spans="1:20">
      <c r="A568" s="19" t="s">
        <v>639</v>
      </c>
      <c r="B568" s="11">
        <v>46126</v>
      </c>
      <c r="C568" s="12" t="s">
        <v>21</v>
      </c>
      <c r="D568" s="12" t="s">
        <v>108</v>
      </c>
      <c r="E568" s="12" t="s">
        <v>23</v>
      </c>
      <c r="F568" s="12" t="s">
        <v>40</v>
      </c>
      <c r="G568" s="12" t="s">
        <v>37</v>
      </c>
      <c r="H568" s="12" t="s">
        <v>91</v>
      </c>
      <c r="I568" s="13">
        <v>1</v>
      </c>
      <c r="J568" s="14">
        <v>130.81</v>
      </c>
      <c r="K568" s="15">
        <v>0</v>
      </c>
      <c r="L568" s="14">
        <v>67.86</v>
      </c>
      <c r="M568" s="14">
        <f t="shared" si="32"/>
        <v>130.81</v>
      </c>
      <c r="N568" s="14">
        <f t="shared" si="33"/>
        <v>67.86</v>
      </c>
      <c r="O568" s="14">
        <f t="shared" si="34"/>
        <v>62.95</v>
      </c>
      <c r="P568" s="16">
        <f t="shared" si="35"/>
        <v>0.481232321687944</v>
      </c>
      <c r="Q568" s="17">
        <f>YEAR(SalesDataTable[[#This Row],[Order Date]])</f>
        <v>2026</v>
      </c>
      <c r="R568" s="16" t="str">
        <f>"Q"&amp;ROUNDUP(MONTH(SalesDataTable[[#This Row],[Order Date]])/3,0)</f>
        <v>Q2</v>
      </c>
      <c r="S568" s="13">
        <f>MONTH(SalesDataTable[[#This Row],[Order Date]])</f>
        <v>4</v>
      </c>
      <c r="T568" s="16" t="str">
        <f>TEXT(SalesDataTable[[#This Row],[Order Date]],"mmm")</f>
        <v>Apr</v>
      </c>
    </row>
    <row r="569" ht="15.6" spans="1:20">
      <c r="A569" s="19" t="s">
        <v>640</v>
      </c>
      <c r="B569" s="11">
        <v>46126</v>
      </c>
      <c r="C569" s="12" t="s">
        <v>21</v>
      </c>
      <c r="D569" s="12" t="s">
        <v>22</v>
      </c>
      <c r="E569" s="12" t="s">
        <v>23</v>
      </c>
      <c r="F569" s="12" t="s">
        <v>24</v>
      </c>
      <c r="G569" s="12" t="s">
        <v>37</v>
      </c>
      <c r="H569" s="12" t="s">
        <v>66</v>
      </c>
      <c r="I569" s="13">
        <v>2</v>
      </c>
      <c r="J569" s="14">
        <v>47.56</v>
      </c>
      <c r="K569" s="15">
        <v>0.05</v>
      </c>
      <c r="L569" s="14">
        <v>18.65</v>
      </c>
      <c r="M569" s="14">
        <f t="shared" si="32"/>
        <v>90.364</v>
      </c>
      <c r="N569" s="14">
        <f t="shared" si="33"/>
        <v>37.3</v>
      </c>
      <c r="O569" s="14">
        <f t="shared" si="34"/>
        <v>53.064</v>
      </c>
      <c r="P569" s="16">
        <f t="shared" si="35"/>
        <v>0.587225001106635</v>
      </c>
      <c r="Q569" s="17">
        <f>YEAR(SalesDataTable[[#This Row],[Order Date]])</f>
        <v>2026</v>
      </c>
      <c r="R569" s="16" t="str">
        <f>"Q"&amp;ROUNDUP(MONTH(SalesDataTable[[#This Row],[Order Date]])/3,0)</f>
        <v>Q2</v>
      </c>
      <c r="S569" s="13">
        <f>MONTH(SalesDataTable[[#This Row],[Order Date]])</f>
        <v>4</v>
      </c>
      <c r="T569" s="16" t="str">
        <f>TEXT(SalesDataTable[[#This Row],[Order Date]],"mmm")</f>
        <v>Apr</v>
      </c>
    </row>
    <row r="570" ht="15.6" spans="1:20">
      <c r="A570" s="19" t="s">
        <v>641</v>
      </c>
      <c r="B570" s="11">
        <v>46126</v>
      </c>
      <c r="C570" s="12" t="s">
        <v>28</v>
      </c>
      <c r="D570" s="12" t="s">
        <v>106</v>
      </c>
      <c r="E570" s="12" t="s">
        <v>23</v>
      </c>
      <c r="F570" s="12" t="s">
        <v>36</v>
      </c>
      <c r="G570" s="12" t="s">
        <v>31</v>
      </c>
      <c r="H570" s="12" t="s">
        <v>41</v>
      </c>
      <c r="I570" s="13">
        <v>2</v>
      </c>
      <c r="J570" s="14">
        <v>140.65</v>
      </c>
      <c r="K570" s="15">
        <v>0.05</v>
      </c>
      <c r="L570" s="14">
        <v>78.9</v>
      </c>
      <c r="M570" s="14">
        <f t="shared" si="32"/>
        <v>267.235</v>
      </c>
      <c r="N570" s="14">
        <f t="shared" si="33"/>
        <v>157.8</v>
      </c>
      <c r="O570" s="14">
        <f t="shared" si="34"/>
        <v>109.435</v>
      </c>
      <c r="P570" s="16">
        <f t="shared" si="35"/>
        <v>0.409508485041256</v>
      </c>
      <c r="Q570" s="17">
        <f>YEAR(SalesDataTable[[#This Row],[Order Date]])</f>
        <v>2026</v>
      </c>
      <c r="R570" s="16" t="str">
        <f>"Q"&amp;ROUNDUP(MONTH(SalesDataTable[[#This Row],[Order Date]])/3,0)</f>
        <v>Q2</v>
      </c>
      <c r="S570" s="13">
        <f>MONTH(SalesDataTable[[#This Row],[Order Date]])</f>
        <v>4</v>
      </c>
      <c r="T570" s="16" t="str">
        <f>TEXT(SalesDataTable[[#This Row],[Order Date]],"mmm")</f>
        <v>Apr</v>
      </c>
    </row>
    <row r="571" ht="15.6" spans="1:20">
      <c r="A571" s="19" t="s">
        <v>642</v>
      </c>
      <c r="B571" s="11">
        <v>46126</v>
      </c>
      <c r="C571" s="12" t="s">
        <v>47</v>
      </c>
      <c r="D571" s="12" t="s">
        <v>48</v>
      </c>
      <c r="E571" s="12" t="s">
        <v>45</v>
      </c>
      <c r="F571" s="12" t="s">
        <v>36</v>
      </c>
      <c r="G571" s="12" t="s">
        <v>25</v>
      </c>
      <c r="H571" s="12" t="s">
        <v>26</v>
      </c>
      <c r="I571" s="13">
        <v>1</v>
      </c>
      <c r="J571" s="14">
        <v>82.75</v>
      </c>
      <c r="K571" s="15">
        <v>0</v>
      </c>
      <c r="L571" s="14">
        <v>43.18</v>
      </c>
      <c r="M571" s="14">
        <f t="shared" si="32"/>
        <v>82.75</v>
      </c>
      <c r="N571" s="14">
        <f t="shared" si="33"/>
        <v>43.18</v>
      </c>
      <c r="O571" s="14">
        <f t="shared" si="34"/>
        <v>39.57</v>
      </c>
      <c r="P571" s="16">
        <f t="shared" si="35"/>
        <v>0.478187311178248</v>
      </c>
      <c r="Q571" s="17">
        <f>YEAR(SalesDataTable[[#This Row],[Order Date]])</f>
        <v>2026</v>
      </c>
      <c r="R571" s="16" t="str">
        <f>"Q"&amp;ROUNDUP(MONTH(SalesDataTable[[#This Row],[Order Date]])/3,0)</f>
        <v>Q2</v>
      </c>
      <c r="S571" s="13">
        <f>MONTH(SalesDataTable[[#This Row],[Order Date]])</f>
        <v>4</v>
      </c>
      <c r="T571" s="16" t="str">
        <f>TEXT(SalesDataTable[[#This Row],[Order Date]],"mmm")</f>
        <v>Apr</v>
      </c>
    </row>
    <row r="572" ht="15.6" spans="1:20">
      <c r="A572" s="19" t="s">
        <v>643</v>
      </c>
      <c r="B572" s="11">
        <v>46126</v>
      </c>
      <c r="C572" s="12" t="s">
        <v>47</v>
      </c>
      <c r="D572" s="12" t="s">
        <v>68</v>
      </c>
      <c r="E572" s="12" t="s">
        <v>23</v>
      </c>
      <c r="F572" s="12" t="s">
        <v>24</v>
      </c>
      <c r="G572" s="12" t="s">
        <v>69</v>
      </c>
      <c r="H572" s="12" t="s">
        <v>70</v>
      </c>
      <c r="I572" s="13">
        <v>2</v>
      </c>
      <c r="J572" s="14">
        <v>40.91</v>
      </c>
      <c r="K572" s="15">
        <v>0.1</v>
      </c>
      <c r="L572" s="14">
        <v>14.95</v>
      </c>
      <c r="M572" s="14">
        <f t="shared" si="32"/>
        <v>73.638</v>
      </c>
      <c r="N572" s="14">
        <f t="shared" si="33"/>
        <v>29.9</v>
      </c>
      <c r="O572" s="14">
        <f t="shared" si="34"/>
        <v>43.738</v>
      </c>
      <c r="P572" s="16">
        <f t="shared" si="35"/>
        <v>0.593959640403053</v>
      </c>
      <c r="Q572" s="17">
        <f>YEAR(SalesDataTable[[#This Row],[Order Date]])</f>
        <v>2026</v>
      </c>
      <c r="R572" s="16" t="str">
        <f>"Q"&amp;ROUNDUP(MONTH(SalesDataTable[[#This Row],[Order Date]])/3,0)</f>
        <v>Q2</v>
      </c>
      <c r="S572" s="13">
        <f>MONTH(SalesDataTable[[#This Row],[Order Date]])</f>
        <v>4</v>
      </c>
      <c r="T572" s="16" t="str">
        <f>TEXT(SalesDataTable[[#This Row],[Order Date]],"mmm")</f>
        <v>Apr</v>
      </c>
    </row>
    <row r="573" ht="15.6" spans="1:20">
      <c r="A573" s="19" t="s">
        <v>644</v>
      </c>
      <c r="B573" s="11">
        <v>46126</v>
      </c>
      <c r="C573" s="12" t="s">
        <v>21</v>
      </c>
      <c r="D573" s="12" t="s">
        <v>22</v>
      </c>
      <c r="E573" s="12" t="s">
        <v>45</v>
      </c>
      <c r="F573" s="12" t="s">
        <v>24</v>
      </c>
      <c r="G573" s="12" t="s">
        <v>37</v>
      </c>
      <c r="H573" s="12" t="s">
        <v>66</v>
      </c>
      <c r="I573" s="13">
        <v>1</v>
      </c>
      <c r="J573" s="14">
        <v>46.62</v>
      </c>
      <c r="K573" s="15">
        <v>0</v>
      </c>
      <c r="L573" s="14">
        <v>18.86</v>
      </c>
      <c r="M573" s="14">
        <f t="shared" si="32"/>
        <v>46.62</v>
      </c>
      <c r="N573" s="14">
        <f t="shared" si="33"/>
        <v>18.86</v>
      </c>
      <c r="O573" s="14">
        <f t="shared" si="34"/>
        <v>27.76</v>
      </c>
      <c r="P573" s="16">
        <f t="shared" si="35"/>
        <v>0.595452595452595</v>
      </c>
      <c r="Q573" s="17">
        <f>YEAR(SalesDataTable[[#This Row],[Order Date]])</f>
        <v>2026</v>
      </c>
      <c r="R573" s="16" t="str">
        <f>"Q"&amp;ROUNDUP(MONTH(SalesDataTable[[#This Row],[Order Date]])/3,0)</f>
        <v>Q2</v>
      </c>
      <c r="S573" s="13">
        <f>MONTH(SalesDataTable[[#This Row],[Order Date]])</f>
        <v>4</v>
      </c>
      <c r="T573" s="16" t="str">
        <f>TEXT(SalesDataTable[[#This Row],[Order Date]],"mmm")</f>
        <v>Apr</v>
      </c>
    </row>
    <row r="574" ht="15.6" spans="1:20">
      <c r="A574" s="19" t="s">
        <v>645</v>
      </c>
      <c r="B574" s="11">
        <v>46127</v>
      </c>
      <c r="C574" s="12" t="s">
        <v>21</v>
      </c>
      <c r="D574" s="12" t="s">
        <v>108</v>
      </c>
      <c r="E574" s="12" t="s">
        <v>23</v>
      </c>
      <c r="F574" s="12" t="s">
        <v>24</v>
      </c>
      <c r="G574" s="12" t="s">
        <v>51</v>
      </c>
      <c r="H574" s="12" t="s">
        <v>61</v>
      </c>
      <c r="I574" s="13">
        <v>2</v>
      </c>
      <c r="J574" s="14">
        <v>196.57</v>
      </c>
      <c r="K574" s="15">
        <v>0.05</v>
      </c>
      <c r="L574" s="14">
        <v>106.2</v>
      </c>
      <c r="M574" s="14">
        <f t="shared" si="32"/>
        <v>373.483</v>
      </c>
      <c r="N574" s="14">
        <f t="shared" si="33"/>
        <v>212.4</v>
      </c>
      <c r="O574" s="14">
        <f t="shared" si="34"/>
        <v>161.083</v>
      </c>
      <c r="P574" s="16">
        <f t="shared" si="35"/>
        <v>0.431299416573177</v>
      </c>
      <c r="Q574" s="17">
        <f>YEAR(SalesDataTable[[#This Row],[Order Date]])</f>
        <v>2026</v>
      </c>
      <c r="R574" s="16" t="str">
        <f>"Q"&amp;ROUNDUP(MONTH(SalesDataTable[[#This Row],[Order Date]])/3,0)</f>
        <v>Q2</v>
      </c>
      <c r="S574" s="13">
        <f>MONTH(SalesDataTable[[#This Row],[Order Date]])</f>
        <v>4</v>
      </c>
      <c r="T574" s="16" t="str">
        <f>TEXT(SalesDataTable[[#This Row],[Order Date]],"mmm")</f>
        <v>Apr</v>
      </c>
    </row>
    <row r="575" ht="15.6" spans="1:20">
      <c r="A575" s="19" t="s">
        <v>646</v>
      </c>
      <c r="B575" s="11">
        <v>46127</v>
      </c>
      <c r="C575" s="12" t="s">
        <v>28</v>
      </c>
      <c r="D575" s="12" t="s">
        <v>29</v>
      </c>
      <c r="E575" s="12" t="s">
        <v>23</v>
      </c>
      <c r="F575" s="12" t="s">
        <v>24</v>
      </c>
      <c r="G575" s="12" t="s">
        <v>31</v>
      </c>
      <c r="H575" s="12" t="s">
        <v>32</v>
      </c>
      <c r="I575" s="13">
        <v>1</v>
      </c>
      <c r="J575" s="14">
        <v>90.52</v>
      </c>
      <c r="K575" s="15">
        <v>0</v>
      </c>
      <c r="L575" s="14">
        <v>46.5</v>
      </c>
      <c r="M575" s="14">
        <f t="shared" si="32"/>
        <v>90.52</v>
      </c>
      <c r="N575" s="14">
        <f t="shared" si="33"/>
        <v>46.5</v>
      </c>
      <c r="O575" s="14">
        <f t="shared" si="34"/>
        <v>44.02</v>
      </c>
      <c r="P575" s="16">
        <f t="shared" si="35"/>
        <v>0.486301369863014</v>
      </c>
      <c r="Q575" s="17">
        <f>YEAR(SalesDataTable[[#This Row],[Order Date]])</f>
        <v>2026</v>
      </c>
      <c r="R575" s="16" t="str">
        <f>"Q"&amp;ROUNDUP(MONTH(SalesDataTable[[#This Row],[Order Date]])/3,0)</f>
        <v>Q2</v>
      </c>
      <c r="S575" s="13">
        <f>MONTH(SalesDataTable[[#This Row],[Order Date]])</f>
        <v>4</v>
      </c>
      <c r="T575" s="16" t="str">
        <f>TEXT(SalesDataTable[[#This Row],[Order Date]],"mmm")</f>
        <v>Apr</v>
      </c>
    </row>
    <row r="576" ht="15.6" spans="1:20">
      <c r="A576" s="19" t="s">
        <v>647</v>
      </c>
      <c r="B576" s="11">
        <v>46127</v>
      </c>
      <c r="C576" s="12" t="s">
        <v>21</v>
      </c>
      <c r="D576" s="12" t="s">
        <v>108</v>
      </c>
      <c r="E576" s="12" t="s">
        <v>23</v>
      </c>
      <c r="F576" s="12" t="s">
        <v>24</v>
      </c>
      <c r="G576" s="12" t="s">
        <v>37</v>
      </c>
      <c r="H576" s="12" t="s">
        <v>103</v>
      </c>
      <c r="I576" s="13">
        <v>5</v>
      </c>
      <c r="J576" s="14">
        <v>165.35</v>
      </c>
      <c r="K576" s="15">
        <v>0.05</v>
      </c>
      <c r="L576" s="14">
        <v>89.38</v>
      </c>
      <c r="M576" s="14">
        <f t="shared" si="32"/>
        <v>785.4125</v>
      </c>
      <c r="N576" s="14">
        <f t="shared" si="33"/>
        <v>446.9</v>
      </c>
      <c r="O576" s="14">
        <f t="shared" si="34"/>
        <v>338.5125</v>
      </c>
      <c r="P576" s="16">
        <f t="shared" si="35"/>
        <v>0.430999633950313</v>
      </c>
      <c r="Q576" s="17">
        <f>YEAR(SalesDataTable[[#This Row],[Order Date]])</f>
        <v>2026</v>
      </c>
      <c r="R576" s="16" t="str">
        <f>"Q"&amp;ROUNDUP(MONTH(SalesDataTable[[#This Row],[Order Date]])/3,0)</f>
        <v>Q2</v>
      </c>
      <c r="S576" s="13">
        <f>MONTH(SalesDataTable[[#This Row],[Order Date]])</f>
        <v>4</v>
      </c>
      <c r="T576" s="16" t="str">
        <f>TEXT(SalesDataTable[[#This Row],[Order Date]],"mmm")</f>
        <v>Apr</v>
      </c>
    </row>
    <row r="577" ht="15.6" spans="1:20">
      <c r="A577" s="19" t="s">
        <v>648</v>
      </c>
      <c r="B577" s="11">
        <v>46127</v>
      </c>
      <c r="C577" s="12" t="s">
        <v>28</v>
      </c>
      <c r="D577" s="12" t="s">
        <v>86</v>
      </c>
      <c r="E577" s="12" t="s">
        <v>45</v>
      </c>
      <c r="F577" s="12" t="s">
        <v>24</v>
      </c>
      <c r="G577" s="12" t="s">
        <v>37</v>
      </c>
      <c r="H577" s="12" t="s">
        <v>38</v>
      </c>
      <c r="I577" s="13">
        <v>2</v>
      </c>
      <c r="J577" s="14">
        <v>36.35</v>
      </c>
      <c r="K577" s="15">
        <v>0</v>
      </c>
      <c r="L577" s="14">
        <v>13.55</v>
      </c>
      <c r="M577" s="14">
        <f t="shared" si="32"/>
        <v>72.7</v>
      </c>
      <c r="N577" s="14">
        <f t="shared" si="33"/>
        <v>27.1</v>
      </c>
      <c r="O577" s="14">
        <f t="shared" si="34"/>
        <v>45.6</v>
      </c>
      <c r="P577" s="16">
        <f t="shared" si="35"/>
        <v>0.627235213204952</v>
      </c>
      <c r="Q577" s="17">
        <f>YEAR(SalesDataTable[[#This Row],[Order Date]])</f>
        <v>2026</v>
      </c>
      <c r="R577" s="16" t="str">
        <f>"Q"&amp;ROUNDUP(MONTH(SalesDataTable[[#This Row],[Order Date]])/3,0)</f>
        <v>Q2</v>
      </c>
      <c r="S577" s="13">
        <f>MONTH(SalesDataTable[[#This Row],[Order Date]])</f>
        <v>4</v>
      </c>
      <c r="T577" s="16" t="str">
        <f>TEXT(SalesDataTable[[#This Row],[Order Date]],"mmm")</f>
        <v>Apr</v>
      </c>
    </row>
    <row r="578" ht="15.6" spans="1:20">
      <c r="A578" s="19" t="s">
        <v>649</v>
      </c>
      <c r="B578" s="11">
        <v>46127</v>
      </c>
      <c r="C578" s="12" t="s">
        <v>28</v>
      </c>
      <c r="D578" s="12" t="s">
        <v>106</v>
      </c>
      <c r="E578" s="12" t="s">
        <v>45</v>
      </c>
      <c r="F578" s="12" t="s">
        <v>36</v>
      </c>
      <c r="G578" s="12" t="s">
        <v>37</v>
      </c>
      <c r="H578" s="12" t="s">
        <v>66</v>
      </c>
      <c r="I578" s="13">
        <v>1</v>
      </c>
      <c r="J578" s="14">
        <v>47</v>
      </c>
      <c r="K578" s="15">
        <v>0</v>
      </c>
      <c r="L578" s="14">
        <v>18.64</v>
      </c>
      <c r="M578" s="14">
        <f t="shared" ref="M578:M641" si="36">I578*J578*(1-K578)</f>
        <v>47</v>
      </c>
      <c r="N578" s="14">
        <f t="shared" ref="N578:N641" si="37">I578*L578</f>
        <v>18.64</v>
      </c>
      <c r="O578" s="14">
        <f t="shared" ref="O578:O641" si="38">M578-N578</f>
        <v>28.36</v>
      </c>
      <c r="P578" s="16">
        <f t="shared" ref="P578:P641" si="39">IFERROR(O578/M578,0)</f>
        <v>0.603404255319149</v>
      </c>
      <c r="Q578" s="17">
        <f>YEAR(SalesDataTable[[#This Row],[Order Date]])</f>
        <v>2026</v>
      </c>
      <c r="R578" s="16" t="str">
        <f>"Q"&amp;ROUNDUP(MONTH(SalesDataTable[[#This Row],[Order Date]])/3,0)</f>
        <v>Q2</v>
      </c>
      <c r="S578" s="13">
        <f>MONTH(SalesDataTable[[#This Row],[Order Date]])</f>
        <v>4</v>
      </c>
      <c r="T578" s="16" t="str">
        <f>TEXT(SalesDataTable[[#This Row],[Order Date]],"mmm")</f>
        <v>Apr</v>
      </c>
    </row>
    <row r="579" ht="15.6" spans="1:20">
      <c r="A579" s="19" t="s">
        <v>650</v>
      </c>
      <c r="B579" s="11">
        <v>46127</v>
      </c>
      <c r="C579" s="12" t="s">
        <v>47</v>
      </c>
      <c r="D579" s="12" t="s">
        <v>102</v>
      </c>
      <c r="E579" s="12" t="s">
        <v>59</v>
      </c>
      <c r="F579" s="12" t="s">
        <v>24</v>
      </c>
      <c r="G579" s="12" t="s">
        <v>37</v>
      </c>
      <c r="H579" s="12" t="s">
        <v>66</v>
      </c>
      <c r="I579" s="13">
        <v>1</v>
      </c>
      <c r="J579" s="14">
        <v>46.86</v>
      </c>
      <c r="K579" s="15">
        <v>0</v>
      </c>
      <c r="L579" s="14">
        <v>18.19</v>
      </c>
      <c r="M579" s="14">
        <f t="shared" si="36"/>
        <v>46.86</v>
      </c>
      <c r="N579" s="14">
        <f t="shared" si="37"/>
        <v>18.19</v>
      </c>
      <c r="O579" s="14">
        <f t="shared" si="38"/>
        <v>28.67</v>
      </c>
      <c r="P579" s="16">
        <f t="shared" si="39"/>
        <v>0.611822449850619</v>
      </c>
      <c r="Q579" s="17">
        <f>YEAR(SalesDataTable[[#This Row],[Order Date]])</f>
        <v>2026</v>
      </c>
      <c r="R579" s="16" t="str">
        <f>"Q"&amp;ROUNDUP(MONTH(SalesDataTable[[#This Row],[Order Date]])/3,0)</f>
        <v>Q2</v>
      </c>
      <c r="S579" s="13">
        <f>MONTH(SalesDataTable[[#This Row],[Order Date]])</f>
        <v>4</v>
      </c>
      <c r="T579" s="16" t="str">
        <f>TEXT(SalesDataTable[[#This Row],[Order Date]],"mmm")</f>
        <v>Apr</v>
      </c>
    </row>
    <row r="580" ht="15.6" spans="1:20">
      <c r="A580" s="19" t="s">
        <v>651</v>
      </c>
      <c r="B580" s="11">
        <v>46127</v>
      </c>
      <c r="C580" s="12" t="s">
        <v>21</v>
      </c>
      <c r="D580" s="12" t="s">
        <v>72</v>
      </c>
      <c r="E580" s="12" t="s">
        <v>23</v>
      </c>
      <c r="F580" s="12" t="s">
        <v>36</v>
      </c>
      <c r="G580" s="12" t="s">
        <v>51</v>
      </c>
      <c r="H580" s="12" t="s">
        <v>84</v>
      </c>
      <c r="I580" s="13">
        <v>2</v>
      </c>
      <c r="J580" s="14">
        <v>82.13</v>
      </c>
      <c r="K580" s="15">
        <v>0.05</v>
      </c>
      <c r="L580" s="14">
        <v>39.91</v>
      </c>
      <c r="M580" s="14">
        <f t="shared" si="36"/>
        <v>156.047</v>
      </c>
      <c r="N580" s="14">
        <f t="shared" si="37"/>
        <v>79.82</v>
      </c>
      <c r="O580" s="14">
        <f t="shared" si="38"/>
        <v>76.227</v>
      </c>
      <c r="P580" s="16">
        <f t="shared" si="39"/>
        <v>0.488487442885797</v>
      </c>
      <c r="Q580" s="17">
        <f>YEAR(SalesDataTable[[#This Row],[Order Date]])</f>
        <v>2026</v>
      </c>
      <c r="R580" s="16" t="str">
        <f>"Q"&amp;ROUNDUP(MONTH(SalesDataTable[[#This Row],[Order Date]])/3,0)</f>
        <v>Q2</v>
      </c>
      <c r="S580" s="13">
        <f>MONTH(SalesDataTable[[#This Row],[Order Date]])</f>
        <v>4</v>
      </c>
      <c r="T580" s="16" t="str">
        <f>TEXT(SalesDataTable[[#This Row],[Order Date]],"mmm")</f>
        <v>Apr</v>
      </c>
    </row>
    <row r="581" ht="15.6" spans="1:20">
      <c r="A581" s="19" t="s">
        <v>652</v>
      </c>
      <c r="B581" s="11">
        <v>46127</v>
      </c>
      <c r="C581" s="12" t="s">
        <v>28</v>
      </c>
      <c r="D581" s="12" t="s">
        <v>58</v>
      </c>
      <c r="E581" s="12" t="s">
        <v>45</v>
      </c>
      <c r="F581" s="12" t="s">
        <v>40</v>
      </c>
      <c r="G581" s="12" t="s">
        <v>37</v>
      </c>
      <c r="H581" s="12" t="s">
        <v>103</v>
      </c>
      <c r="I581" s="13">
        <v>1</v>
      </c>
      <c r="J581" s="14">
        <v>163.16</v>
      </c>
      <c r="K581" s="15">
        <v>0</v>
      </c>
      <c r="L581" s="14">
        <v>88.78</v>
      </c>
      <c r="M581" s="14">
        <f t="shared" si="36"/>
        <v>163.16</v>
      </c>
      <c r="N581" s="14">
        <f t="shared" si="37"/>
        <v>88.78</v>
      </c>
      <c r="O581" s="14">
        <f t="shared" si="38"/>
        <v>74.38</v>
      </c>
      <c r="P581" s="16">
        <f t="shared" si="39"/>
        <v>0.455871537141456</v>
      </c>
      <c r="Q581" s="17">
        <f>YEAR(SalesDataTable[[#This Row],[Order Date]])</f>
        <v>2026</v>
      </c>
      <c r="R581" s="16" t="str">
        <f>"Q"&amp;ROUNDUP(MONTH(SalesDataTable[[#This Row],[Order Date]])/3,0)</f>
        <v>Q2</v>
      </c>
      <c r="S581" s="13">
        <f>MONTH(SalesDataTable[[#This Row],[Order Date]])</f>
        <v>4</v>
      </c>
      <c r="T581" s="16" t="str">
        <f>TEXT(SalesDataTable[[#This Row],[Order Date]],"mmm")</f>
        <v>Apr</v>
      </c>
    </row>
    <row r="582" ht="15.6" spans="1:20">
      <c r="A582" s="19" t="s">
        <v>653</v>
      </c>
      <c r="B582" s="11">
        <v>46128</v>
      </c>
      <c r="C582" s="12" t="s">
        <v>21</v>
      </c>
      <c r="D582" s="12" t="s">
        <v>108</v>
      </c>
      <c r="E582" s="12" t="s">
        <v>45</v>
      </c>
      <c r="F582" s="12" t="s">
        <v>36</v>
      </c>
      <c r="G582" s="12" t="s">
        <v>37</v>
      </c>
      <c r="H582" s="12" t="s">
        <v>38</v>
      </c>
      <c r="I582" s="13">
        <v>2</v>
      </c>
      <c r="J582" s="14">
        <v>36.68</v>
      </c>
      <c r="K582" s="15">
        <v>0.1</v>
      </c>
      <c r="L582" s="14">
        <v>13.92</v>
      </c>
      <c r="M582" s="14">
        <f t="shared" si="36"/>
        <v>66.024</v>
      </c>
      <c r="N582" s="14">
        <f t="shared" si="37"/>
        <v>27.84</v>
      </c>
      <c r="O582" s="14">
        <f t="shared" si="38"/>
        <v>38.184</v>
      </c>
      <c r="P582" s="16">
        <f t="shared" si="39"/>
        <v>0.578335150854235</v>
      </c>
      <c r="Q582" s="17">
        <f>YEAR(SalesDataTable[[#This Row],[Order Date]])</f>
        <v>2026</v>
      </c>
      <c r="R582" s="16" t="str">
        <f>"Q"&amp;ROUNDUP(MONTH(SalesDataTable[[#This Row],[Order Date]])/3,0)</f>
        <v>Q2</v>
      </c>
      <c r="S582" s="13">
        <f>MONTH(SalesDataTable[[#This Row],[Order Date]])</f>
        <v>4</v>
      </c>
      <c r="T582" s="16" t="str">
        <f>TEXT(SalesDataTable[[#This Row],[Order Date]],"mmm")</f>
        <v>Apr</v>
      </c>
    </row>
    <row r="583" ht="15.6" spans="1:20">
      <c r="A583" s="19" t="s">
        <v>654</v>
      </c>
      <c r="B583" s="11">
        <v>46128</v>
      </c>
      <c r="C583" s="12" t="s">
        <v>47</v>
      </c>
      <c r="D583" s="12" t="s">
        <v>102</v>
      </c>
      <c r="E583" s="12" t="s">
        <v>23</v>
      </c>
      <c r="F583" s="12" t="s">
        <v>36</v>
      </c>
      <c r="G583" s="12" t="s">
        <v>37</v>
      </c>
      <c r="H583" s="12" t="s">
        <v>66</v>
      </c>
      <c r="I583" s="13">
        <v>1</v>
      </c>
      <c r="J583" s="14">
        <v>45.82</v>
      </c>
      <c r="K583" s="15">
        <v>0.1</v>
      </c>
      <c r="L583" s="14">
        <v>18.48</v>
      </c>
      <c r="M583" s="14">
        <f t="shared" si="36"/>
        <v>41.238</v>
      </c>
      <c r="N583" s="14">
        <f t="shared" si="37"/>
        <v>18.48</v>
      </c>
      <c r="O583" s="14">
        <f t="shared" si="38"/>
        <v>22.758</v>
      </c>
      <c r="P583" s="16">
        <f t="shared" si="39"/>
        <v>0.551869634802852</v>
      </c>
      <c r="Q583" s="17">
        <f>YEAR(SalesDataTable[[#This Row],[Order Date]])</f>
        <v>2026</v>
      </c>
      <c r="R583" s="16" t="str">
        <f>"Q"&amp;ROUNDUP(MONTH(SalesDataTable[[#This Row],[Order Date]])/3,0)</f>
        <v>Q2</v>
      </c>
      <c r="S583" s="13">
        <f>MONTH(SalesDataTable[[#This Row],[Order Date]])</f>
        <v>4</v>
      </c>
      <c r="T583" s="16" t="str">
        <f>TEXT(SalesDataTable[[#This Row],[Order Date]],"mmm")</f>
        <v>Apr</v>
      </c>
    </row>
    <row r="584" ht="15.6" spans="1:20">
      <c r="A584" s="19" t="s">
        <v>655</v>
      </c>
      <c r="B584" s="11">
        <v>46128</v>
      </c>
      <c r="C584" s="12" t="s">
        <v>21</v>
      </c>
      <c r="D584" s="12" t="s">
        <v>108</v>
      </c>
      <c r="E584" s="12" t="s">
        <v>23</v>
      </c>
      <c r="F584" s="12" t="s">
        <v>24</v>
      </c>
      <c r="G584" s="12" t="s">
        <v>31</v>
      </c>
      <c r="H584" s="12" t="s">
        <v>99</v>
      </c>
      <c r="I584" s="13">
        <v>1</v>
      </c>
      <c r="J584" s="14">
        <v>70.95</v>
      </c>
      <c r="K584" s="15">
        <v>0</v>
      </c>
      <c r="L584" s="14">
        <v>31.43</v>
      </c>
      <c r="M584" s="14">
        <f t="shared" si="36"/>
        <v>70.95</v>
      </c>
      <c r="N584" s="14">
        <f t="shared" si="37"/>
        <v>31.43</v>
      </c>
      <c r="O584" s="14">
        <f t="shared" si="38"/>
        <v>39.52</v>
      </c>
      <c r="P584" s="16">
        <f t="shared" si="39"/>
        <v>0.557011980267794</v>
      </c>
      <c r="Q584" s="17">
        <f>YEAR(SalesDataTable[[#This Row],[Order Date]])</f>
        <v>2026</v>
      </c>
      <c r="R584" s="16" t="str">
        <f>"Q"&amp;ROUNDUP(MONTH(SalesDataTable[[#This Row],[Order Date]])/3,0)</f>
        <v>Q2</v>
      </c>
      <c r="S584" s="13">
        <f>MONTH(SalesDataTable[[#This Row],[Order Date]])</f>
        <v>4</v>
      </c>
      <c r="T584" s="16" t="str">
        <f>TEXT(SalesDataTable[[#This Row],[Order Date]],"mmm")</f>
        <v>Apr</v>
      </c>
    </row>
    <row r="585" ht="15.6" spans="1:20">
      <c r="A585" s="19" t="s">
        <v>656</v>
      </c>
      <c r="B585" s="11">
        <v>46128</v>
      </c>
      <c r="C585" s="12" t="s">
        <v>28</v>
      </c>
      <c r="D585" s="12" t="s">
        <v>86</v>
      </c>
      <c r="E585" s="12" t="s">
        <v>23</v>
      </c>
      <c r="F585" s="12" t="s">
        <v>36</v>
      </c>
      <c r="G585" s="12" t="s">
        <v>37</v>
      </c>
      <c r="H585" s="12" t="s">
        <v>66</v>
      </c>
      <c r="I585" s="13">
        <v>1</v>
      </c>
      <c r="J585" s="14">
        <v>46.68</v>
      </c>
      <c r="K585" s="15">
        <v>0.05</v>
      </c>
      <c r="L585" s="14">
        <v>18.35</v>
      </c>
      <c r="M585" s="14">
        <f t="shared" si="36"/>
        <v>44.346</v>
      </c>
      <c r="N585" s="14">
        <f t="shared" si="37"/>
        <v>18.35</v>
      </c>
      <c r="O585" s="14">
        <f t="shared" si="38"/>
        <v>25.996</v>
      </c>
      <c r="P585" s="16">
        <f t="shared" si="39"/>
        <v>0.586208451720561</v>
      </c>
      <c r="Q585" s="17">
        <f>YEAR(SalesDataTable[[#This Row],[Order Date]])</f>
        <v>2026</v>
      </c>
      <c r="R585" s="16" t="str">
        <f>"Q"&amp;ROUNDUP(MONTH(SalesDataTable[[#This Row],[Order Date]])/3,0)</f>
        <v>Q2</v>
      </c>
      <c r="S585" s="13">
        <f>MONTH(SalesDataTable[[#This Row],[Order Date]])</f>
        <v>4</v>
      </c>
      <c r="T585" s="16" t="str">
        <f>TEXT(SalesDataTable[[#This Row],[Order Date]],"mmm")</f>
        <v>Apr</v>
      </c>
    </row>
    <row r="586" ht="15.6" spans="1:20">
      <c r="A586" s="19" t="s">
        <v>657</v>
      </c>
      <c r="B586" s="11">
        <v>46128</v>
      </c>
      <c r="C586" s="12" t="s">
        <v>34</v>
      </c>
      <c r="D586" s="12" t="s">
        <v>146</v>
      </c>
      <c r="E586" s="12" t="s">
        <v>23</v>
      </c>
      <c r="F586" s="12" t="s">
        <v>40</v>
      </c>
      <c r="G586" s="12" t="s">
        <v>37</v>
      </c>
      <c r="H586" s="12" t="s">
        <v>103</v>
      </c>
      <c r="I586" s="13">
        <v>5</v>
      </c>
      <c r="J586" s="14">
        <v>164.31</v>
      </c>
      <c r="K586" s="15">
        <v>0.05</v>
      </c>
      <c r="L586" s="14">
        <v>85.41</v>
      </c>
      <c r="M586" s="14">
        <f t="shared" si="36"/>
        <v>780.4725</v>
      </c>
      <c r="N586" s="14">
        <f t="shared" si="37"/>
        <v>427.05</v>
      </c>
      <c r="O586" s="14">
        <f t="shared" si="38"/>
        <v>353.4225</v>
      </c>
      <c r="P586" s="16">
        <f t="shared" si="39"/>
        <v>0.452831457866869</v>
      </c>
      <c r="Q586" s="17">
        <f>YEAR(SalesDataTable[[#This Row],[Order Date]])</f>
        <v>2026</v>
      </c>
      <c r="R586" s="16" t="str">
        <f>"Q"&amp;ROUNDUP(MONTH(SalesDataTable[[#This Row],[Order Date]])/3,0)</f>
        <v>Q2</v>
      </c>
      <c r="S586" s="13">
        <f>MONTH(SalesDataTable[[#This Row],[Order Date]])</f>
        <v>4</v>
      </c>
      <c r="T586" s="16" t="str">
        <f>TEXT(SalesDataTable[[#This Row],[Order Date]],"mmm")</f>
        <v>Apr</v>
      </c>
    </row>
    <row r="587" ht="15.6" spans="1:20">
      <c r="A587" s="19" t="s">
        <v>658</v>
      </c>
      <c r="B587" s="11">
        <v>46128</v>
      </c>
      <c r="C587" s="12" t="s">
        <v>28</v>
      </c>
      <c r="D587" s="12" t="s">
        <v>58</v>
      </c>
      <c r="E587" s="12" t="s">
        <v>23</v>
      </c>
      <c r="F587" s="12" t="s">
        <v>40</v>
      </c>
      <c r="G587" s="12" t="s">
        <v>37</v>
      </c>
      <c r="H587" s="12" t="s">
        <v>38</v>
      </c>
      <c r="I587" s="13">
        <v>3</v>
      </c>
      <c r="J587" s="14">
        <v>35.57</v>
      </c>
      <c r="K587" s="15">
        <v>0</v>
      </c>
      <c r="L587" s="14">
        <v>13.67</v>
      </c>
      <c r="M587" s="14">
        <f t="shared" si="36"/>
        <v>106.71</v>
      </c>
      <c r="N587" s="14">
        <f t="shared" si="37"/>
        <v>41.01</v>
      </c>
      <c r="O587" s="14">
        <f t="shared" si="38"/>
        <v>65.7</v>
      </c>
      <c r="P587" s="16">
        <f t="shared" si="39"/>
        <v>0.615687377003093</v>
      </c>
      <c r="Q587" s="17">
        <f>YEAR(SalesDataTable[[#This Row],[Order Date]])</f>
        <v>2026</v>
      </c>
      <c r="R587" s="16" t="str">
        <f>"Q"&amp;ROUNDUP(MONTH(SalesDataTable[[#This Row],[Order Date]])/3,0)</f>
        <v>Q2</v>
      </c>
      <c r="S587" s="13">
        <f>MONTH(SalesDataTable[[#This Row],[Order Date]])</f>
        <v>4</v>
      </c>
      <c r="T587" s="16" t="str">
        <f>TEXT(SalesDataTable[[#This Row],[Order Date]],"mmm")</f>
        <v>Apr</v>
      </c>
    </row>
    <row r="588" ht="15.6" spans="1:20">
      <c r="A588" s="19" t="s">
        <v>659</v>
      </c>
      <c r="B588" s="11">
        <v>46128</v>
      </c>
      <c r="C588" s="12" t="s">
        <v>21</v>
      </c>
      <c r="D588" s="12" t="s">
        <v>22</v>
      </c>
      <c r="E588" s="12" t="s">
        <v>59</v>
      </c>
      <c r="F588" s="12" t="s">
        <v>36</v>
      </c>
      <c r="G588" s="12" t="s">
        <v>37</v>
      </c>
      <c r="H588" s="12" t="s">
        <v>66</v>
      </c>
      <c r="I588" s="13">
        <v>2</v>
      </c>
      <c r="J588" s="14">
        <v>45.51</v>
      </c>
      <c r="K588" s="15">
        <v>0.1</v>
      </c>
      <c r="L588" s="14">
        <v>18.81</v>
      </c>
      <c r="M588" s="14">
        <f t="shared" si="36"/>
        <v>81.918</v>
      </c>
      <c r="N588" s="14">
        <f t="shared" si="37"/>
        <v>37.62</v>
      </c>
      <c r="O588" s="14">
        <f t="shared" si="38"/>
        <v>44.298</v>
      </c>
      <c r="P588" s="16">
        <f t="shared" si="39"/>
        <v>0.54076027246759</v>
      </c>
      <c r="Q588" s="17">
        <f>YEAR(SalesDataTable[[#This Row],[Order Date]])</f>
        <v>2026</v>
      </c>
      <c r="R588" s="16" t="str">
        <f>"Q"&amp;ROUNDUP(MONTH(SalesDataTable[[#This Row],[Order Date]])/3,0)</f>
        <v>Q2</v>
      </c>
      <c r="S588" s="13">
        <f>MONTH(SalesDataTable[[#This Row],[Order Date]])</f>
        <v>4</v>
      </c>
      <c r="T588" s="16" t="str">
        <f>TEXT(SalesDataTable[[#This Row],[Order Date]],"mmm")</f>
        <v>Apr</v>
      </c>
    </row>
    <row r="589" ht="15.6" spans="1:20">
      <c r="A589" s="19" t="s">
        <v>660</v>
      </c>
      <c r="B589" s="11">
        <v>46128</v>
      </c>
      <c r="C589" s="12" t="s">
        <v>47</v>
      </c>
      <c r="D589" s="12" t="s">
        <v>68</v>
      </c>
      <c r="E589" s="12" t="s">
        <v>23</v>
      </c>
      <c r="F589" s="12" t="s">
        <v>24</v>
      </c>
      <c r="G589" s="12" t="s">
        <v>51</v>
      </c>
      <c r="H589" s="12" t="s">
        <v>61</v>
      </c>
      <c r="I589" s="13">
        <v>2</v>
      </c>
      <c r="J589" s="14">
        <v>198.32</v>
      </c>
      <c r="K589" s="15">
        <v>0</v>
      </c>
      <c r="L589" s="14">
        <v>106.8</v>
      </c>
      <c r="M589" s="14">
        <f t="shared" si="36"/>
        <v>396.64</v>
      </c>
      <c r="N589" s="14">
        <f t="shared" si="37"/>
        <v>213.6</v>
      </c>
      <c r="O589" s="14">
        <f t="shared" si="38"/>
        <v>183.04</v>
      </c>
      <c r="P589" s="16">
        <f t="shared" si="39"/>
        <v>0.461476401774909</v>
      </c>
      <c r="Q589" s="17">
        <f>YEAR(SalesDataTable[[#This Row],[Order Date]])</f>
        <v>2026</v>
      </c>
      <c r="R589" s="16" t="str">
        <f>"Q"&amp;ROUNDUP(MONTH(SalesDataTable[[#This Row],[Order Date]])/3,0)</f>
        <v>Q2</v>
      </c>
      <c r="S589" s="13">
        <f>MONTH(SalesDataTable[[#This Row],[Order Date]])</f>
        <v>4</v>
      </c>
      <c r="T589" s="16" t="str">
        <f>TEXT(SalesDataTable[[#This Row],[Order Date]],"mmm")</f>
        <v>Apr</v>
      </c>
    </row>
    <row r="590" ht="15.6" spans="1:20">
      <c r="A590" s="19" t="s">
        <v>661</v>
      </c>
      <c r="B590" s="11">
        <v>46129</v>
      </c>
      <c r="C590" s="12" t="s">
        <v>47</v>
      </c>
      <c r="D590" s="12" t="s">
        <v>68</v>
      </c>
      <c r="E590" s="12" t="s">
        <v>59</v>
      </c>
      <c r="F590" s="12" t="s">
        <v>40</v>
      </c>
      <c r="G590" s="12" t="s">
        <v>37</v>
      </c>
      <c r="H590" s="12" t="s">
        <v>91</v>
      </c>
      <c r="I590" s="13">
        <v>2</v>
      </c>
      <c r="J590" s="14">
        <v>130.94</v>
      </c>
      <c r="K590" s="15">
        <v>0</v>
      </c>
      <c r="L590" s="14">
        <v>67.46</v>
      </c>
      <c r="M590" s="14">
        <f t="shared" si="36"/>
        <v>261.88</v>
      </c>
      <c r="N590" s="14">
        <f t="shared" si="37"/>
        <v>134.92</v>
      </c>
      <c r="O590" s="14">
        <f t="shared" si="38"/>
        <v>126.96</v>
      </c>
      <c r="P590" s="16">
        <f t="shared" si="39"/>
        <v>0.484802199480678</v>
      </c>
      <c r="Q590" s="17">
        <f>YEAR(SalesDataTable[[#This Row],[Order Date]])</f>
        <v>2026</v>
      </c>
      <c r="R590" s="16" t="str">
        <f>"Q"&amp;ROUNDUP(MONTH(SalesDataTable[[#This Row],[Order Date]])/3,0)</f>
        <v>Q2</v>
      </c>
      <c r="S590" s="13">
        <f>MONTH(SalesDataTable[[#This Row],[Order Date]])</f>
        <v>4</v>
      </c>
      <c r="T590" s="16" t="str">
        <f>TEXT(SalesDataTable[[#This Row],[Order Date]],"mmm")</f>
        <v>Apr</v>
      </c>
    </row>
    <row r="591" ht="15.6" spans="1:20">
      <c r="A591" s="19" t="s">
        <v>662</v>
      </c>
      <c r="B591" s="11">
        <v>46129</v>
      </c>
      <c r="C591" s="12" t="s">
        <v>28</v>
      </c>
      <c r="D591" s="12" t="s">
        <v>86</v>
      </c>
      <c r="E591" s="12" t="s">
        <v>59</v>
      </c>
      <c r="F591" s="12" t="s">
        <v>24</v>
      </c>
      <c r="G591" s="12" t="s">
        <v>37</v>
      </c>
      <c r="H591" s="12" t="s">
        <v>91</v>
      </c>
      <c r="I591" s="13">
        <v>1</v>
      </c>
      <c r="J591" s="14">
        <v>131.62</v>
      </c>
      <c r="K591" s="15">
        <v>0</v>
      </c>
      <c r="L591" s="14">
        <v>66.95</v>
      </c>
      <c r="M591" s="14">
        <f t="shared" si="36"/>
        <v>131.62</v>
      </c>
      <c r="N591" s="14">
        <f t="shared" si="37"/>
        <v>66.95</v>
      </c>
      <c r="O591" s="14">
        <f t="shared" si="38"/>
        <v>64.67</v>
      </c>
      <c r="P591" s="16">
        <f t="shared" si="39"/>
        <v>0.491338702324875</v>
      </c>
      <c r="Q591" s="17">
        <f>YEAR(SalesDataTable[[#This Row],[Order Date]])</f>
        <v>2026</v>
      </c>
      <c r="R591" s="16" t="str">
        <f>"Q"&amp;ROUNDUP(MONTH(SalesDataTable[[#This Row],[Order Date]])/3,0)</f>
        <v>Q2</v>
      </c>
      <c r="S591" s="13">
        <f>MONTH(SalesDataTable[[#This Row],[Order Date]])</f>
        <v>4</v>
      </c>
      <c r="T591" s="16" t="str">
        <f>TEXT(SalesDataTable[[#This Row],[Order Date]],"mmm")</f>
        <v>Apr</v>
      </c>
    </row>
    <row r="592" ht="15.6" spans="1:20">
      <c r="A592" s="19" t="s">
        <v>663</v>
      </c>
      <c r="B592" s="11">
        <v>46129</v>
      </c>
      <c r="C592" s="12" t="s">
        <v>21</v>
      </c>
      <c r="D592" s="12" t="s">
        <v>22</v>
      </c>
      <c r="E592" s="12" t="s">
        <v>30</v>
      </c>
      <c r="F592" s="12" t="s">
        <v>40</v>
      </c>
      <c r="G592" s="12" t="s">
        <v>37</v>
      </c>
      <c r="H592" s="12" t="s">
        <v>103</v>
      </c>
      <c r="I592" s="13">
        <v>8</v>
      </c>
      <c r="J592" s="14">
        <v>168.34</v>
      </c>
      <c r="K592" s="15">
        <v>0.15</v>
      </c>
      <c r="L592" s="14">
        <v>88.7</v>
      </c>
      <c r="M592" s="14">
        <f t="shared" si="36"/>
        <v>1144.712</v>
      </c>
      <c r="N592" s="14">
        <f t="shared" si="37"/>
        <v>709.6</v>
      </c>
      <c r="O592" s="14">
        <f t="shared" si="38"/>
        <v>435.112</v>
      </c>
      <c r="P592" s="16">
        <f t="shared" si="39"/>
        <v>0.380106087819469</v>
      </c>
      <c r="Q592" s="17">
        <f>YEAR(SalesDataTable[[#This Row],[Order Date]])</f>
        <v>2026</v>
      </c>
      <c r="R592" s="16" t="str">
        <f>"Q"&amp;ROUNDUP(MONTH(SalesDataTable[[#This Row],[Order Date]])/3,0)</f>
        <v>Q2</v>
      </c>
      <c r="S592" s="13">
        <f>MONTH(SalesDataTable[[#This Row],[Order Date]])</f>
        <v>4</v>
      </c>
      <c r="T592" s="16" t="str">
        <f>TEXT(SalesDataTable[[#This Row],[Order Date]],"mmm")</f>
        <v>Apr</v>
      </c>
    </row>
    <row r="593" ht="15.6" spans="1:20">
      <c r="A593" s="19" t="s">
        <v>664</v>
      </c>
      <c r="B593" s="11">
        <v>46129</v>
      </c>
      <c r="C593" s="12" t="s">
        <v>28</v>
      </c>
      <c r="D593" s="12" t="s">
        <v>58</v>
      </c>
      <c r="E593" s="12" t="s">
        <v>23</v>
      </c>
      <c r="F593" s="12" t="s">
        <v>24</v>
      </c>
      <c r="G593" s="12" t="s">
        <v>51</v>
      </c>
      <c r="H593" s="12" t="s">
        <v>84</v>
      </c>
      <c r="I593" s="13">
        <v>1</v>
      </c>
      <c r="J593" s="14">
        <v>81.04</v>
      </c>
      <c r="K593" s="15">
        <v>0</v>
      </c>
      <c r="L593" s="14">
        <v>39.97</v>
      </c>
      <c r="M593" s="14">
        <f t="shared" si="36"/>
        <v>81.04</v>
      </c>
      <c r="N593" s="14">
        <f t="shared" si="37"/>
        <v>39.97</v>
      </c>
      <c r="O593" s="14">
        <f t="shared" si="38"/>
        <v>41.07</v>
      </c>
      <c r="P593" s="16">
        <f t="shared" si="39"/>
        <v>0.506786771964462</v>
      </c>
      <c r="Q593" s="17">
        <f>YEAR(SalesDataTable[[#This Row],[Order Date]])</f>
        <v>2026</v>
      </c>
      <c r="R593" s="16" t="str">
        <f>"Q"&amp;ROUNDUP(MONTH(SalesDataTable[[#This Row],[Order Date]])/3,0)</f>
        <v>Q2</v>
      </c>
      <c r="S593" s="13">
        <f>MONTH(SalesDataTable[[#This Row],[Order Date]])</f>
        <v>4</v>
      </c>
      <c r="T593" s="16" t="str">
        <f>TEXT(SalesDataTable[[#This Row],[Order Date]],"mmm")</f>
        <v>Apr</v>
      </c>
    </row>
    <row r="594" ht="15.6" spans="1:20">
      <c r="A594" s="19" t="s">
        <v>665</v>
      </c>
      <c r="B594" s="11">
        <v>46129</v>
      </c>
      <c r="C594" s="12" t="s">
        <v>47</v>
      </c>
      <c r="D594" s="12" t="s">
        <v>68</v>
      </c>
      <c r="E594" s="12" t="s">
        <v>23</v>
      </c>
      <c r="F594" s="12" t="s">
        <v>40</v>
      </c>
      <c r="G594" s="12" t="s">
        <v>51</v>
      </c>
      <c r="H594" s="12" t="s">
        <v>84</v>
      </c>
      <c r="I594" s="13">
        <v>3</v>
      </c>
      <c r="J594" s="14">
        <v>81.53</v>
      </c>
      <c r="K594" s="15">
        <v>0.05</v>
      </c>
      <c r="L594" s="14">
        <v>38.63</v>
      </c>
      <c r="M594" s="14">
        <f t="shared" si="36"/>
        <v>232.3605</v>
      </c>
      <c r="N594" s="14">
        <f t="shared" si="37"/>
        <v>115.89</v>
      </c>
      <c r="O594" s="14">
        <f t="shared" si="38"/>
        <v>116.4705</v>
      </c>
      <c r="P594" s="16">
        <f t="shared" si="39"/>
        <v>0.501249136578721</v>
      </c>
      <c r="Q594" s="17">
        <f>YEAR(SalesDataTable[[#This Row],[Order Date]])</f>
        <v>2026</v>
      </c>
      <c r="R594" s="16" t="str">
        <f>"Q"&amp;ROUNDUP(MONTH(SalesDataTable[[#This Row],[Order Date]])/3,0)</f>
        <v>Q2</v>
      </c>
      <c r="S594" s="13">
        <f>MONTH(SalesDataTable[[#This Row],[Order Date]])</f>
        <v>4</v>
      </c>
      <c r="T594" s="16" t="str">
        <f>TEXT(SalesDataTable[[#This Row],[Order Date]],"mmm")</f>
        <v>Apr</v>
      </c>
    </row>
    <row r="595" ht="15.6" spans="1:20">
      <c r="A595" s="19" t="s">
        <v>666</v>
      </c>
      <c r="B595" s="11">
        <v>46130</v>
      </c>
      <c r="C595" s="12" t="s">
        <v>34</v>
      </c>
      <c r="D595" s="12" t="s">
        <v>81</v>
      </c>
      <c r="E595" s="12" t="s">
        <v>59</v>
      </c>
      <c r="F595" s="12" t="s">
        <v>24</v>
      </c>
      <c r="G595" s="12" t="s">
        <v>25</v>
      </c>
      <c r="H595" s="12" t="s">
        <v>63</v>
      </c>
      <c r="I595" s="13">
        <v>3</v>
      </c>
      <c r="J595" s="14">
        <v>104.8</v>
      </c>
      <c r="K595" s="15">
        <v>0.1</v>
      </c>
      <c r="L595" s="14">
        <v>50.59</v>
      </c>
      <c r="M595" s="14">
        <f t="shared" si="36"/>
        <v>282.96</v>
      </c>
      <c r="N595" s="14">
        <f t="shared" si="37"/>
        <v>151.77</v>
      </c>
      <c r="O595" s="14">
        <f t="shared" si="38"/>
        <v>131.19</v>
      </c>
      <c r="P595" s="16">
        <f t="shared" si="39"/>
        <v>0.46363443596268</v>
      </c>
      <c r="Q595" s="17">
        <f>YEAR(SalesDataTable[[#This Row],[Order Date]])</f>
        <v>2026</v>
      </c>
      <c r="R595" s="16" t="str">
        <f>"Q"&amp;ROUNDUP(MONTH(SalesDataTable[[#This Row],[Order Date]])/3,0)</f>
        <v>Q2</v>
      </c>
      <c r="S595" s="13">
        <f>MONTH(SalesDataTable[[#This Row],[Order Date]])</f>
        <v>4</v>
      </c>
      <c r="T595" s="16" t="str">
        <f>TEXT(SalesDataTable[[#This Row],[Order Date]],"mmm")</f>
        <v>Apr</v>
      </c>
    </row>
    <row r="596" ht="15.6" spans="1:20">
      <c r="A596" s="19" t="s">
        <v>667</v>
      </c>
      <c r="B596" s="11">
        <v>46130</v>
      </c>
      <c r="C596" s="12" t="s">
        <v>47</v>
      </c>
      <c r="D596" s="12" t="s">
        <v>68</v>
      </c>
      <c r="E596" s="12" t="s">
        <v>23</v>
      </c>
      <c r="F596" s="12" t="s">
        <v>36</v>
      </c>
      <c r="G596" s="12" t="s">
        <v>69</v>
      </c>
      <c r="H596" s="12" t="s">
        <v>94</v>
      </c>
      <c r="I596" s="13">
        <v>2</v>
      </c>
      <c r="J596" s="14">
        <v>51.24</v>
      </c>
      <c r="K596" s="15">
        <v>0</v>
      </c>
      <c r="L596" s="14">
        <v>22.52</v>
      </c>
      <c r="M596" s="14">
        <f t="shared" si="36"/>
        <v>102.48</v>
      </c>
      <c r="N596" s="14">
        <f t="shared" si="37"/>
        <v>45.04</v>
      </c>
      <c r="O596" s="14">
        <f t="shared" si="38"/>
        <v>57.44</v>
      </c>
      <c r="P596" s="16">
        <f t="shared" si="39"/>
        <v>0.560499609679938</v>
      </c>
      <c r="Q596" s="17">
        <f>YEAR(SalesDataTable[[#This Row],[Order Date]])</f>
        <v>2026</v>
      </c>
      <c r="R596" s="16" t="str">
        <f>"Q"&amp;ROUNDUP(MONTH(SalesDataTable[[#This Row],[Order Date]])/3,0)</f>
        <v>Q2</v>
      </c>
      <c r="S596" s="13">
        <f>MONTH(SalesDataTable[[#This Row],[Order Date]])</f>
        <v>4</v>
      </c>
      <c r="T596" s="16" t="str">
        <f>TEXT(SalesDataTable[[#This Row],[Order Date]],"mmm")</f>
        <v>Apr</v>
      </c>
    </row>
    <row r="597" ht="15.6" spans="1:20">
      <c r="A597" s="19" t="s">
        <v>668</v>
      </c>
      <c r="B597" s="11">
        <v>46130</v>
      </c>
      <c r="C597" s="12" t="s">
        <v>34</v>
      </c>
      <c r="D597" s="12" t="s">
        <v>81</v>
      </c>
      <c r="E597" s="12" t="s">
        <v>45</v>
      </c>
      <c r="F597" s="12" t="s">
        <v>24</v>
      </c>
      <c r="G597" s="12" t="s">
        <v>51</v>
      </c>
      <c r="H597" s="12" t="s">
        <v>110</v>
      </c>
      <c r="I597" s="13">
        <v>1</v>
      </c>
      <c r="J597" s="14">
        <v>120.52</v>
      </c>
      <c r="K597" s="15">
        <v>0.1</v>
      </c>
      <c r="L597" s="14">
        <v>59.01</v>
      </c>
      <c r="M597" s="14">
        <f t="shared" si="36"/>
        <v>108.468</v>
      </c>
      <c r="N597" s="14">
        <f t="shared" si="37"/>
        <v>59.01</v>
      </c>
      <c r="O597" s="14">
        <f t="shared" si="38"/>
        <v>49.458</v>
      </c>
      <c r="P597" s="16">
        <f t="shared" si="39"/>
        <v>0.455968580595199</v>
      </c>
      <c r="Q597" s="17">
        <f>YEAR(SalesDataTable[[#This Row],[Order Date]])</f>
        <v>2026</v>
      </c>
      <c r="R597" s="16" t="str">
        <f>"Q"&amp;ROUNDUP(MONTH(SalesDataTable[[#This Row],[Order Date]])/3,0)</f>
        <v>Q2</v>
      </c>
      <c r="S597" s="13">
        <f>MONTH(SalesDataTable[[#This Row],[Order Date]])</f>
        <v>4</v>
      </c>
      <c r="T597" s="16" t="str">
        <f>TEXT(SalesDataTable[[#This Row],[Order Date]],"mmm")</f>
        <v>Apr</v>
      </c>
    </row>
    <row r="598" ht="15.6" spans="1:20">
      <c r="A598" s="19" t="s">
        <v>669</v>
      </c>
      <c r="B598" s="11">
        <v>46130</v>
      </c>
      <c r="C598" s="12" t="s">
        <v>47</v>
      </c>
      <c r="D598" s="12" t="s">
        <v>68</v>
      </c>
      <c r="E598" s="12" t="s">
        <v>45</v>
      </c>
      <c r="F598" s="12" t="s">
        <v>24</v>
      </c>
      <c r="G598" s="12" t="s">
        <v>51</v>
      </c>
      <c r="H598" s="12" t="s">
        <v>84</v>
      </c>
      <c r="I598" s="13">
        <v>1</v>
      </c>
      <c r="J598" s="14">
        <v>80.98</v>
      </c>
      <c r="K598" s="15">
        <v>0</v>
      </c>
      <c r="L598" s="14">
        <v>40.19</v>
      </c>
      <c r="M598" s="14">
        <f t="shared" si="36"/>
        <v>80.98</v>
      </c>
      <c r="N598" s="14">
        <f t="shared" si="37"/>
        <v>40.19</v>
      </c>
      <c r="O598" s="14">
        <f t="shared" si="38"/>
        <v>40.79</v>
      </c>
      <c r="P598" s="16">
        <f t="shared" si="39"/>
        <v>0.503704618424302</v>
      </c>
      <c r="Q598" s="17">
        <f>YEAR(SalesDataTable[[#This Row],[Order Date]])</f>
        <v>2026</v>
      </c>
      <c r="R598" s="16" t="str">
        <f>"Q"&amp;ROUNDUP(MONTH(SalesDataTable[[#This Row],[Order Date]])/3,0)</f>
        <v>Q2</v>
      </c>
      <c r="S598" s="13">
        <f>MONTH(SalesDataTable[[#This Row],[Order Date]])</f>
        <v>4</v>
      </c>
      <c r="T598" s="16" t="str">
        <f>TEXT(SalesDataTable[[#This Row],[Order Date]],"mmm")</f>
        <v>Apr</v>
      </c>
    </row>
    <row r="599" ht="15.6" spans="1:20">
      <c r="A599" s="19" t="s">
        <v>670</v>
      </c>
      <c r="B599" s="11">
        <v>46130</v>
      </c>
      <c r="C599" s="12" t="s">
        <v>34</v>
      </c>
      <c r="D599" s="12" t="s">
        <v>35</v>
      </c>
      <c r="E599" s="12" t="s">
        <v>23</v>
      </c>
      <c r="F599" s="12" t="s">
        <v>40</v>
      </c>
      <c r="G599" s="12" t="s">
        <v>51</v>
      </c>
      <c r="H599" s="12" t="s">
        <v>84</v>
      </c>
      <c r="I599" s="13">
        <v>2</v>
      </c>
      <c r="J599" s="14">
        <v>82.58</v>
      </c>
      <c r="K599" s="15">
        <v>0.1</v>
      </c>
      <c r="L599" s="14">
        <v>39.93</v>
      </c>
      <c r="M599" s="14">
        <f t="shared" si="36"/>
        <v>148.644</v>
      </c>
      <c r="N599" s="14">
        <f t="shared" si="37"/>
        <v>79.86</v>
      </c>
      <c r="O599" s="14">
        <f t="shared" si="38"/>
        <v>68.784</v>
      </c>
      <c r="P599" s="16">
        <f t="shared" si="39"/>
        <v>0.462743198514572</v>
      </c>
      <c r="Q599" s="17">
        <f>YEAR(SalesDataTable[[#This Row],[Order Date]])</f>
        <v>2026</v>
      </c>
      <c r="R599" s="16" t="str">
        <f>"Q"&amp;ROUNDUP(MONTH(SalesDataTable[[#This Row],[Order Date]])/3,0)</f>
        <v>Q2</v>
      </c>
      <c r="S599" s="13">
        <f>MONTH(SalesDataTable[[#This Row],[Order Date]])</f>
        <v>4</v>
      </c>
      <c r="T599" s="16" t="str">
        <f>TEXT(SalesDataTable[[#This Row],[Order Date]],"mmm")</f>
        <v>Apr</v>
      </c>
    </row>
    <row r="600" ht="15.6" spans="1:20">
      <c r="A600" s="19" t="s">
        <v>671</v>
      </c>
      <c r="B600" s="11">
        <v>46130</v>
      </c>
      <c r="C600" s="12" t="s">
        <v>47</v>
      </c>
      <c r="D600" s="12" t="s">
        <v>68</v>
      </c>
      <c r="E600" s="12" t="s">
        <v>23</v>
      </c>
      <c r="F600" s="12" t="s">
        <v>36</v>
      </c>
      <c r="G600" s="12" t="s">
        <v>51</v>
      </c>
      <c r="H600" s="12" t="s">
        <v>61</v>
      </c>
      <c r="I600" s="13">
        <v>2</v>
      </c>
      <c r="J600" s="14">
        <v>200.36</v>
      </c>
      <c r="K600" s="15">
        <v>0</v>
      </c>
      <c r="L600" s="14">
        <v>105.12</v>
      </c>
      <c r="M600" s="14">
        <f t="shared" si="36"/>
        <v>400.72</v>
      </c>
      <c r="N600" s="14">
        <f t="shared" si="37"/>
        <v>210.24</v>
      </c>
      <c r="O600" s="14">
        <f t="shared" si="38"/>
        <v>190.48</v>
      </c>
      <c r="P600" s="16">
        <f t="shared" si="39"/>
        <v>0.475344380115792</v>
      </c>
      <c r="Q600" s="17">
        <f>YEAR(SalesDataTable[[#This Row],[Order Date]])</f>
        <v>2026</v>
      </c>
      <c r="R600" s="16" t="str">
        <f>"Q"&amp;ROUNDUP(MONTH(SalesDataTable[[#This Row],[Order Date]])/3,0)</f>
        <v>Q2</v>
      </c>
      <c r="S600" s="13">
        <f>MONTH(SalesDataTable[[#This Row],[Order Date]])</f>
        <v>4</v>
      </c>
      <c r="T600" s="16" t="str">
        <f>TEXT(SalesDataTable[[#This Row],[Order Date]],"mmm")</f>
        <v>Apr</v>
      </c>
    </row>
    <row r="601" ht="15.6" spans="1:20">
      <c r="A601" s="19" t="s">
        <v>672</v>
      </c>
      <c r="B601" s="11">
        <v>46130</v>
      </c>
      <c r="C601" s="12" t="s">
        <v>34</v>
      </c>
      <c r="D601" s="12" t="s">
        <v>54</v>
      </c>
      <c r="E601" s="12" t="s">
        <v>23</v>
      </c>
      <c r="F601" s="12" t="s">
        <v>24</v>
      </c>
      <c r="G601" s="12" t="s">
        <v>51</v>
      </c>
      <c r="H601" s="12" t="s">
        <v>61</v>
      </c>
      <c r="I601" s="13">
        <v>1</v>
      </c>
      <c r="J601" s="14">
        <v>196.24</v>
      </c>
      <c r="K601" s="15">
        <v>0</v>
      </c>
      <c r="L601" s="14">
        <v>106.34</v>
      </c>
      <c r="M601" s="14">
        <f t="shared" si="36"/>
        <v>196.24</v>
      </c>
      <c r="N601" s="14">
        <f t="shared" si="37"/>
        <v>106.34</v>
      </c>
      <c r="O601" s="14">
        <f t="shared" si="38"/>
        <v>89.9</v>
      </c>
      <c r="P601" s="16">
        <f t="shared" si="39"/>
        <v>0.458112515287403</v>
      </c>
      <c r="Q601" s="17">
        <f>YEAR(SalesDataTable[[#This Row],[Order Date]])</f>
        <v>2026</v>
      </c>
      <c r="R601" s="16" t="str">
        <f>"Q"&amp;ROUNDUP(MONTH(SalesDataTable[[#This Row],[Order Date]])/3,0)</f>
        <v>Q2</v>
      </c>
      <c r="S601" s="13">
        <f>MONTH(SalesDataTable[[#This Row],[Order Date]])</f>
        <v>4</v>
      </c>
      <c r="T601" s="16" t="str">
        <f>TEXT(SalesDataTable[[#This Row],[Order Date]],"mmm")</f>
        <v>Apr</v>
      </c>
    </row>
    <row r="602" ht="15.6" spans="1:20">
      <c r="A602" s="19" t="s">
        <v>673</v>
      </c>
      <c r="B602" s="11">
        <v>46130</v>
      </c>
      <c r="C602" s="12" t="s">
        <v>21</v>
      </c>
      <c r="D602" s="12" t="s">
        <v>108</v>
      </c>
      <c r="E602" s="12" t="s">
        <v>23</v>
      </c>
      <c r="F602" s="12" t="s">
        <v>40</v>
      </c>
      <c r="G602" s="12" t="s">
        <v>31</v>
      </c>
      <c r="H602" s="12" t="s">
        <v>32</v>
      </c>
      <c r="I602" s="13">
        <v>1</v>
      </c>
      <c r="J602" s="14">
        <v>93.32</v>
      </c>
      <c r="K602" s="15">
        <v>0</v>
      </c>
      <c r="L602" s="14">
        <v>44.82</v>
      </c>
      <c r="M602" s="14">
        <f t="shared" si="36"/>
        <v>93.32</v>
      </c>
      <c r="N602" s="14">
        <f t="shared" si="37"/>
        <v>44.82</v>
      </c>
      <c r="O602" s="14">
        <f t="shared" si="38"/>
        <v>48.5</v>
      </c>
      <c r="P602" s="16">
        <f t="shared" si="39"/>
        <v>0.519717102443206</v>
      </c>
      <c r="Q602" s="17">
        <f>YEAR(SalesDataTable[[#This Row],[Order Date]])</f>
        <v>2026</v>
      </c>
      <c r="R602" s="16" t="str">
        <f>"Q"&amp;ROUNDUP(MONTH(SalesDataTable[[#This Row],[Order Date]])/3,0)</f>
        <v>Q2</v>
      </c>
      <c r="S602" s="13">
        <f>MONTH(SalesDataTable[[#This Row],[Order Date]])</f>
        <v>4</v>
      </c>
      <c r="T602" s="16" t="str">
        <f>TEXT(SalesDataTable[[#This Row],[Order Date]],"mmm")</f>
        <v>Apr</v>
      </c>
    </row>
    <row r="603" ht="15.6" spans="1:20">
      <c r="A603" s="19" t="s">
        <v>674</v>
      </c>
      <c r="B603" s="11">
        <v>46131</v>
      </c>
      <c r="C603" s="12" t="s">
        <v>47</v>
      </c>
      <c r="D603" s="12" t="s">
        <v>65</v>
      </c>
      <c r="E603" s="12" t="s">
        <v>23</v>
      </c>
      <c r="F603" s="12" t="s">
        <v>24</v>
      </c>
      <c r="G603" s="12" t="s">
        <v>25</v>
      </c>
      <c r="H603" s="12" t="s">
        <v>63</v>
      </c>
      <c r="I603" s="13">
        <v>2</v>
      </c>
      <c r="J603" s="14">
        <v>101.61</v>
      </c>
      <c r="K603" s="15">
        <v>0</v>
      </c>
      <c r="L603" s="14">
        <v>49.9</v>
      </c>
      <c r="M603" s="14">
        <f t="shared" si="36"/>
        <v>203.22</v>
      </c>
      <c r="N603" s="14">
        <f t="shared" si="37"/>
        <v>99.8</v>
      </c>
      <c r="O603" s="14">
        <f t="shared" si="38"/>
        <v>103.42</v>
      </c>
      <c r="P603" s="16">
        <f t="shared" si="39"/>
        <v>0.50890660368074</v>
      </c>
      <c r="Q603" s="17">
        <f>YEAR(SalesDataTable[[#This Row],[Order Date]])</f>
        <v>2026</v>
      </c>
      <c r="R603" s="16" t="str">
        <f>"Q"&amp;ROUNDUP(MONTH(SalesDataTable[[#This Row],[Order Date]])/3,0)</f>
        <v>Q2</v>
      </c>
      <c r="S603" s="13">
        <f>MONTH(SalesDataTable[[#This Row],[Order Date]])</f>
        <v>4</v>
      </c>
      <c r="T603" s="16" t="str">
        <f>TEXT(SalesDataTable[[#This Row],[Order Date]],"mmm")</f>
        <v>Apr</v>
      </c>
    </row>
    <row r="604" ht="15.6" spans="1:20">
      <c r="A604" s="19" t="s">
        <v>675</v>
      </c>
      <c r="B604" s="11">
        <v>46131</v>
      </c>
      <c r="C604" s="12" t="s">
        <v>28</v>
      </c>
      <c r="D604" s="12" t="s">
        <v>106</v>
      </c>
      <c r="E604" s="12" t="s">
        <v>23</v>
      </c>
      <c r="F604" s="12" t="s">
        <v>24</v>
      </c>
      <c r="G604" s="12" t="s">
        <v>25</v>
      </c>
      <c r="H604" s="12" t="s">
        <v>63</v>
      </c>
      <c r="I604" s="13">
        <v>1</v>
      </c>
      <c r="J604" s="14">
        <v>104.91</v>
      </c>
      <c r="K604" s="15">
        <v>0</v>
      </c>
      <c r="L604" s="14">
        <v>51.68</v>
      </c>
      <c r="M604" s="14">
        <f t="shared" si="36"/>
        <v>104.91</v>
      </c>
      <c r="N604" s="14">
        <f t="shared" si="37"/>
        <v>51.68</v>
      </c>
      <c r="O604" s="14">
        <f t="shared" si="38"/>
        <v>53.23</v>
      </c>
      <c r="P604" s="16">
        <f t="shared" si="39"/>
        <v>0.507387284338957</v>
      </c>
      <c r="Q604" s="17">
        <f>YEAR(SalesDataTable[[#This Row],[Order Date]])</f>
        <v>2026</v>
      </c>
      <c r="R604" s="16" t="str">
        <f>"Q"&amp;ROUNDUP(MONTH(SalesDataTable[[#This Row],[Order Date]])/3,0)</f>
        <v>Q2</v>
      </c>
      <c r="S604" s="13">
        <f>MONTH(SalesDataTable[[#This Row],[Order Date]])</f>
        <v>4</v>
      </c>
      <c r="T604" s="16" t="str">
        <f>TEXT(SalesDataTable[[#This Row],[Order Date]],"mmm")</f>
        <v>Apr</v>
      </c>
    </row>
    <row r="605" ht="15.6" spans="1:20">
      <c r="A605" s="19" t="s">
        <v>676</v>
      </c>
      <c r="B605" s="11">
        <v>46131</v>
      </c>
      <c r="C605" s="12" t="s">
        <v>34</v>
      </c>
      <c r="D605" s="12" t="s">
        <v>35</v>
      </c>
      <c r="E605" s="12" t="s">
        <v>30</v>
      </c>
      <c r="F605" s="12" t="s">
        <v>40</v>
      </c>
      <c r="G605" s="12" t="s">
        <v>69</v>
      </c>
      <c r="H605" s="12" t="s">
        <v>70</v>
      </c>
      <c r="I605" s="13">
        <v>8</v>
      </c>
      <c r="J605" s="14">
        <v>39.99</v>
      </c>
      <c r="K605" s="15">
        <v>0.15</v>
      </c>
      <c r="L605" s="14">
        <v>14.92</v>
      </c>
      <c r="M605" s="14">
        <f t="shared" si="36"/>
        <v>271.932</v>
      </c>
      <c r="N605" s="14">
        <f t="shared" si="37"/>
        <v>119.36</v>
      </c>
      <c r="O605" s="14">
        <f t="shared" si="38"/>
        <v>152.572</v>
      </c>
      <c r="P605" s="16">
        <f t="shared" si="39"/>
        <v>0.561066737272553</v>
      </c>
      <c r="Q605" s="17">
        <f>YEAR(SalesDataTable[[#This Row],[Order Date]])</f>
        <v>2026</v>
      </c>
      <c r="R605" s="16" t="str">
        <f>"Q"&amp;ROUNDUP(MONTH(SalesDataTable[[#This Row],[Order Date]])/3,0)</f>
        <v>Q2</v>
      </c>
      <c r="S605" s="13">
        <f>MONTH(SalesDataTable[[#This Row],[Order Date]])</f>
        <v>4</v>
      </c>
      <c r="T605" s="16" t="str">
        <f>TEXT(SalesDataTable[[#This Row],[Order Date]],"mmm")</f>
        <v>Apr</v>
      </c>
    </row>
    <row r="606" ht="15.6" spans="1:20">
      <c r="A606" s="19" t="s">
        <v>677</v>
      </c>
      <c r="B606" s="11">
        <v>46131</v>
      </c>
      <c r="C606" s="12" t="s">
        <v>28</v>
      </c>
      <c r="D606" s="12" t="s">
        <v>89</v>
      </c>
      <c r="E606" s="12" t="s">
        <v>45</v>
      </c>
      <c r="F606" s="12" t="s">
        <v>36</v>
      </c>
      <c r="G606" s="12" t="s">
        <v>37</v>
      </c>
      <c r="H606" s="12" t="s">
        <v>91</v>
      </c>
      <c r="I606" s="13">
        <v>1</v>
      </c>
      <c r="J606" s="14">
        <v>136.01</v>
      </c>
      <c r="K606" s="15">
        <v>0</v>
      </c>
      <c r="L606" s="14">
        <v>66.59</v>
      </c>
      <c r="M606" s="14">
        <f t="shared" si="36"/>
        <v>136.01</v>
      </c>
      <c r="N606" s="14">
        <f t="shared" si="37"/>
        <v>66.59</v>
      </c>
      <c r="O606" s="14">
        <f t="shared" si="38"/>
        <v>69.42</v>
      </c>
      <c r="P606" s="16">
        <f t="shared" si="39"/>
        <v>0.510403646790677</v>
      </c>
      <c r="Q606" s="17">
        <f>YEAR(SalesDataTable[[#This Row],[Order Date]])</f>
        <v>2026</v>
      </c>
      <c r="R606" s="16" t="str">
        <f>"Q"&amp;ROUNDUP(MONTH(SalesDataTable[[#This Row],[Order Date]])/3,0)</f>
        <v>Q2</v>
      </c>
      <c r="S606" s="13">
        <f>MONTH(SalesDataTable[[#This Row],[Order Date]])</f>
        <v>4</v>
      </c>
      <c r="T606" s="16" t="str">
        <f>TEXT(SalesDataTable[[#This Row],[Order Date]],"mmm")</f>
        <v>Apr</v>
      </c>
    </row>
    <row r="607" ht="15.6" spans="1:20">
      <c r="A607" s="19" t="s">
        <v>678</v>
      </c>
      <c r="B607" s="11">
        <v>46131</v>
      </c>
      <c r="C607" s="12" t="s">
        <v>21</v>
      </c>
      <c r="D607" s="12" t="s">
        <v>22</v>
      </c>
      <c r="E607" s="12" t="s">
        <v>30</v>
      </c>
      <c r="F607" s="12" t="s">
        <v>40</v>
      </c>
      <c r="G607" s="12" t="s">
        <v>51</v>
      </c>
      <c r="H607" s="12" t="s">
        <v>110</v>
      </c>
      <c r="I607" s="13">
        <v>15</v>
      </c>
      <c r="J607" s="14">
        <v>122.1</v>
      </c>
      <c r="K607" s="15">
        <v>0.15</v>
      </c>
      <c r="L607" s="14">
        <v>62.33</v>
      </c>
      <c r="M607" s="14">
        <f t="shared" si="36"/>
        <v>1556.775</v>
      </c>
      <c r="N607" s="14">
        <f t="shared" si="37"/>
        <v>934.95</v>
      </c>
      <c r="O607" s="14">
        <f t="shared" si="38"/>
        <v>621.825</v>
      </c>
      <c r="P607" s="16">
        <f t="shared" si="39"/>
        <v>0.399431517078576</v>
      </c>
      <c r="Q607" s="17">
        <f>YEAR(SalesDataTable[[#This Row],[Order Date]])</f>
        <v>2026</v>
      </c>
      <c r="R607" s="16" t="str">
        <f>"Q"&amp;ROUNDUP(MONTH(SalesDataTable[[#This Row],[Order Date]])/3,0)</f>
        <v>Q2</v>
      </c>
      <c r="S607" s="13">
        <f>MONTH(SalesDataTable[[#This Row],[Order Date]])</f>
        <v>4</v>
      </c>
      <c r="T607" s="16" t="str">
        <f>TEXT(SalesDataTable[[#This Row],[Order Date]],"mmm")</f>
        <v>Apr</v>
      </c>
    </row>
    <row r="608" ht="15.6" spans="1:20">
      <c r="A608" s="19" t="s">
        <v>679</v>
      </c>
      <c r="B608" s="11">
        <v>46131</v>
      </c>
      <c r="C608" s="12" t="s">
        <v>21</v>
      </c>
      <c r="D608" s="12" t="s">
        <v>108</v>
      </c>
      <c r="E608" s="12" t="s">
        <v>59</v>
      </c>
      <c r="F608" s="12" t="s">
        <v>24</v>
      </c>
      <c r="G608" s="12" t="s">
        <v>51</v>
      </c>
      <c r="H608" s="12" t="s">
        <v>52</v>
      </c>
      <c r="I608" s="13">
        <v>4</v>
      </c>
      <c r="J608" s="14">
        <v>341.75</v>
      </c>
      <c r="K608" s="15">
        <v>0.1</v>
      </c>
      <c r="L608" s="14">
        <v>191.91</v>
      </c>
      <c r="M608" s="14">
        <f t="shared" si="36"/>
        <v>1230.3</v>
      </c>
      <c r="N608" s="14">
        <f t="shared" si="37"/>
        <v>767.64</v>
      </c>
      <c r="O608" s="14">
        <f t="shared" si="38"/>
        <v>462.66</v>
      </c>
      <c r="P608" s="16">
        <f t="shared" si="39"/>
        <v>0.376054620824189</v>
      </c>
      <c r="Q608" s="17">
        <f>YEAR(SalesDataTable[[#This Row],[Order Date]])</f>
        <v>2026</v>
      </c>
      <c r="R608" s="16" t="str">
        <f>"Q"&amp;ROUNDUP(MONTH(SalesDataTable[[#This Row],[Order Date]])/3,0)</f>
        <v>Q2</v>
      </c>
      <c r="S608" s="13">
        <f>MONTH(SalesDataTable[[#This Row],[Order Date]])</f>
        <v>4</v>
      </c>
      <c r="T608" s="16" t="str">
        <f>TEXT(SalesDataTable[[#This Row],[Order Date]],"mmm")</f>
        <v>Apr</v>
      </c>
    </row>
    <row r="609" ht="15.6" spans="1:20">
      <c r="A609" s="19" t="s">
        <v>680</v>
      </c>
      <c r="B609" s="11">
        <v>46131</v>
      </c>
      <c r="C609" s="12" t="s">
        <v>47</v>
      </c>
      <c r="D609" s="12" t="s">
        <v>102</v>
      </c>
      <c r="E609" s="12" t="s">
        <v>45</v>
      </c>
      <c r="F609" s="12" t="s">
        <v>24</v>
      </c>
      <c r="G609" s="12" t="s">
        <v>31</v>
      </c>
      <c r="H609" s="12" t="s">
        <v>73</v>
      </c>
      <c r="I609" s="13">
        <v>3</v>
      </c>
      <c r="J609" s="14">
        <v>156.16</v>
      </c>
      <c r="K609" s="15">
        <v>0.05</v>
      </c>
      <c r="L609" s="14">
        <v>77.81</v>
      </c>
      <c r="M609" s="14">
        <f t="shared" si="36"/>
        <v>445.056</v>
      </c>
      <c r="N609" s="14">
        <f t="shared" si="37"/>
        <v>233.43</v>
      </c>
      <c r="O609" s="14">
        <f t="shared" si="38"/>
        <v>211.626</v>
      </c>
      <c r="P609" s="16">
        <f t="shared" si="39"/>
        <v>0.475504206212252</v>
      </c>
      <c r="Q609" s="17">
        <f>YEAR(SalesDataTable[[#This Row],[Order Date]])</f>
        <v>2026</v>
      </c>
      <c r="R609" s="16" t="str">
        <f>"Q"&amp;ROUNDUP(MONTH(SalesDataTable[[#This Row],[Order Date]])/3,0)</f>
        <v>Q2</v>
      </c>
      <c r="S609" s="13">
        <f>MONTH(SalesDataTable[[#This Row],[Order Date]])</f>
        <v>4</v>
      </c>
      <c r="T609" s="16" t="str">
        <f>TEXT(SalesDataTable[[#This Row],[Order Date]],"mmm")</f>
        <v>Apr</v>
      </c>
    </row>
    <row r="610" ht="15.6" spans="1:20">
      <c r="A610" s="19" t="s">
        <v>681</v>
      </c>
      <c r="B610" s="11">
        <v>46131</v>
      </c>
      <c r="C610" s="12" t="s">
        <v>21</v>
      </c>
      <c r="D610" s="12" t="s">
        <v>108</v>
      </c>
      <c r="E610" s="12" t="s">
        <v>23</v>
      </c>
      <c r="F610" s="12" t="s">
        <v>24</v>
      </c>
      <c r="G610" s="12" t="s">
        <v>37</v>
      </c>
      <c r="H610" s="12" t="s">
        <v>91</v>
      </c>
      <c r="I610" s="13">
        <v>2</v>
      </c>
      <c r="J610" s="14">
        <v>132.53</v>
      </c>
      <c r="K610" s="15">
        <v>0.05</v>
      </c>
      <c r="L610" s="14">
        <v>66.39</v>
      </c>
      <c r="M610" s="14">
        <f t="shared" si="36"/>
        <v>251.807</v>
      </c>
      <c r="N610" s="14">
        <f t="shared" si="37"/>
        <v>132.78</v>
      </c>
      <c r="O610" s="14">
        <f t="shared" si="38"/>
        <v>119.027</v>
      </c>
      <c r="P610" s="16">
        <f t="shared" si="39"/>
        <v>0.472691386657241</v>
      </c>
      <c r="Q610" s="17">
        <f>YEAR(SalesDataTable[[#This Row],[Order Date]])</f>
        <v>2026</v>
      </c>
      <c r="R610" s="16" t="str">
        <f>"Q"&amp;ROUNDUP(MONTH(SalesDataTable[[#This Row],[Order Date]])/3,0)</f>
        <v>Q2</v>
      </c>
      <c r="S610" s="13">
        <f>MONTH(SalesDataTable[[#This Row],[Order Date]])</f>
        <v>4</v>
      </c>
      <c r="T610" s="16" t="str">
        <f>TEXT(SalesDataTable[[#This Row],[Order Date]],"mmm")</f>
        <v>Apr</v>
      </c>
    </row>
    <row r="611" ht="15.6" spans="1:20">
      <c r="A611" s="19" t="s">
        <v>682</v>
      </c>
      <c r="B611" s="11">
        <v>46131</v>
      </c>
      <c r="C611" s="12" t="s">
        <v>34</v>
      </c>
      <c r="D611" s="12" t="s">
        <v>44</v>
      </c>
      <c r="E611" s="12" t="s">
        <v>23</v>
      </c>
      <c r="F611" s="12" t="s">
        <v>24</v>
      </c>
      <c r="G611" s="12" t="s">
        <v>37</v>
      </c>
      <c r="H611" s="12" t="s">
        <v>66</v>
      </c>
      <c r="I611" s="13">
        <v>3</v>
      </c>
      <c r="J611" s="14">
        <v>45.79</v>
      </c>
      <c r="K611" s="15">
        <v>0</v>
      </c>
      <c r="L611" s="14">
        <v>17.98</v>
      </c>
      <c r="M611" s="14">
        <f t="shared" si="36"/>
        <v>137.37</v>
      </c>
      <c r="N611" s="14">
        <f t="shared" si="37"/>
        <v>53.94</v>
      </c>
      <c r="O611" s="14">
        <f t="shared" si="38"/>
        <v>83.43</v>
      </c>
      <c r="P611" s="16">
        <f t="shared" si="39"/>
        <v>0.607337846691417</v>
      </c>
      <c r="Q611" s="17">
        <f>YEAR(SalesDataTable[[#This Row],[Order Date]])</f>
        <v>2026</v>
      </c>
      <c r="R611" s="16" t="str">
        <f>"Q"&amp;ROUNDUP(MONTH(SalesDataTable[[#This Row],[Order Date]])/3,0)</f>
        <v>Q2</v>
      </c>
      <c r="S611" s="13">
        <f>MONTH(SalesDataTable[[#This Row],[Order Date]])</f>
        <v>4</v>
      </c>
      <c r="T611" s="16" t="str">
        <f>TEXT(SalesDataTable[[#This Row],[Order Date]],"mmm")</f>
        <v>Apr</v>
      </c>
    </row>
    <row r="612" ht="15.6" spans="1:20">
      <c r="A612" s="19" t="s">
        <v>683</v>
      </c>
      <c r="B612" s="11">
        <v>46131</v>
      </c>
      <c r="C612" s="12" t="s">
        <v>21</v>
      </c>
      <c r="D612" s="12" t="s">
        <v>108</v>
      </c>
      <c r="E612" s="12" t="s">
        <v>23</v>
      </c>
      <c r="F612" s="12" t="s">
        <v>36</v>
      </c>
      <c r="G612" s="12" t="s">
        <v>37</v>
      </c>
      <c r="H612" s="12" t="s">
        <v>91</v>
      </c>
      <c r="I612" s="13">
        <v>2</v>
      </c>
      <c r="J612" s="14">
        <v>133.97</v>
      </c>
      <c r="K612" s="15">
        <v>0.15</v>
      </c>
      <c r="L612" s="14">
        <v>67.36</v>
      </c>
      <c r="M612" s="14">
        <f t="shared" si="36"/>
        <v>227.749</v>
      </c>
      <c r="N612" s="14">
        <f t="shared" si="37"/>
        <v>134.72</v>
      </c>
      <c r="O612" s="14">
        <f t="shared" si="38"/>
        <v>93.029</v>
      </c>
      <c r="P612" s="16">
        <f t="shared" si="39"/>
        <v>0.408471606900579</v>
      </c>
      <c r="Q612" s="17">
        <f>YEAR(SalesDataTable[[#This Row],[Order Date]])</f>
        <v>2026</v>
      </c>
      <c r="R612" s="16" t="str">
        <f>"Q"&amp;ROUNDUP(MONTH(SalesDataTable[[#This Row],[Order Date]])/3,0)</f>
        <v>Q2</v>
      </c>
      <c r="S612" s="13">
        <f>MONTH(SalesDataTable[[#This Row],[Order Date]])</f>
        <v>4</v>
      </c>
      <c r="T612" s="16" t="str">
        <f>TEXT(SalesDataTable[[#This Row],[Order Date]],"mmm")</f>
        <v>Apr</v>
      </c>
    </row>
    <row r="613" ht="15.6" spans="1:20">
      <c r="A613" s="19" t="s">
        <v>684</v>
      </c>
      <c r="B613" s="11">
        <v>46131</v>
      </c>
      <c r="C613" s="12" t="s">
        <v>21</v>
      </c>
      <c r="D613" s="12" t="s">
        <v>108</v>
      </c>
      <c r="E613" s="12" t="s">
        <v>23</v>
      </c>
      <c r="F613" s="12" t="s">
        <v>36</v>
      </c>
      <c r="G613" s="12" t="s">
        <v>69</v>
      </c>
      <c r="H613" s="12" t="s">
        <v>87</v>
      </c>
      <c r="I613" s="13">
        <v>1</v>
      </c>
      <c r="J613" s="14">
        <v>37.11</v>
      </c>
      <c r="K613" s="15">
        <v>0.1</v>
      </c>
      <c r="L613" s="14">
        <v>14.27</v>
      </c>
      <c r="M613" s="14">
        <f t="shared" si="36"/>
        <v>33.399</v>
      </c>
      <c r="N613" s="14">
        <f t="shared" si="37"/>
        <v>14.27</v>
      </c>
      <c r="O613" s="14">
        <f t="shared" si="38"/>
        <v>19.129</v>
      </c>
      <c r="P613" s="16">
        <f t="shared" si="39"/>
        <v>0.572741698853259</v>
      </c>
      <c r="Q613" s="17">
        <f>YEAR(SalesDataTable[[#This Row],[Order Date]])</f>
        <v>2026</v>
      </c>
      <c r="R613" s="16" t="str">
        <f>"Q"&amp;ROUNDUP(MONTH(SalesDataTable[[#This Row],[Order Date]])/3,0)</f>
        <v>Q2</v>
      </c>
      <c r="S613" s="13">
        <f>MONTH(SalesDataTable[[#This Row],[Order Date]])</f>
        <v>4</v>
      </c>
      <c r="T613" s="16" t="str">
        <f>TEXT(SalesDataTable[[#This Row],[Order Date]],"mmm")</f>
        <v>Apr</v>
      </c>
    </row>
    <row r="614" ht="15.6" spans="1:20">
      <c r="A614" s="19" t="s">
        <v>685</v>
      </c>
      <c r="B614" s="11">
        <v>46131</v>
      </c>
      <c r="C614" s="12" t="s">
        <v>47</v>
      </c>
      <c r="D614" s="12" t="s">
        <v>68</v>
      </c>
      <c r="E614" s="12" t="s">
        <v>45</v>
      </c>
      <c r="F614" s="12" t="s">
        <v>36</v>
      </c>
      <c r="G614" s="12" t="s">
        <v>51</v>
      </c>
      <c r="H614" s="12" t="s">
        <v>52</v>
      </c>
      <c r="I614" s="13">
        <v>3</v>
      </c>
      <c r="J614" s="14">
        <v>334.01</v>
      </c>
      <c r="K614" s="15">
        <v>0.15</v>
      </c>
      <c r="L614" s="14">
        <v>192.17</v>
      </c>
      <c r="M614" s="14">
        <f t="shared" si="36"/>
        <v>851.7255</v>
      </c>
      <c r="N614" s="14">
        <f t="shared" si="37"/>
        <v>576.51</v>
      </c>
      <c r="O614" s="14">
        <f t="shared" si="38"/>
        <v>275.2155</v>
      </c>
      <c r="P614" s="16">
        <f t="shared" si="39"/>
        <v>0.323126993379909</v>
      </c>
      <c r="Q614" s="17">
        <f>YEAR(SalesDataTable[[#This Row],[Order Date]])</f>
        <v>2026</v>
      </c>
      <c r="R614" s="16" t="str">
        <f>"Q"&amp;ROUNDUP(MONTH(SalesDataTable[[#This Row],[Order Date]])/3,0)</f>
        <v>Q2</v>
      </c>
      <c r="S614" s="13">
        <f>MONTH(SalesDataTable[[#This Row],[Order Date]])</f>
        <v>4</v>
      </c>
      <c r="T614" s="16" t="str">
        <f>TEXT(SalesDataTable[[#This Row],[Order Date]],"mmm")</f>
        <v>Apr</v>
      </c>
    </row>
    <row r="615" ht="15.6" spans="1:20">
      <c r="A615" s="19" t="s">
        <v>686</v>
      </c>
      <c r="B615" s="11">
        <v>46132</v>
      </c>
      <c r="C615" s="12" t="s">
        <v>47</v>
      </c>
      <c r="D615" s="12" t="s">
        <v>65</v>
      </c>
      <c r="E615" s="12" t="s">
        <v>23</v>
      </c>
      <c r="F615" s="12" t="s">
        <v>36</v>
      </c>
      <c r="G615" s="12" t="s">
        <v>37</v>
      </c>
      <c r="H615" s="12" t="s">
        <v>91</v>
      </c>
      <c r="I615" s="13">
        <v>1</v>
      </c>
      <c r="J615" s="14">
        <v>131.46</v>
      </c>
      <c r="K615" s="15">
        <v>0</v>
      </c>
      <c r="L615" s="14">
        <v>67.77</v>
      </c>
      <c r="M615" s="14">
        <f t="shared" si="36"/>
        <v>131.46</v>
      </c>
      <c r="N615" s="14">
        <f t="shared" si="37"/>
        <v>67.77</v>
      </c>
      <c r="O615" s="14">
        <f t="shared" si="38"/>
        <v>63.69</v>
      </c>
      <c r="P615" s="16">
        <f t="shared" si="39"/>
        <v>0.484481971702419</v>
      </c>
      <c r="Q615" s="17">
        <f>YEAR(SalesDataTable[[#This Row],[Order Date]])</f>
        <v>2026</v>
      </c>
      <c r="R615" s="16" t="str">
        <f>"Q"&amp;ROUNDUP(MONTH(SalesDataTable[[#This Row],[Order Date]])/3,0)</f>
        <v>Q2</v>
      </c>
      <c r="S615" s="13">
        <f>MONTH(SalesDataTable[[#This Row],[Order Date]])</f>
        <v>4</v>
      </c>
      <c r="T615" s="16" t="str">
        <f>TEXT(SalesDataTable[[#This Row],[Order Date]],"mmm")</f>
        <v>Apr</v>
      </c>
    </row>
    <row r="616" ht="15.6" spans="1:20">
      <c r="A616" s="19" t="s">
        <v>687</v>
      </c>
      <c r="B616" s="11">
        <v>46132</v>
      </c>
      <c r="C616" s="12" t="s">
        <v>34</v>
      </c>
      <c r="D616" s="12" t="s">
        <v>44</v>
      </c>
      <c r="E616" s="12" t="s">
        <v>45</v>
      </c>
      <c r="F616" s="12" t="s">
        <v>24</v>
      </c>
      <c r="G616" s="12" t="s">
        <v>31</v>
      </c>
      <c r="H616" s="12" t="s">
        <v>99</v>
      </c>
      <c r="I616" s="13">
        <v>3</v>
      </c>
      <c r="J616" s="14">
        <v>72.48</v>
      </c>
      <c r="K616" s="15">
        <v>0</v>
      </c>
      <c r="L616" s="14">
        <v>32.36</v>
      </c>
      <c r="M616" s="14">
        <f t="shared" si="36"/>
        <v>217.44</v>
      </c>
      <c r="N616" s="14">
        <f t="shared" si="37"/>
        <v>97.08</v>
      </c>
      <c r="O616" s="14">
        <f t="shared" si="38"/>
        <v>120.36</v>
      </c>
      <c r="P616" s="16">
        <f t="shared" si="39"/>
        <v>0.553532008830022</v>
      </c>
      <c r="Q616" s="17">
        <f>YEAR(SalesDataTable[[#This Row],[Order Date]])</f>
        <v>2026</v>
      </c>
      <c r="R616" s="16" t="str">
        <f>"Q"&amp;ROUNDUP(MONTH(SalesDataTable[[#This Row],[Order Date]])/3,0)</f>
        <v>Q2</v>
      </c>
      <c r="S616" s="13">
        <f>MONTH(SalesDataTable[[#This Row],[Order Date]])</f>
        <v>4</v>
      </c>
      <c r="T616" s="16" t="str">
        <f>TEXT(SalesDataTable[[#This Row],[Order Date]],"mmm")</f>
        <v>Apr</v>
      </c>
    </row>
    <row r="617" ht="15.6" spans="1:20">
      <c r="A617" s="19" t="s">
        <v>688</v>
      </c>
      <c r="B617" s="11">
        <v>46132</v>
      </c>
      <c r="C617" s="12" t="s">
        <v>34</v>
      </c>
      <c r="D617" s="12" t="s">
        <v>35</v>
      </c>
      <c r="E617" s="12" t="s">
        <v>59</v>
      </c>
      <c r="F617" s="12" t="s">
        <v>36</v>
      </c>
      <c r="G617" s="12" t="s">
        <v>25</v>
      </c>
      <c r="H617" s="12" t="s">
        <v>26</v>
      </c>
      <c r="I617" s="13">
        <v>1</v>
      </c>
      <c r="J617" s="14">
        <v>81.98</v>
      </c>
      <c r="K617" s="15">
        <v>0</v>
      </c>
      <c r="L617" s="14">
        <v>43.15</v>
      </c>
      <c r="M617" s="14">
        <f t="shared" si="36"/>
        <v>81.98</v>
      </c>
      <c r="N617" s="14">
        <f t="shared" si="37"/>
        <v>43.15</v>
      </c>
      <c r="O617" s="14">
        <f t="shared" si="38"/>
        <v>38.83</v>
      </c>
      <c r="P617" s="16">
        <f t="shared" si="39"/>
        <v>0.473652110270798</v>
      </c>
      <c r="Q617" s="17">
        <f>YEAR(SalesDataTable[[#This Row],[Order Date]])</f>
        <v>2026</v>
      </c>
      <c r="R617" s="16" t="str">
        <f>"Q"&amp;ROUNDUP(MONTH(SalesDataTable[[#This Row],[Order Date]])/3,0)</f>
        <v>Q2</v>
      </c>
      <c r="S617" s="13">
        <f>MONTH(SalesDataTable[[#This Row],[Order Date]])</f>
        <v>4</v>
      </c>
      <c r="T617" s="16" t="str">
        <f>TEXT(SalesDataTable[[#This Row],[Order Date]],"mmm")</f>
        <v>Apr</v>
      </c>
    </row>
    <row r="618" ht="15.6" spans="1:20">
      <c r="A618" s="19" t="s">
        <v>689</v>
      </c>
      <c r="B618" s="11">
        <v>46132</v>
      </c>
      <c r="C618" s="12" t="s">
        <v>47</v>
      </c>
      <c r="D618" s="12" t="s">
        <v>102</v>
      </c>
      <c r="E618" s="12" t="s">
        <v>59</v>
      </c>
      <c r="F618" s="12" t="s">
        <v>24</v>
      </c>
      <c r="G618" s="12" t="s">
        <v>37</v>
      </c>
      <c r="H618" s="12" t="s">
        <v>66</v>
      </c>
      <c r="I618" s="13">
        <v>1</v>
      </c>
      <c r="J618" s="14">
        <v>46.71</v>
      </c>
      <c r="K618" s="15">
        <v>0</v>
      </c>
      <c r="L618" s="14">
        <v>18.18</v>
      </c>
      <c r="M618" s="14">
        <f t="shared" si="36"/>
        <v>46.71</v>
      </c>
      <c r="N618" s="14">
        <f t="shared" si="37"/>
        <v>18.18</v>
      </c>
      <c r="O618" s="14">
        <f t="shared" si="38"/>
        <v>28.53</v>
      </c>
      <c r="P618" s="16">
        <f t="shared" si="39"/>
        <v>0.610789980732177</v>
      </c>
      <c r="Q618" s="17">
        <f>YEAR(SalesDataTable[[#This Row],[Order Date]])</f>
        <v>2026</v>
      </c>
      <c r="R618" s="16" t="str">
        <f>"Q"&amp;ROUNDUP(MONTH(SalesDataTable[[#This Row],[Order Date]])/3,0)</f>
        <v>Q2</v>
      </c>
      <c r="S618" s="13">
        <f>MONTH(SalesDataTable[[#This Row],[Order Date]])</f>
        <v>4</v>
      </c>
      <c r="T618" s="16" t="str">
        <f>TEXT(SalesDataTable[[#This Row],[Order Date]],"mmm")</f>
        <v>Apr</v>
      </c>
    </row>
    <row r="619" ht="15.6" spans="1:20">
      <c r="A619" s="19" t="s">
        <v>690</v>
      </c>
      <c r="B619" s="11">
        <v>46132</v>
      </c>
      <c r="C619" s="12" t="s">
        <v>34</v>
      </c>
      <c r="D619" s="12" t="s">
        <v>54</v>
      </c>
      <c r="E619" s="12" t="s">
        <v>59</v>
      </c>
      <c r="F619" s="12" t="s">
        <v>36</v>
      </c>
      <c r="G619" s="12" t="s">
        <v>69</v>
      </c>
      <c r="H619" s="12" t="s">
        <v>70</v>
      </c>
      <c r="I619" s="13">
        <v>1</v>
      </c>
      <c r="J619" s="14">
        <v>41.01</v>
      </c>
      <c r="K619" s="15">
        <v>0</v>
      </c>
      <c r="L619" s="14">
        <v>14.5</v>
      </c>
      <c r="M619" s="14">
        <f t="shared" si="36"/>
        <v>41.01</v>
      </c>
      <c r="N619" s="14">
        <f t="shared" si="37"/>
        <v>14.5</v>
      </c>
      <c r="O619" s="14">
        <f t="shared" si="38"/>
        <v>26.51</v>
      </c>
      <c r="P619" s="16">
        <f t="shared" si="39"/>
        <v>0.646427700560839</v>
      </c>
      <c r="Q619" s="17">
        <f>YEAR(SalesDataTable[[#This Row],[Order Date]])</f>
        <v>2026</v>
      </c>
      <c r="R619" s="16" t="str">
        <f>"Q"&amp;ROUNDUP(MONTH(SalesDataTable[[#This Row],[Order Date]])/3,0)</f>
        <v>Q2</v>
      </c>
      <c r="S619" s="13">
        <f>MONTH(SalesDataTable[[#This Row],[Order Date]])</f>
        <v>4</v>
      </c>
      <c r="T619" s="16" t="str">
        <f>TEXT(SalesDataTable[[#This Row],[Order Date]],"mmm")</f>
        <v>Apr</v>
      </c>
    </row>
    <row r="620" ht="15.6" spans="1:20">
      <c r="A620" s="19" t="s">
        <v>691</v>
      </c>
      <c r="B620" s="11">
        <v>46132</v>
      </c>
      <c r="C620" s="12" t="s">
        <v>28</v>
      </c>
      <c r="D620" s="12" t="s">
        <v>89</v>
      </c>
      <c r="E620" s="12" t="s">
        <v>23</v>
      </c>
      <c r="F620" s="12" t="s">
        <v>24</v>
      </c>
      <c r="G620" s="12" t="s">
        <v>31</v>
      </c>
      <c r="H620" s="12" t="s">
        <v>99</v>
      </c>
      <c r="I620" s="13">
        <v>1</v>
      </c>
      <c r="J620" s="14">
        <v>70.45</v>
      </c>
      <c r="K620" s="15">
        <v>0.05</v>
      </c>
      <c r="L620" s="14">
        <v>31.98</v>
      </c>
      <c r="M620" s="14">
        <f t="shared" si="36"/>
        <v>66.9275</v>
      </c>
      <c r="N620" s="14">
        <f t="shared" si="37"/>
        <v>31.98</v>
      </c>
      <c r="O620" s="14">
        <f t="shared" si="38"/>
        <v>34.9475</v>
      </c>
      <c r="P620" s="16">
        <f t="shared" si="39"/>
        <v>0.522169511785141</v>
      </c>
      <c r="Q620" s="17">
        <f>YEAR(SalesDataTable[[#This Row],[Order Date]])</f>
        <v>2026</v>
      </c>
      <c r="R620" s="16" t="str">
        <f>"Q"&amp;ROUNDUP(MONTH(SalesDataTable[[#This Row],[Order Date]])/3,0)</f>
        <v>Q2</v>
      </c>
      <c r="S620" s="13">
        <f>MONTH(SalesDataTable[[#This Row],[Order Date]])</f>
        <v>4</v>
      </c>
      <c r="T620" s="16" t="str">
        <f>TEXT(SalesDataTable[[#This Row],[Order Date]],"mmm")</f>
        <v>Apr</v>
      </c>
    </row>
    <row r="621" ht="15.6" spans="1:20">
      <c r="A621" s="19" t="s">
        <v>692</v>
      </c>
      <c r="B621" s="11">
        <v>46132</v>
      </c>
      <c r="C621" s="12" t="s">
        <v>47</v>
      </c>
      <c r="D621" s="12" t="s">
        <v>102</v>
      </c>
      <c r="E621" s="12" t="s">
        <v>45</v>
      </c>
      <c r="F621" s="12" t="s">
        <v>40</v>
      </c>
      <c r="G621" s="12" t="s">
        <v>25</v>
      </c>
      <c r="H621" s="12" t="s">
        <v>49</v>
      </c>
      <c r="I621" s="13">
        <v>2</v>
      </c>
      <c r="J621" s="14">
        <v>51.39</v>
      </c>
      <c r="K621" s="15">
        <v>0.05</v>
      </c>
      <c r="L621" s="14">
        <v>22.28</v>
      </c>
      <c r="M621" s="14">
        <f t="shared" si="36"/>
        <v>97.641</v>
      </c>
      <c r="N621" s="14">
        <f t="shared" si="37"/>
        <v>44.56</v>
      </c>
      <c r="O621" s="14">
        <f t="shared" si="38"/>
        <v>53.081</v>
      </c>
      <c r="P621" s="16">
        <f t="shared" si="39"/>
        <v>0.543634333937588</v>
      </c>
      <c r="Q621" s="17">
        <f>YEAR(SalesDataTable[[#This Row],[Order Date]])</f>
        <v>2026</v>
      </c>
      <c r="R621" s="16" t="str">
        <f>"Q"&amp;ROUNDUP(MONTH(SalesDataTable[[#This Row],[Order Date]])/3,0)</f>
        <v>Q2</v>
      </c>
      <c r="S621" s="13">
        <f>MONTH(SalesDataTable[[#This Row],[Order Date]])</f>
        <v>4</v>
      </c>
      <c r="T621" s="16" t="str">
        <f>TEXT(SalesDataTable[[#This Row],[Order Date]],"mmm")</f>
        <v>Apr</v>
      </c>
    </row>
    <row r="622" ht="15.6" spans="1:20">
      <c r="A622" s="19" t="s">
        <v>693</v>
      </c>
      <c r="B622" s="11">
        <v>46132</v>
      </c>
      <c r="C622" s="12" t="s">
        <v>21</v>
      </c>
      <c r="D622" s="12" t="s">
        <v>108</v>
      </c>
      <c r="E622" s="12" t="s">
        <v>45</v>
      </c>
      <c r="F622" s="12" t="s">
        <v>24</v>
      </c>
      <c r="G622" s="12" t="s">
        <v>51</v>
      </c>
      <c r="H622" s="12" t="s">
        <v>110</v>
      </c>
      <c r="I622" s="13">
        <v>2</v>
      </c>
      <c r="J622" s="14">
        <v>122.03</v>
      </c>
      <c r="K622" s="15">
        <v>0</v>
      </c>
      <c r="L622" s="14">
        <v>59.43</v>
      </c>
      <c r="M622" s="14">
        <f t="shared" si="36"/>
        <v>244.06</v>
      </c>
      <c r="N622" s="14">
        <f t="shared" si="37"/>
        <v>118.86</v>
      </c>
      <c r="O622" s="14">
        <f t="shared" si="38"/>
        <v>125.2</v>
      </c>
      <c r="P622" s="16">
        <f t="shared" si="39"/>
        <v>0.512988609358355</v>
      </c>
      <c r="Q622" s="17">
        <f>YEAR(SalesDataTable[[#This Row],[Order Date]])</f>
        <v>2026</v>
      </c>
      <c r="R622" s="16" t="str">
        <f>"Q"&amp;ROUNDUP(MONTH(SalesDataTable[[#This Row],[Order Date]])/3,0)</f>
        <v>Q2</v>
      </c>
      <c r="S622" s="13">
        <f>MONTH(SalesDataTable[[#This Row],[Order Date]])</f>
        <v>4</v>
      </c>
      <c r="T622" s="16" t="str">
        <f>TEXT(SalesDataTable[[#This Row],[Order Date]],"mmm")</f>
        <v>Apr</v>
      </c>
    </row>
    <row r="623" ht="15.6" spans="1:20">
      <c r="A623" s="19" t="s">
        <v>694</v>
      </c>
      <c r="B623" s="11">
        <v>46132</v>
      </c>
      <c r="C623" s="12" t="s">
        <v>47</v>
      </c>
      <c r="D623" s="12" t="s">
        <v>48</v>
      </c>
      <c r="E623" s="12" t="s">
        <v>23</v>
      </c>
      <c r="F623" s="12" t="s">
        <v>36</v>
      </c>
      <c r="G623" s="12" t="s">
        <v>37</v>
      </c>
      <c r="H623" s="12" t="s">
        <v>91</v>
      </c>
      <c r="I623" s="13">
        <v>3</v>
      </c>
      <c r="J623" s="14">
        <v>132.07</v>
      </c>
      <c r="K623" s="15">
        <v>0.05</v>
      </c>
      <c r="L623" s="14">
        <v>66.41</v>
      </c>
      <c r="M623" s="14">
        <f t="shared" si="36"/>
        <v>376.3995</v>
      </c>
      <c r="N623" s="14">
        <f t="shared" si="37"/>
        <v>199.23</v>
      </c>
      <c r="O623" s="14">
        <f t="shared" si="38"/>
        <v>177.1695</v>
      </c>
      <c r="P623" s="16">
        <f t="shared" si="39"/>
        <v>0.4706953648982</v>
      </c>
      <c r="Q623" s="17">
        <f>YEAR(SalesDataTable[[#This Row],[Order Date]])</f>
        <v>2026</v>
      </c>
      <c r="R623" s="16" t="str">
        <f>"Q"&amp;ROUNDUP(MONTH(SalesDataTable[[#This Row],[Order Date]])/3,0)</f>
        <v>Q2</v>
      </c>
      <c r="S623" s="13">
        <f>MONTH(SalesDataTable[[#This Row],[Order Date]])</f>
        <v>4</v>
      </c>
      <c r="T623" s="16" t="str">
        <f>TEXT(SalesDataTable[[#This Row],[Order Date]],"mmm")</f>
        <v>Apr</v>
      </c>
    </row>
    <row r="624" ht="15.6" spans="1:20">
      <c r="A624" s="19" t="s">
        <v>695</v>
      </c>
      <c r="B624" s="11">
        <v>46132</v>
      </c>
      <c r="C624" s="12" t="s">
        <v>47</v>
      </c>
      <c r="D624" s="12" t="s">
        <v>65</v>
      </c>
      <c r="E624" s="12" t="s">
        <v>59</v>
      </c>
      <c r="F624" s="12" t="s">
        <v>24</v>
      </c>
      <c r="G624" s="12" t="s">
        <v>25</v>
      </c>
      <c r="H624" s="12" t="s">
        <v>55</v>
      </c>
      <c r="I624" s="13">
        <v>1</v>
      </c>
      <c r="J624" s="14">
        <v>41.04</v>
      </c>
      <c r="K624" s="15">
        <v>0.1</v>
      </c>
      <c r="L624" s="14">
        <v>17.02</v>
      </c>
      <c r="M624" s="14">
        <f t="shared" si="36"/>
        <v>36.936</v>
      </c>
      <c r="N624" s="14">
        <f t="shared" si="37"/>
        <v>17.02</v>
      </c>
      <c r="O624" s="14">
        <f t="shared" si="38"/>
        <v>19.916</v>
      </c>
      <c r="P624" s="16">
        <f t="shared" si="39"/>
        <v>0.539202945635694</v>
      </c>
      <c r="Q624" s="17">
        <f>YEAR(SalesDataTable[[#This Row],[Order Date]])</f>
        <v>2026</v>
      </c>
      <c r="R624" s="16" t="str">
        <f>"Q"&amp;ROUNDUP(MONTH(SalesDataTable[[#This Row],[Order Date]])/3,0)</f>
        <v>Q2</v>
      </c>
      <c r="S624" s="13">
        <f>MONTH(SalesDataTable[[#This Row],[Order Date]])</f>
        <v>4</v>
      </c>
      <c r="T624" s="16" t="str">
        <f>TEXT(SalesDataTable[[#This Row],[Order Date]],"mmm")</f>
        <v>Apr</v>
      </c>
    </row>
    <row r="625" ht="15.6" spans="1:20">
      <c r="A625" s="19" t="s">
        <v>696</v>
      </c>
      <c r="B625" s="11">
        <v>46132</v>
      </c>
      <c r="C625" s="12" t="s">
        <v>28</v>
      </c>
      <c r="D625" s="12" t="s">
        <v>29</v>
      </c>
      <c r="E625" s="12" t="s">
        <v>45</v>
      </c>
      <c r="F625" s="12" t="s">
        <v>36</v>
      </c>
      <c r="G625" s="12" t="s">
        <v>69</v>
      </c>
      <c r="H625" s="12" t="s">
        <v>70</v>
      </c>
      <c r="I625" s="13">
        <v>2</v>
      </c>
      <c r="J625" s="14">
        <v>40.56</v>
      </c>
      <c r="K625" s="15">
        <v>0</v>
      </c>
      <c r="L625" s="14">
        <v>15.09</v>
      </c>
      <c r="M625" s="14">
        <f t="shared" si="36"/>
        <v>81.12</v>
      </c>
      <c r="N625" s="14">
        <f t="shared" si="37"/>
        <v>30.18</v>
      </c>
      <c r="O625" s="14">
        <f t="shared" si="38"/>
        <v>50.94</v>
      </c>
      <c r="P625" s="16">
        <f t="shared" si="39"/>
        <v>0.627958579881657</v>
      </c>
      <c r="Q625" s="17">
        <f>YEAR(SalesDataTable[[#This Row],[Order Date]])</f>
        <v>2026</v>
      </c>
      <c r="R625" s="16" t="str">
        <f>"Q"&amp;ROUNDUP(MONTH(SalesDataTable[[#This Row],[Order Date]])/3,0)</f>
        <v>Q2</v>
      </c>
      <c r="S625" s="13">
        <f>MONTH(SalesDataTable[[#This Row],[Order Date]])</f>
        <v>4</v>
      </c>
      <c r="T625" s="16" t="str">
        <f>TEXT(SalesDataTable[[#This Row],[Order Date]],"mmm")</f>
        <v>Apr</v>
      </c>
    </row>
    <row r="626" ht="15.6" spans="1:20">
      <c r="A626" s="19" t="s">
        <v>697</v>
      </c>
      <c r="B626" s="11">
        <v>46132</v>
      </c>
      <c r="C626" s="12" t="s">
        <v>34</v>
      </c>
      <c r="D626" s="12" t="s">
        <v>146</v>
      </c>
      <c r="E626" s="12" t="s">
        <v>23</v>
      </c>
      <c r="F626" s="12" t="s">
        <v>40</v>
      </c>
      <c r="G626" s="12" t="s">
        <v>69</v>
      </c>
      <c r="H626" s="12" t="s">
        <v>94</v>
      </c>
      <c r="I626" s="13">
        <v>3</v>
      </c>
      <c r="J626" s="14">
        <v>51.36</v>
      </c>
      <c r="K626" s="15">
        <v>0</v>
      </c>
      <c r="L626" s="14">
        <v>22.05</v>
      </c>
      <c r="M626" s="14">
        <f t="shared" si="36"/>
        <v>154.08</v>
      </c>
      <c r="N626" s="14">
        <f t="shared" si="37"/>
        <v>66.15</v>
      </c>
      <c r="O626" s="14">
        <f t="shared" si="38"/>
        <v>87.93</v>
      </c>
      <c r="P626" s="16">
        <f t="shared" si="39"/>
        <v>0.570677570093458</v>
      </c>
      <c r="Q626" s="17">
        <f>YEAR(SalesDataTable[[#This Row],[Order Date]])</f>
        <v>2026</v>
      </c>
      <c r="R626" s="16" t="str">
        <f>"Q"&amp;ROUNDUP(MONTH(SalesDataTable[[#This Row],[Order Date]])/3,0)</f>
        <v>Q2</v>
      </c>
      <c r="S626" s="13">
        <f>MONTH(SalesDataTable[[#This Row],[Order Date]])</f>
        <v>4</v>
      </c>
      <c r="T626" s="16" t="str">
        <f>TEXT(SalesDataTable[[#This Row],[Order Date]],"mmm")</f>
        <v>Apr</v>
      </c>
    </row>
    <row r="627" ht="15.6" spans="1:20">
      <c r="A627" s="19" t="s">
        <v>698</v>
      </c>
      <c r="B627" s="11">
        <v>46133</v>
      </c>
      <c r="C627" s="12" t="s">
        <v>47</v>
      </c>
      <c r="D627" s="12" t="s">
        <v>65</v>
      </c>
      <c r="E627" s="12" t="s">
        <v>23</v>
      </c>
      <c r="F627" s="12" t="s">
        <v>24</v>
      </c>
      <c r="G627" s="12" t="s">
        <v>31</v>
      </c>
      <c r="H627" s="12" t="s">
        <v>32</v>
      </c>
      <c r="I627" s="13">
        <v>6</v>
      </c>
      <c r="J627" s="14">
        <v>93.58</v>
      </c>
      <c r="K627" s="15">
        <v>0</v>
      </c>
      <c r="L627" s="14">
        <v>46.68</v>
      </c>
      <c r="M627" s="14">
        <f t="shared" si="36"/>
        <v>561.48</v>
      </c>
      <c r="N627" s="14">
        <f t="shared" si="37"/>
        <v>280.08</v>
      </c>
      <c r="O627" s="14">
        <f t="shared" si="38"/>
        <v>281.4</v>
      </c>
      <c r="P627" s="16">
        <f t="shared" si="39"/>
        <v>0.501175464842915</v>
      </c>
      <c r="Q627" s="17">
        <f>YEAR(SalesDataTable[[#This Row],[Order Date]])</f>
        <v>2026</v>
      </c>
      <c r="R627" s="16" t="str">
        <f>"Q"&amp;ROUNDUP(MONTH(SalesDataTable[[#This Row],[Order Date]])/3,0)</f>
        <v>Q2</v>
      </c>
      <c r="S627" s="13">
        <f>MONTH(SalesDataTable[[#This Row],[Order Date]])</f>
        <v>4</v>
      </c>
      <c r="T627" s="16" t="str">
        <f>TEXT(SalesDataTable[[#This Row],[Order Date]],"mmm")</f>
        <v>Apr</v>
      </c>
    </row>
    <row r="628" ht="15.6" spans="1:20">
      <c r="A628" s="19" t="s">
        <v>699</v>
      </c>
      <c r="B628" s="11">
        <v>46133</v>
      </c>
      <c r="C628" s="12" t="s">
        <v>47</v>
      </c>
      <c r="D628" s="12" t="s">
        <v>65</v>
      </c>
      <c r="E628" s="12" t="s">
        <v>23</v>
      </c>
      <c r="F628" s="12" t="s">
        <v>40</v>
      </c>
      <c r="G628" s="12" t="s">
        <v>25</v>
      </c>
      <c r="H628" s="12" t="s">
        <v>26</v>
      </c>
      <c r="I628" s="13">
        <v>5</v>
      </c>
      <c r="J628" s="14">
        <v>80.16</v>
      </c>
      <c r="K628" s="15">
        <v>0.1</v>
      </c>
      <c r="L628" s="14">
        <v>42.5</v>
      </c>
      <c r="M628" s="14">
        <f t="shared" si="36"/>
        <v>360.72</v>
      </c>
      <c r="N628" s="14">
        <f t="shared" si="37"/>
        <v>212.5</v>
      </c>
      <c r="O628" s="14">
        <f t="shared" si="38"/>
        <v>148.22</v>
      </c>
      <c r="P628" s="16">
        <f t="shared" si="39"/>
        <v>0.410900421379463</v>
      </c>
      <c r="Q628" s="17">
        <f>YEAR(SalesDataTable[[#This Row],[Order Date]])</f>
        <v>2026</v>
      </c>
      <c r="R628" s="16" t="str">
        <f>"Q"&amp;ROUNDUP(MONTH(SalesDataTable[[#This Row],[Order Date]])/3,0)</f>
        <v>Q2</v>
      </c>
      <c r="S628" s="13">
        <f>MONTH(SalesDataTable[[#This Row],[Order Date]])</f>
        <v>4</v>
      </c>
      <c r="T628" s="16" t="str">
        <f>TEXT(SalesDataTable[[#This Row],[Order Date]],"mmm")</f>
        <v>Apr</v>
      </c>
    </row>
    <row r="629" ht="15.6" spans="1:20">
      <c r="A629" s="19" t="s">
        <v>700</v>
      </c>
      <c r="B629" s="11">
        <v>46133</v>
      </c>
      <c r="C629" s="12" t="s">
        <v>28</v>
      </c>
      <c r="D629" s="12" t="s">
        <v>89</v>
      </c>
      <c r="E629" s="12" t="s">
        <v>23</v>
      </c>
      <c r="F629" s="12" t="s">
        <v>36</v>
      </c>
      <c r="G629" s="12" t="s">
        <v>31</v>
      </c>
      <c r="H629" s="12" t="s">
        <v>41</v>
      </c>
      <c r="I629" s="13">
        <v>1</v>
      </c>
      <c r="J629" s="14">
        <v>142.23</v>
      </c>
      <c r="K629" s="15">
        <v>0.05</v>
      </c>
      <c r="L629" s="14">
        <v>77.66</v>
      </c>
      <c r="M629" s="14">
        <f t="shared" si="36"/>
        <v>135.1185</v>
      </c>
      <c r="N629" s="14">
        <f t="shared" si="37"/>
        <v>77.66</v>
      </c>
      <c r="O629" s="14">
        <f t="shared" si="38"/>
        <v>57.4585</v>
      </c>
      <c r="P629" s="16">
        <f t="shared" si="39"/>
        <v>0.425245247689991</v>
      </c>
      <c r="Q629" s="17">
        <f>YEAR(SalesDataTable[[#This Row],[Order Date]])</f>
        <v>2026</v>
      </c>
      <c r="R629" s="16" t="str">
        <f>"Q"&amp;ROUNDUP(MONTH(SalesDataTable[[#This Row],[Order Date]])/3,0)</f>
        <v>Q2</v>
      </c>
      <c r="S629" s="13">
        <f>MONTH(SalesDataTable[[#This Row],[Order Date]])</f>
        <v>4</v>
      </c>
      <c r="T629" s="16" t="str">
        <f>TEXT(SalesDataTable[[#This Row],[Order Date]],"mmm")</f>
        <v>Apr</v>
      </c>
    </row>
    <row r="630" ht="15.6" spans="1:20">
      <c r="A630" s="19" t="s">
        <v>701</v>
      </c>
      <c r="B630" s="11">
        <v>46133</v>
      </c>
      <c r="C630" s="12" t="s">
        <v>28</v>
      </c>
      <c r="D630" s="12" t="s">
        <v>106</v>
      </c>
      <c r="E630" s="12" t="s">
        <v>23</v>
      </c>
      <c r="F630" s="12" t="s">
        <v>24</v>
      </c>
      <c r="G630" s="12" t="s">
        <v>31</v>
      </c>
      <c r="H630" s="12" t="s">
        <v>99</v>
      </c>
      <c r="I630" s="13">
        <v>2</v>
      </c>
      <c r="J630" s="14">
        <v>71.77</v>
      </c>
      <c r="K630" s="15">
        <v>0</v>
      </c>
      <c r="L630" s="14">
        <v>32.45</v>
      </c>
      <c r="M630" s="14">
        <f t="shared" si="36"/>
        <v>143.54</v>
      </c>
      <c r="N630" s="14">
        <f t="shared" si="37"/>
        <v>64.9</v>
      </c>
      <c r="O630" s="14">
        <f t="shared" si="38"/>
        <v>78.64</v>
      </c>
      <c r="P630" s="16">
        <f t="shared" si="39"/>
        <v>0.547861223352376</v>
      </c>
      <c r="Q630" s="17">
        <f>YEAR(SalesDataTable[[#This Row],[Order Date]])</f>
        <v>2026</v>
      </c>
      <c r="R630" s="16" t="str">
        <f>"Q"&amp;ROUNDUP(MONTH(SalesDataTable[[#This Row],[Order Date]])/3,0)</f>
        <v>Q2</v>
      </c>
      <c r="S630" s="13">
        <f>MONTH(SalesDataTable[[#This Row],[Order Date]])</f>
        <v>4</v>
      </c>
      <c r="T630" s="16" t="str">
        <f>TEXT(SalesDataTable[[#This Row],[Order Date]],"mmm")</f>
        <v>Apr</v>
      </c>
    </row>
    <row r="631" ht="15.6" spans="1:20">
      <c r="A631" s="19" t="s">
        <v>702</v>
      </c>
      <c r="B631" s="11">
        <v>46133</v>
      </c>
      <c r="C631" s="12" t="s">
        <v>21</v>
      </c>
      <c r="D631" s="12" t="s">
        <v>22</v>
      </c>
      <c r="E631" s="12" t="s">
        <v>59</v>
      </c>
      <c r="F631" s="12" t="s">
        <v>24</v>
      </c>
      <c r="G631" s="12" t="s">
        <v>31</v>
      </c>
      <c r="H631" s="12" t="s">
        <v>99</v>
      </c>
      <c r="I631" s="13">
        <v>1</v>
      </c>
      <c r="J631" s="14">
        <v>71.23</v>
      </c>
      <c r="K631" s="15">
        <v>0.05</v>
      </c>
      <c r="L631" s="14">
        <v>33.28</v>
      </c>
      <c r="M631" s="14">
        <f t="shared" si="36"/>
        <v>67.6685</v>
      </c>
      <c r="N631" s="14">
        <f t="shared" si="37"/>
        <v>33.28</v>
      </c>
      <c r="O631" s="14">
        <f t="shared" si="38"/>
        <v>34.3885</v>
      </c>
      <c r="P631" s="16">
        <f t="shared" si="39"/>
        <v>0.508190664784944</v>
      </c>
      <c r="Q631" s="17">
        <f>YEAR(SalesDataTable[[#This Row],[Order Date]])</f>
        <v>2026</v>
      </c>
      <c r="R631" s="16" t="str">
        <f>"Q"&amp;ROUNDUP(MONTH(SalesDataTable[[#This Row],[Order Date]])/3,0)</f>
        <v>Q2</v>
      </c>
      <c r="S631" s="13">
        <f>MONTH(SalesDataTable[[#This Row],[Order Date]])</f>
        <v>4</v>
      </c>
      <c r="T631" s="16" t="str">
        <f>TEXT(SalesDataTable[[#This Row],[Order Date]],"mmm")</f>
        <v>Apr</v>
      </c>
    </row>
    <row r="632" ht="15.6" spans="1:20">
      <c r="A632" s="19" t="s">
        <v>703</v>
      </c>
      <c r="B632" s="11">
        <v>46133</v>
      </c>
      <c r="C632" s="12" t="s">
        <v>21</v>
      </c>
      <c r="D632" s="12" t="s">
        <v>22</v>
      </c>
      <c r="E632" s="12" t="s">
        <v>45</v>
      </c>
      <c r="F632" s="12" t="s">
        <v>24</v>
      </c>
      <c r="G632" s="12" t="s">
        <v>31</v>
      </c>
      <c r="H632" s="12" t="s">
        <v>99</v>
      </c>
      <c r="I632" s="13">
        <v>1</v>
      </c>
      <c r="J632" s="14">
        <v>71.24</v>
      </c>
      <c r="K632" s="15">
        <v>0.1</v>
      </c>
      <c r="L632" s="14">
        <v>33.07</v>
      </c>
      <c r="M632" s="14">
        <f t="shared" si="36"/>
        <v>64.116</v>
      </c>
      <c r="N632" s="14">
        <f t="shared" si="37"/>
        <v>33.07</v>
      </c>
      <c r="O632" s="14">
        <f t="shared" si="38"/>
        <v>31.046</v>
      </c>
      <c r="P632" s="16">
        <f t="shared" si="39"/>
        <v>0.4842161083037</v>
      </c>
      <c r="Q632" s="17">
        <f>YEAR(SalesDataTable[[#This Row],[Order Date]])</f>
        <v>2026</v>
      </c>
      <c r="R632" s="16" t="str">
        <f>"Q"&amp;ROUNDUP(MONTH(SalesDataTable[[#This Row],[Order Date]])/3,0)</f>
        <v>Q2</v>
      </c>
      <c r="S632" s="13">
        <f>MONTH(SalesDataTable[[#This Row],[Order Date]])</f>
        <v>4</v>
      </c>
      <c r="T632" s="16" t="str">
        <f>TEXT(SalesDataTable[[#This Row],[Order Date]],"mmm")</f>
        <v>Apr</v>
      </c>
    </row>
    <row r="633" ht="15.6" spans="1:20">
      <c r="A633" s="19" t="s">
        <v>704</v>
      </c>
      <c r="B633" s="11">
        <v>46133</v>
      </c>
      <c r="C633" s="12" t="s">
        <v>28</v>
      </c>
      <c r="D633" s="12" t="s">
        <v>58</v>
      </c>
      <c r="E633" s="12" t="s">
        <v>23</v>
      </c>
      <c r="F633" s="12" t="s">
        <v>36</v>
      </c>
      <c r="G633" s="12" t="s">
        <v>25</v>
      </c>
      <c r="H633" s="12" t="s">
        <v>49</v>
      </c>
      <c r="I633" s="13">
        <v>1</v>
      </c>
      <c r="J633" s="14">
        <v>51.39</v>
      </c>
      <c r="K633" s="15">
        <v>0</v>
      </c>
      <c r="L633" s="14">
        <v>22.08</v>
      </c>
      <c r="M633" s="14">
        <f t="shared" si="36"/>
        <v>51.39</v>
      </c>
      <c r="N633" s="14">
        <f t="shared" si="37"/>
        <v>22.08</v>
      </c>
      <c r="O633" s="14">
        <f t="shared" si="38"/>
        <v>29.31</v>
      </c>
      <c r="P633" s="16">
        <f t="shared" si="39"/>
        <v>0.570344424985406</v>
      </c>
      <c r="Q633" s="17">
        <f>YEAR(SalesDataTable[[#This Row],[Order Date]])</f>
        <v>2026</v>
      </c>
      <c r="R633" s="16" t="str">
        <f>"Q"&amp;ROUNDUP(MONTH(SalesDataTable[[#This Row],[Order Date]])/3,0)</f>
        <v>Q2</v>
      </c>
      <c r="S633" s="13">
        <f>MONTH(SalesDataTable[[#This Row],[Order Date]])</f>
        <v>4</v>
      </c>
      <c r="T633" s="16" t="str">
        <f>TEXT(SalesDataTable[[#This Row],[Order Date]],"mmm")</f>
        <v>Apr</v>
      </c>
    </row>
    <row r="634" ht="15.6" spans="1:20">
      <c r="A634" s="19" t="s">
        <v>705</v>
      </c>
      <c r="B634" s="11">
        <v>46133</v>
      </c>
      <c r="C634" s="12" t="s">
        <v>28</v>
      </c>
      <c r="D634" s="12" t="s">
        <v>89</v>
      </c>
      <c r="E634" s="12" t="s">
        <v>23</v>
      </c>
      <c r="F634" s="12" t="s">
        <v>24</v>
      </c>
      <c r="G634" s="12" t="s">
        <v>25</v>
      </c>
      <c r="H634" s="12" t="s">
        <v>63</v>
      </c>
      <c r="I634" s="13">
        <v>1</v>
      </c>
      <c r="J634" s="14">
        <v>102.64</v>
      </c>
      <c r="K634" s="15">
        <v>0</v>
      </c>
      <c r="L634" s="14">
        <v>51.86</v>
      </c>
      <c r="M634" s="14">
        <f t="shared" si="36"/>
        <v>102.64</v>
      </c>
      <c r="N634" s="14">
        <f t="shared" si="37"/>
        <v>51.86</v>
      </c>
      <c r="O634" s="14">
        <f t="shared" si="38"/>
        <v>50.78</v>
      </c>
      <c r="P634" s="16">
        <f t="shared" si="39"/>
        <v>0.494738893219018</v>
      </c>
      <c r="Q634" s="17">
        <f>YEAR(SalesDataTable[[#This Row],[Order Date]])</f>
        <v>2026</v>
      </c>
      <c r="R634" s="16" t="str">
        <f>"Q"&amp;ROUNDUP(MONTH(SalesDataTable[[#This Row],[Order Date]])/3,0)</f>
        <v>Q2</v>
      </c>
      <c r="S634" s="13">
        <f>MONTH(SalesDataTable[[#This Row],[Order Date]])</f>
        <v>4</v>
      </c>
      <c r="T634" s="16" t="str">
        <f>TEXT(SalesDataTable[[#This Row],[Order Date]],"mmm")</f>
        <v>Apr</v>
      </c>
    </row>
    <row r="635" ht="15.6" spans="1:20">
      <c r="A635" s="19" t="s">
        <v>706</v>
      </c>
      <c r="B635" s="11">
        <v>46133</v>
      </c>
      <c r="C635" s="12" t="s">
        <v>34</v>
      </c>
      <c r="D635" s="12" t="s">
        <v>35</v>
      </c>
      <c r="E635" s="12" t="s">
        <v>23</v>
      </c>
      <c r="F635" s="12" t="s">
        <v>36</v>
      </c>
      <c r="G635" s="12" t="s">
        <v>69</v>
      </c>
      <c r="H635" s="12" t="s">
        <v>87</v>
      </c>
      <c r="I635" s="13">
        <v>2</v>
      </c>
      <c r="J635" s="14">
        <v>35.56</v>
      </c>
      <c r="K635" s="15">
        <v>0.1</v>
      </c>
      <c r="L635" s="14">
        <v>13.85</v>
      </c>
      <c r="M635" s="14">
        <f t="shared" si="36"/>
        <v>64.008</v>
      </c>
      <c r="N635" s="14">
        <f t="shared" si="37"/>
        <v>27.7</v>
      </c>
      <c r="O635" s="14">
        <f t="shared" si="38"/>
        <v>36.308</v>
      </c>
      <c r="P635" s="16">
        <f t="shared" si="39"/>
        <v>0.56724159480065</v>
      </c>
      <c r="Q635" s="17">
        <f>YEAR(SalesDataTable[[#This Row],[Order Date]])</f>
        <v>2026</v>
      </c>
      <c r="R635" s="16" t="str">
        <f>"Q"&amp;ROUNDUP(MONTH(SalesDataTable[[#This Row],[Order Date]])/3,0)</f>
        <v>Q2</v>
      </c>
      <c r="S635" s="13">
        <f>MONTH(SalesDataTable[[#This Row],[Order Date]])</f>
        <v>4</v>
      </c>
      <c r="T635" s="16" t="str">
        <f>TEXT(SalesDataTable[[#This Row],[Order Date]],"mmm")</f>
        <v>Apr</v>
      </c>
    </row>
    <row r="636" ht="15.6" spans="1:20">
      <c r="A636" s="19" t="s">
        <v>707</v>
      </c>
      <c r="B636" s="11">
        <v>46133</v>
      </c>
      <c r="C636" s="12" t="s">
        <v>28</v>
      </c>
      <c r="D636" s="12" t="s">
        <v>86</v>
      </c>
      <c r="E636" s="12" t="s">
        <v>23</v>
      </c>
      <c r="F636" s="12" t="s">
        <v>24</v>
      </c>
      <c r="G636" s="12" t="s">
        <v>25</v>
      </c>
      <c r="H636" s="12" t="s">
        <v>63</v>
      </c>
      <c r="I636" s="13">
        <v>2</v>
      </c>
      <c r="J636" s="14">
        <v>100.39</v>
      </c>
      <c r="K636" s="15">
        <v>0</v>
      </c>
      <c r="L636" s="14">
        <v>49.05</v>
      </c>
      <c r="M636" s="14">
        <f t="shared" si="36"/>
        <v>200.78</v>
      </c>
      <c r="N636" s="14">
        <f t="shared" si="37"/>
        <v>98.1</v>
      </c>
      <c r="O636" s="14">
        <f t="shared" si="38"/>
        <v>102.68</v>
      </c>
      <c r="P636" s="16">
        <f t="shared" si="39"/>
        <v>0.511405518477936</v>
      </c>
      <c r="Q636" s="17">
        <f>YEAR(SalesDataTable[[#This Row],[Order Date]])</f>
        <v>2026</v>
      </c>
      <c r="R636" s="16" t="str">
        <f>"Q"&amp;ROUNDUP(MONTH(SalesDataTable[[#This Row],[Order Date]])/3,0)</f>
        <v>Q2</v>
      </c>
      <c r="S636" s="13">
        <f>MONTH(SalesDataTable[[#This Row],[Order Date]])</f>
        <v>4</v>
      </c>
      <c r="T636" s="16" t="str">
        <f>TEXT(SalesDataTable[[#This Row],[Order Date]],"mmm")</f>
        <v>Apr</v>
      </c>
    </row>
    <row r="637" ht="15.6" spans="1:20">
      <c r="A637" s="19" t="s">
        <v>708</v>
      </c>
      <c r="B637" s="11">
        <v>46133</v>
      </c>
      <c r="C637" s="12" t="s">
        <v>21</v>
      </c>
      <c r="D637" s="12" t="s">
        <v>108</v>
      </c>
      <c r="E637" s="12" t="s">
        <v>45</v>
      </c>
      <c r="F637" s="12" t="s">
        <v>24</v>
      </c>
      <c r="G637" s="12" t="s">
        <v>51</v>
      </c>
      <c r="H637" s="12" t="s">
        <v>61</v>
      </c>
      <c r="I637" s="13">
        <v>2</v>
      </c>
      <c r="J637" s="14">
        <v>191.51</v>
      </c>
      <c r="K637" s="15">
        <v>0.1</v>
      </c>
      <c r="L637" s="14">
        <v>101.25</v>
      </c>
      <c r="M637" s="14">
        <f t="shared" si="36"/>
        <v>344.718</v>
      </c>
      <c r="N637" s="14">
        <f t="shared" si="37"/>
        <v>202.5</v>
      </c>
      <c r="O637" s="14">
        <f t="shared" si="38"/>
        <v>142.218</v>
      </c>
      <c r="P637" s="16">
        <f t="shared" si="39"/>
        <v>0.412563312620751</v>
      </c>
      <c r="Q637" s="17">
        <f>YEAR(SalesDataTable[[#This Row],[Order Date]])</f>
        <v>2026</v>
      </c>
      <c r="R637" s="16" t="str">
        <f>"Q"&amp;ROUNDUP(MONTH(SalesDataTable[[#This Row],[Order Date]])/3,0)</f>
        <v>Q2</v>
      </c>
      <c r="S637" s="13">
        <f>MONTH(SalesDataTable[[#This Row],[Order Date]])</f>
        <v>4</v>
      </c>
      <c r="T637" s="16" t="str">
        <f>TEXT(SalesDataTable[[#This Row],[Order Date]],"mmm")</f>
        <v>Apr</v>
      </c>
    </row>
    <row r="638" ht="15.6" spans="1:20">
      <c r="A638" s="19" t="s">
        <v>709</v>
      </c>
      <c r="B638" s="11">
        <v>46133</v>
      </c>
      <c r="C638" s="12" t="s">
        <v>28</v>
      </c>
      <c r="D638" s="12" t="s">
        <v>89</v>
      </c>
      <c r="E638" s="12" t="s">
        <v>45</v>
      </c>
      <c r="F638" s="12" t="s">
        <v>36</v>
      </c>
      <c r="G638" s="12" t="s">
        <v>31</v>
      </c>
      <c r="H638" s="12" t="s">
        <v>41</v>
      </c>
      <c r="I638" s="13">
        <v>2</v>
      </c>
      <c r="J638" s="14">
        <v>147.3</v>
      </c>
      <c r="K638" s="15">
        <v>0</v>
      </c>
      <c r="L638" s="14">
        <v>81.2</v>
      </c>
      <c r="M638" s="14">
        <f t="shared" si="36"/>
        <v>294.6</v>
      </c>
      <c r="N638" s="14">
        <f t="shared" si="37"/>
        <v>162.4</v>
      </c>
      <c r="O638" s="14">
        <f t="shared" si="38"/>
        <v>132.2</v>
      </c>
      <c r="P638" s="16">
        <f t="shared" si="39"/>
        <v>0.448744059742023</v>
      </c>
      <c r="Q638" s="17">
        <f>YEAR(SalesDataTable[[#This Row],[Order Date]])</f>
        <v>2026</v>
      </c>
      <c r="R638" s="16" t="str">
        <f>"Q"&amp;ROUNDUP(MONTH(SalesDataTable[[#This Row],[Order Date]])/3,0)</f>
        <v>Q2</v>
      </c>
      <c r="S638" s="13">
        <f>MONTH(SalesDataTable[[#This Row],[Order Date]])</f>
        <v>4</v>
      </c>
      <c r="T638" s="16" t="str">
        <f>TEXT(SalesDataTable[[#This Row],[Order Date]],"mmm")</f>
        <v>Apr</v>
      </c>
    </row>
    <row r="639" ht="15.6" spans="1:20">
      <c r="A639" s="19" t="s">
        <v>710</v>
      </c>
      <c r="B639" s="11">
        <v>46133</v>
      </c>
      <c r="C639" s="12" t="s">
        <v>28</v>
      </c>
      <c r="D639" s="12" t="s">
        <v>86</v>
      </c>
      <c r="E639" s="12" t="s">
        <v>45</v>
      </c>
      <c r="F639" s="12" t="s">
        <v>24</v>
      </c>
      <c r="G639" s="12" t="s">
        <v>25</v>
      </c>
      <c r="H639" s="12" t="s">
        <v>26</v>
      </c>
      <c r="I639" s="13">
        <v>1</v>
      </c>
      <c r="J639" s="14">
        <v>79.92</v>
      </c>
      <c r="K639" s="15">
        <v>0.1</v>
      </c>
      <c r="L639" s="14">
        <v>43.13</v>
      </c>
      <c r="M639" s="14">
        <f t="shared" si="36"/>
        <v>71.928</v>
      </c>
      <c r="N639" s="14">
        <f t="shared" si="37"/>
        <v>43.13</v>
      </c>
      <c r="O639" s="14">
        <f t="shared" si="38"/>
        <v>28.798</v>
      </c>
      <c r="P639" s="16">
        <f t="shared" si="39"/>
        <v>0.400372594817039</v>
      </c>
      <c r="Q639" s="17">
        <f>YEAR(SalesDataTable[[#This Row],[Order Date]])</f>
        <v>2026</v>
      </c>
      <c r="R639" s="16" t="str">
        <f>"Q"&amp;ROUNDUP(MONTH(SalesDataTable[[#This Row],[Order Date]])/3,0)</f>
        <v>Q2</v>
      </c>
      <c r="S639" s="13">
        <f>MONTH(SalesDataTable[[#This Row],[Order Date]])</f>
        <v>4</v>
      </c>
      <c r="T639" s="16" t="str">
        <f>TEXT(SalesDataTable[[#This Row],[Order Date]],"mmm")</f>
        <v>Apr</v>
      </c>
    </row>
    <row r="640" ht="15.6" spans="1:20">
      <c r="A640" s="19" t="s">
        <v>711</v>
      </c>
      <c r="B640" s="11">
        <v>46134</v>
      </c>
      <c r="C640" s="12" t="s">
        <v>28</v>
      </c>
      <c r="D640" s="12" t="s">
        <v>29</v>
      </c>
      <c r="E640" s="12" t="s">
        <v>23</v>
      </c>
      <c r="F640" s="12" t="s">
        <v>24</v>
      </c>
      <c r="G640" s="12" t="s">
        <v>51</v>
      </c>
      <c r="H640" s="12" t="s">
        <v>52</v>
      </c>
      <c r="I640" s="13">
        <v>2</v>
      </c>
      <c r="J640" s="14">
        <v>344.29</v>
      </c>
      <c r="K640" s="15">
        <v>0.1</v>
      </c>
      <c r="L640" s="14">
        <v>192.66</v>
      </c>
      <c r="M640" s="14">
        <f t="shared" si="36"/>
        <v>619.722</v>
      </c>
      <c r="N640" s="14">
        <f t="shared" si="37"/>
        <v>385.32</v>
      </c>
      <c r="O640" s="14">
        <f t="shared" si="38"/>
        <v>234.402</v>
      </c>
      <c r="P640" s="16">
        <f t="shared" si="39"/>
        <v>0.378237338677665</v>
      </c>
      <c r="Q640" s="17">
        <f>YEAR(SalesDataTable[[#This Row],[Order Date]])</f>
        <v>2026</v>
      </c>
      <c r="R640" s="16" t="str">
        <f>"Q"&amp;ROUNDUP(MONTH(SalesDataTable[[#This Row],[Order Date]])/3,0)</f>
        <v>Q2</v>
      </c>
      <c r="S640" s="13">
        <f>MONTH(SalesDataTable[[#This Row],[Order Date]])</f>
        <v>4</v>
      </c>
      <c r="T640" s="16" t="str">
        <f>TEXT(SalesDataTable[[#This Row],[Order Date]],"mmm")</f>
        <v>Apr</v>
      </c>
    </row>
    <row r="641" ht="15.6" spans="1:20">
      <c r="A641" s="19" t="s">
        <v>712</v>
      </c>
      <c r="B641" s="11">
        <v>46134</v>
      </c>
      <c r="C641" s="12" t="s">
        <v>34</v>
      </c>
      <c r="D641" s="12" t="s">
        <v>54</v>
      </c>
      <c r="E641" s="12" t="s">
        <v>23</v>
      </c>
      <c r="F641" s="12" t="s">
        <v>24</v>
      </c>
      <c r="G641" s="12" t="s">
        <v>31</v>
      </c>
      <c r="H641" s="12" t="s">
        <v>73</v>
      </c>
      <c r="I641" s="13">
        <v>1</v>
      </c>
      <c r="J641" s="14">
        <v>151.15</v>
      </c>
      <c r="K641" s="15">
        <v>0</v>
      </c>
      <c r="L641" s="14">
        <v>77.68</v>
      </c>
      <c r="M641" s="14">
        <f t="shared" si="36"/>
        <v>151.15</v>
      </c>
      <c r="N641" s="14">
        <f t="shared" si="37"/>
        <v>77.68</v>
      </c>
      <c r="O641" s="14">
        <f t="shared" si="38"/>
        <v>73.47</v>
      </c>
      <c r="P641" s="16">
        <f t="shared" si="39"/>
        <v>0.486073436983129</v>
      </c>
      <c r="Q641" s="17">
        <f>YEAR(SalesDataTable[[#This Row],[Order Date]])</f>
        <v>2026</v>
      </c>
      <c r="R641" s="16" t="str">
        <f>"Q"&amp;ROUNDUP(MONTH(SalesDataTable[[#This Row],[Order Date]])/3,0)</f>
        <v>Q2</v>
      </c>
      <c r="S641" s="13">
        <f>MONTH(SalesDataTable[[#This Row],[Order Date]])</f>
        <v>4</v>
      </c>
      <c r="T641" s="16" t="str">
        <f>TEXT(SalesDataTable[[#This Row],[Order Date]],"mmm")</f>
        <v>Apr</v>
      </c>
    </row>
    <row r="642" ht="15.6" spans="1:20">
      <c r="A642" s="19" t="s">
        <v>713</v>
      </c>
      <c r="B642" s="11">
        <v>46134</v>
      </c>
      <c r="C642" s="12" t="s">
        <v>28</v>
      </c>
      <c r="D642" s="12" t="s">
        <v>58</v>
      </c>
      <c r="E642" s="12" t="s">
        <v>45</v>
      </c>
      <c r="F642" s="12" t="s">
        <v>36</v>
      </c>
      <c r="G642" s="12" t="s">
        <v>51</v>
      </c>
      <c r="H642" s="12" t="s">
        <v>84</v>
      </c>
      <c r="I642" s="13">
        <v>1</v>
      </c>
      <c r="J642" s="14">
        <v>81.73</v>
      </c>
      <c r="K642" s="15">
        <v>0.05</v>
      </c>
      <c r="L642" s="14">
        <v>39.98</v>
      </c>
      <c r="M642" s="14">
        <f t="shared" ref="M642:M705" si="40">I642*J642*(1-K642)</f>
        <v>77.6435</v>
      </c>
      <c r="N642" s="14">
        <f t="shared" ref="N642:N705" si="41">I642*L642</f>
        <v>39.98</v>
      </c>
      <c r="O642" s="14">
        <f t="shared" ref="O642:O705" si="42">M642-N642</f>
        <v>37.6635</v>
      </c>
      <c r="P642" s="16">
        <f t="shared" ref="P642:P705" si="43">IFERROR(O642/M642,0)</f>
        <v>0.485082460218821</v>
      </c>
      <c r="Q642" s="17">
        <f>YEAR(SalesDataTable[[#This Row],[Order Date]])</f>
        <v>2026</v>
      </c>
      <c r="R642" s="16" t="str">
        <f>"Q"&amp;ROUNDUP(MONTH(SalesDataTable[[#This Row],[Order Date]])/3,0)</f>
        <v>Q2</v>
      </c>
      <c r="S642" s="13">
        <f>MONTH(SalesDataTable[[#This Row],[Order Date]])</f>
        <v>4</v>
      </c>
      <c r="T642" s="16" t="str">
        <f>TEXT(SalesDataTable[[#This Row],[Order Date]],"mmm")</f>
        <v>Apr</v>
      </c>
    </row>
    <row r="643" ht="15.6" spans="1:20">
      <c r="A643" s="19" t="s">
        <v>714</v>
      </c>
      <c r="B643" s="11">
        <v>46134</v>
      </c>
      <c r="C643" s="12" t="s">
        <v>47</v>
      </c>
      <c r="D643" s="12" t="s">
        <v>48</v>
      </c>
      <c r="E643" s="12" t="s">
        <v>45</v>
      </c>
      <c r="F643" s="12" t="s">
        <v>36</v>
      </c>
      <c r="G643" s="12" t="s">
        <v>31</v>
      </c>
      <c r="H643" s="12" t="s">
        <v>41</v>
      </c>
      <c r="I643" s="13">
        <v>1</v>
      </c>
      <c r="J643" s="14">
        <v>142.53</v>
      </c>
      <c r="K643" s="15">
        <v>0.05</v>
      </c>
      <c r="L643" s="14">
        <v>77.77</v>
      </c>
      <c r="M643" s="14">
        <f t="shared" si="40"/>
        <v>135.4035</v>
      </c>
      <c r="N643" s="14">
        <f t="shared" si="41"/>
        <v>77.77</v>
      </c>
      <c r="O643" s="14">
        <f t="shared" si="42"/>
        <v>57.6335</v>
      </c>
      <c r="P643" s="16">
        <f t="shared" si="43"/>
        <v>0.425642616328234</v>
      </c>
      <c r="Q643" s="17">
        <f>YEAR(SalesDataTable[[#This Row],[Order Date]])</f>
        <v>2026</v>
      </c>
      <c r="R643" s="16" t="str">
        <f>"Q"&amp;ROUNDUP(MONTH(SalesDataTable[[#This Row],[Order Date]])/3,0)</f>
        <v>Q2</v>
      </c>
      <c r="S643" s="13">
        <f>MONTH(SalesDataTable[[#This Row],[Order Date]])</f>
        <v>4</v>
      </c>
      <c r="T643" s="16" t="str">
        <f>TEXT(SalesDataTable[[#This Row],[Order Date]],"mmm")</f>
        <v>Apr</v>
      </c>
    </row>
    <row r="644" ht="15.6" spans="1:20">
      <c r="A644" s="19" t="s">
        <v>715</v>
      </c>
      <c r="B644" s="11">
        <v>46134</v>
      </c>
      <c r="C644" s="12" t="s">
        <v>28</v>
      </c>
      <c r="D644" s="12" t="s">
        <v>29</v>
      </c>
      <c r="E644" s="12" t="s">
        <v>23</v>
      </c>
      <c r="F644" s="12" t="s">
        <v>36</v>
      </c>
      <c r="G644" s="12" t="s">
        <v>51</v>
      </c>
      <c r="H644" s="12" t="s">
        <v>84</v>
      </c>
      <c r="I644" s="13">
        <v>2</v>
      </c>
      <c r="J644" s="14">
        <v>83.24</v>
      </c>
      <c r="K644" s="15">
        <v>0</v>
      </c>
      <c r="L644" s="14">
        <v>40.03</v>
      </c>
      <c r="M644" s="14">
        <f t="shared" si="40"/>
        <v>166.48</v>
      </c>
      <c r="N644" s="14">
        <f t="shared" si="41"/>
        <v>80.06</v>
      </c>
      <c r="O644" s="14">
        <f t="shared" si="42"/>
        <v>86.42</v>
      </c>
      <c r="P644" s="16">
        <f t="shared" si="43"/>
        <v>0.519101393560788</v>
      </c>
      <c r="Q644" s="17">
        <f>YEAR(SalesDataTable[[#This Row],[Order Date]])</f>
        <v>2026</v>
      </c>
      <c r="R644" s="16" t="str">
        <f>"Q"&amp;ROUNDUP(MONTH(SalesDataTable[[#This Row],[Order Date]])/3,0)</f>
        <v>Q2</v>
      </c>
      <c r="S644" s="13">
        <f>MONTH(SalesDataTable[[#This Row],[Order Date]])</f>
        <v>4</v>
      </c>
      <c r="T644" s="16" t="str">
        <f>TEXT(SalesDataTable[[#This Row],[Order Date]],"mmm")</f>
        <v>Apr</v>
      </c>
    </row>
    <row r="645" ht="15.6" spans="1:20">
      <c r="A645" s="19" t="s">
        <v>716</v>
      </c>
      <c r="B645" s="11">
        <v>46134</v>
      </c>
      <c r="C645" s="12" t="s">
        <v>21</v>
      </c>
      <c r="D645" s="12" t="s">
        <v>22</v>
      </c>
      <c r="E645" s="12" t="s">
        <v>59</v>
      </c>
      <c r="F645" s="12" t="s">
        <v>36</v>
      </c>
      <c r="G645" s="12" t="s">
        <v>31</v>
      </c>
      <c r="H645" s="12" t="s">
        <v>41</v>
      </c>
      <c r="I645" s="13">
        <v>1</v>
      </c>
      <c r="J645" s="14">
        <v>141.99</v>
      </c>
      <c r="K645" s="15">
        <v>0.05</v>
      </c>
      <c r="L645" s="14">
        <v>79.7</v>
      </c>
      <c r="M645" s="14">
        <f t="shared" si="40"/>
        <v>134.8905</v>
      </c>
      <c r="N645" s="14">
        <f t="shared" si="41"/>
        <v>79.7</v>
      </c>
      <c r="O645" s="14">
        <f t="shared" si="42"/>
        <v>55.1905</v>
      </c>
      <c r="P645" s="16">
        <f t="shared" si="43"/>
        <v>0.40915038494186</v>
      </c>
      <c r="Q645" s="17">
        <f>YEAR(SalesDataTable[[#This Row],[Order Date]])</f>
        <v>2026</v>
      </c>
      <c r="R645" s="16" t="str">
        <f>"Q"&amp;ROUNDUP(MONTH(SalesDataTable[[#This Row],[Order Date]])/3,0)</f>
        <v>Q2</v>
      </c>
      <c r="S645" s="13">
        <f>MONTH(SalesDataTable[[#This Row],[Order Date]])</f>
        <v>4</v>
      </c>
      <c r="T645" s="16" t="str">
        <f>TEXT(SalesDataTable[[#This Row],[Order Date]],"mmm")</f>
        <v>Apr</v>
      </c>
    </row>
    <row r="646" ht="15.6" spans="1:20">
      <c r="A646" s="19" t="s">
        <v>717</v>
      </c>
      <c r="B646" s="11">
        <v>46134</v>
      </c>
      <c r="C646" s="12" t="s">
        <v>28</v>
      </c>
      <c r="D646" s="12" t="s">
        <v>89</v>
      </c>
      <c r="E646" s="12" t="s">
        <v>23</v>
      </c>
      <c r="F646" s="12" t="s">
        <v>36</v>
      </c>
      <c r="G646" s="12" t="s">
        <v>69</v>
      </c>
      <c r="H646" s="12" t="s">
        <v>87</v>
      </c>
      <c r="I646" s="13">
        <v>2</v>
      </c>
      <c r="J646" s="14">
        <v>35.94</v>
      </c>
      <c r="K646" s="15">
        <v>0.05</v>
      </c>
      <c r="L646" s="14">
        <v>14.17</v>
      </c>
      <c r="M646" s="14">
        <f t="shared" si="40"/>
        <v>68.286</v>
      </c>
      <c r="N646" s="14">
        <f t="shared" si="41"/>
        <v>28.34</v>
      </c>
      <c r="O646" s="14">
        <f t="shared" si="42"/>
        <v>39.946</v>
      </c>
      <c r="P646" s="16">
        <f t="shared" si="43"/>
        <v>0.584980815979849</v>
      </c>
      <c r="Q646" s="17">
        <f>YEAR(SalesDataTable[[#This Row],[Order Date]])</f>
        <v>2026</v>
      </c>
      <c r="R646" s="16" t="str">
        <f>"Q"&amp;ROUNDUP(MONTH(SalesDataTable[[#This Row],[Order Date]])/3,0)</f>
        <v>Q2</v>
      </c>
      <c r="S646" s="13">
        <f>MONTH(SalesDataTable[[#This Row],[Order Date]])</f>
        <v>4</v>
      </c>
      <c r="T646" s="16" t="str">
        <f>TEXT(SalesDataTable[[#This Row],[Order Date]],"mmm")</f>
        <v>Apr</v>
      </c>
    </row>
    <row r="647" ht="15.6" spans="1:20">
      <c r="A647" s="19" t="s">
        <v>718</v>
      </c>
      <c r="B647" s="11">
        <v>46135</v>
      </c>
      <c r="C647" s="12" t="s">
        <v>28</v>
      </c>
      <c r="D647" s="12" t="s">
        <v>29</v>
      </c>
      <c r="E647" s="12" t="s">
        <v>23</v>
      </c>
      <c r="F647" s="12" t="s">
        <v>36</v>
      </c>
      <c r="G647" s="12" t="s">
        <v>69</v>
      </c>
      <c r="H647" s="12" t="s">
        <v>94</v>
      </c>
      <c r="I647" s="13">
        <v>3</v>
      </c>
      <c r="J647" s="14">
        <v>49.55</v>
      </c>
      <c r="K647" s="15">
        <v>0</v>
      </c>
      <c r="L647" s="14">
        <v>22.55</v>
      </c>
      <c r="M647" s="14">
        <f t="shared" si="40"/>
        <v>148.65</v>
      </c>
      <c r="N647" s="14">
        <f t="shared" si="41"/>
        <v>67.65</v>
      </c>
      <c r="O647" s="14">
        <f t="shared" si="42"/>
        <v>81</v>
      </c>
      <c r="P647" s="16">
        <f t="shared" si="43"/>
        <v>0.544904137235116</v>
      </c>
      <c r="Q647" s="17">
        <f>YEAR(SalesDataTable[[#This Row],[Order Date]])</f>
        <v>2026</v>
      </c>
      <c r="R647" s="16" t="str">
        <f>"Q"&amp;ROUNDUP(MONTH(SalesDataTable[[#This Row],[Order Date]])/3,0)</f>
        <v>Q2</v>
      </c>
      <c r="S647" s="13">
        <f>MONTH(SalesDataTable[[#This Row],[Order Date]])</f>
        <v>4</v>
      </c>
      <c r="T647" s="16" t="str">
        <f>TEXT(SalesDataTable[[#This Row],[Order Date]],"mmm")</f>
        <v>Apr</v>
      </c>
    </row>
    <row r="648" ht="15.6" spans="1:20">
      <c r="A648" s="19" t="s">
        <v>719</v>
      </c>
      <c r="B648" s="11">
        <v>46135</v>
      </c>
      <c r="C648" s="12" t="s">
        <v>47</v>
      </c>
      <c r="D648" s="12" t="s">
        <v>68</v>
      </c>
      <c r="E648" s="12" t="s">
        <v>59</v>
      </c>
      <c r="F648" s="12" t="s">
        <v>24</v>
      </c>
      <c r="G648" s="12" t="s">
        <v>69</v>
      </c>
      <c r="H648" s="12" t="s">
        <v>70</v>
      </c>
      <c r="I648" s="13">
        <v>1</v>
      </c>
      <c r="J648" s="14">
        <v>39.89</v>
      </c>
      <c r="K648" s="15">
        <v>0.05</v>
      </c>
      <c r="L648" s="14">
        <v>15.06</v>
      </c>
      <c r="M648" s="14">
        <f t="shared" si="40"/>
        <v>37.8955</v>
      </c>
      <c r="N648" s="14">
        <f t="shared" si="41"/>
        <v>15.06</v>
      </c>
      <c r="O648" s="14">
        <f t="shared" si="42"/>
        <v>22.8355</v>
      </c>
      <c r="P648" s="16">
        <f t="shared" si="43"/>
        <v>0.602591336702247</v>
      </c>
      <c r="Q648" s="17">
        <f>YEAR(SalesDataTable[[#This Row],[Order Date]])</f>
        <v>2026</v>
      </c>
      <c r="R648" s="16" t="str">
        <f>"Q"&amp;ROUNDUP(MONTH(SalesDataTable[[#This Row],[Order Date]])/3,0)</f>
        <v>Q2</v>
      </c>
      <c r="S648" s="13">
        <f>MONTH(SalesDataTable[[#This Row],[Order Date]])</f>
        <v>4</v>
      </c>
      <c r="T648" s="16" t="str">
        <f>TEXT(SalesDataTable[[#This Row],[Order Date]],"mmm")</f>
        <v>Apr</v>
      </c>
    </row>
    <row r="649" ht="15.6" spans="1:20">
      <c r="A649" s="19" t="s">
        <v>720</v>
      </c>
      <c r="B649" s="11">
        <v>46135</v>
      </c>
      <c r="C649" s="12" t="s">
        <v>47</v>
      </c>
      <c r="D649" s="12" t="s">
        <v>65</v>
      </c>
      <c r="E649" s="12" t="s">
        <v>59</v>
      </c>
      <c r="F649" s="12" t="s">
        <v>36</v>
      </c>
      <c r="G649" s="12" t="s">
        <v>69</v>
      </c>
      <c r="H649" s="12" t="s">
        <v>70</v>
      </c>
      <c r="I649" s="13">
        <v>1</v>
      </c>
      <c r="J649" s="14">
        <v>40.63</v>
      </c>
      <c r="K649" s="15">
        <v>0.1</v>
      </c>
      <c r="L649" s="14">
        <v>14.67</v>
      </c>
      <c r="M649" s="14">
        <f t="shared" si="40"/>
        <v>36.567</v>
      </c>
      <c r="N649" s="14">
        <f t="shared" si="41"/>
        <v>14.67</v>
      </c>
      <c r="O649" s="14">
        <f t="shared" si="42"/>
        <v>21.897</v>
      </c>
      <c r="P649" s="16">
        <f t="shared" si="43"/>
        <v>0.598818606940684</v>
      </c>
      <c r="Q649" s="17">
        <f>YEAR(SalesDataTable[[#This Row],[Order Date]])</f>
        <v>2026</v>
      </c>
      <c r="R649" s="16" t="str">
        <f>"Q"&amp;ROUNDUP(MONTH(SalesDataTable[[#This Row],[Order Date]])/3,0)</f>
        <v>Q2</v>
      </c>
      <c r="S649" s="13">
        <f>MONTH(SalesDataTable[[#This Row],[Order Date]])</f>
        <v>4</v>
      </c>
      <c r="T649" s="16" t="str">
        <f>TEXT(SalesDataTable[[#This Row],[Order Date]],"mmm")</f>
        <v>Apr</v>
      </c>
    </row>
    <row r="650" ht="15.6" spans="1:20">
      <c r="A650" s="19" t="s">
        <v>721</v>
      </c>
      <c r="B650" s="11">
        <v>46135</v>
      </c>
      <c r="C650" s="12" t="s">
        <v>47</v>
      </c>
      <c r="D650" s="12" t="s">
        <v>68</v>
      </c>
      <c r="E650" s="12" t="s">
        <v>59</v>
      </c>
      <c r="F650" s="12" t="s">
        <v>24</v>
      </c>
      <c r="G650" s="12" t="s">
        <v>25</v>
      </c>
      <c r="H650" s="12" t="s">
        <v>55</v>
      </c>
      <c r="I650" s="13">
        <v>4</v>
      </c>
      <c r="J650" s="14">
        <v>39.78</v>
      </c>
      <c r="K650" s="15">
        <v>0.05</v>
      </c>
      <c r="L650" s="14">
        <v>16.7</v>
      </c>
      <c r="M650" s="14">
        <f t="shared" si="40"/>
        <v>151.164</v>
      </c>
      <c r="N650" s="14">
        <f t="shared" si="41"/>
        <v>66.8</v>
      </c>
      <c r="O650" s="14">
        <f t="shared" si="42"/>
        <v>84.364</v>
      </c>
      <c r="P650" s="16">
        <f t="shared" si="43"/>
        <v>0.558095842925564</v>
      </c>
      <c r="Q650" s="17">
        <f>YEAR(SalesDataTable[[#This Row],[Order Date]])</f>
        <v>2026</v>
      </c>
      <c r="R650" s="16" t="str">
        <f>"Q"&amp;ROUNDUP(MONTH(SalesDataTable[[#This Row],[Order Date]])/3,0)</f>
        <v>Q2</v>
      </c>
      <c r="S650" s="13">
        <f>MONTH(SalesDataTable[[#This Row],[Order Date]])</f>
        <v>4</v>
      </c>
      <c r="T650" s="16" t="str">
        <f>TEXT(SalesDataTable[[#This Row],[Order Date]],"mmm")</f>
        <v>Apr</v>
      </c>
    </row>
    <row r="651" ht="15.6" spans="1:20">
      <c r="A651" s="19" t="s">
        <v>722</v>
      </c>
      <c r="B651" s="11">
        <v>46135</v>
      </c>
      <c r="C651" s="12" t="s">
        <v>47</v>
      </c>
      <c r="D651" s="12" t="s">
        <v>48</v>
      </c>
      <c r="E651" s="12" t="s">
        <v>59</v>
      </c>
      <c r="F651" s="12" t="s">
        <v>40</v>
      </c>
      <c r="G651" s="12" t="s">
        <v>31</v>
      </c>
      <c r="H651" s="12" t="s">
        <v>32</v>
      </c>
      <c r="I651" s="13">
        <v>1</v>
      </c>
      <c r="J651" s="14">
        <v>92.74</v>
      </c>
      <c r="K651" s="15">
        <v>0</v>
      </c>
      <c r="L651" s="14">
        <v>46.1</v>
      </c>
      <c r="M651" s="14">
        <f t="shared" si="40"/>
        <v>92.74</v>
      </c>
      <c r="N651" s="14">
        <f t="shared" si="41"/>
        <v>46.1</v>
      </c>
      <c r="O651" s="14">
        <f t="shared" si="42"/>
        <v>46.64</v>
      </c>
      <c r="P651" s="16">
        <f t="shared" si="43"/>
        <v>0.50291136510675</v>
      </c>
      <c r="Q651" s="17">
        <f>YEAR(SalesDataTable[[#This Row],[Order Date]])</f>
        <v>2026</v>
      </c>
      <c r="R651" s="16" t="str">
        <f>"Q"&amp;ROUNDUP(MONTH(SalesDataTable[[#This Row],[Order Date]])/3,0)</f>
        <v>Q2</v>
      </c>
      <c r="S651" s="13">
        <f>MONTH(SalesDataTable[[#This Row],[Order Date]])</f>
        <v>4</v>
      </c>
      <c r="T651" s="16" t="str">
        <f>TEXT(SalesDataTable[[#This Row],[Order Date]],"mmm")</f>
        <v>Apr</v>
      </c>
    </row>
    <row r="652" ht="15.6" spans="1:20">
      <c r="A652" s="19" t="s">
        <v>723</v>
      </c>
      <c r="B652" s="11">
        <v>46135</v>
      </c>
      <c r="C652" s="12" t="s">
        <v>28</v>
      </c>
      <c r="D652" s="12" t="s">
        <v>58</v>
      </c>
      <c r="E652" s="12" t="s">
        <v>45</v>
      </c>
      <c r="F652" s="12" t="s">
        <v>24</v>
      </c>
      <c r="G652" s="12" t="s">
        <v>51</v>
      </c>
      <c r="H652" s="12" t="s">
        <v>110</v>
      </c>
      <c r="I652" s="13">
        <v>2</v>
      </c>
      <c r="J652" s="14">
        <v>120.49</v>
      </c>
      <c r="K652" s="15">
        <v>0.1</v>
      </c>
      <c r="L652" s="14">
        <v>62.23</v>
      </c>
      <c r="M652" s="14">
        <f t="shared" si="40"/>
        <v>216.882</v>
      </c>
      <c r="N652" s="14">
        <f t="shared" si="41"/>
        <v>124.46</v>
      </c>
      <c r="O652" s="14">
        <f t="shared" si="42"/>
        <v>92.422</v>
      </c>
      <c r="P652" s="16">
        <f t="shared" si="43"/>
        <v>0.426139559760607</v>
      </c>
      <c r="Q652" s="17">
        <f>YEAR(SalesDataTable[[#This Row],[Order Date]])</f>
        <v>2026</v>
      </c>
      <c r="R652" s="16" t="str">
        <f>"Q"&amp;ROUNDUP(MONTH(SalesDataTable[[#This Row],[Order Date]])/3,0)</f>
        <v>Q2</v>
      </c>
      <c r="S652" s="13">
        <f>MONTH(SalesDataTable[[#This Row],[Order Date]])</f>
        <v>4</v>
      </c>
      <c r="T652" s="16" t="str">
        <f>TEXT(SalesDataTable[[#This Row],[Order Date]],"mmm")</f>
        <v>Apr</v>
      </c>
    </row>
    <row r="653" ht="15.6" spans="1:20">
      <c r="A653" s="19" t="s">
        <v>724</v>
      </c>
      <c r="B653" s="11">
        <v>46136</v>
      </c>
      <c r="C653" s="12" t="s">
        <v>28</v>
      </c>
      <c r="D653" s="12" t="s">
        <v>58</v>
      </c>
      <c r="E653" s="12" t="s">
        <v>23</v>
      </c>
      <c r="F653" s="12" t="s">
        <v>40</v>
      </c>
      <c r="G653" s="12" t="s">
        <v>31</v>
      </c>
      <c r="H653" s="12" t="s">
        <v>99</v>
      </c>
      <c r="I653" s="13">
        <v>2</v>
      </c>
      <c r="J653" s="14">
        <v>70.53</v>
      </c>
      <c r="K653" s="15">
        <v>0</v>
      </c>
      <c r="L653" s="14">
        <v>32.23</v>
      </c>
      <c r="M653" s="14">
        <f t="shared" si="40"/>
        <v>141.06</v>
      </c>
      <c r="N653" s="14">
        <f t="shared" si="41"/>
        <v>64.46</v>
      </c>
      <c r="O653" s="14">
        <f t="shared" si="42"/>
        <v>76.6</v>
      </c>
      <c r="P653" s="16">
        <f t="shared" si="43"/>
        <v>0.543031334184035</v>
      </c>
      <c r="Q653" s="17">
        <f>YEAR(SalesDataTable[[#This Row],[Order Date]])</f>
        <v>2026</v>
      </c>
      <c r="R653" s="16" t="str">
        <f>"Q"&amp;ROUNDUP(MONTH(SalesDataTable[[#This Row],[Order Date]])/3,0)</f>
        <v>Q2</v>
      </c>
      <c r="S653" s="13">
        <f>MONTH(SalesDataTable[[#This Row],[Order Date]])</f>
        <v>4</v>
      </c>
      <c r="T653" s="16" t="str">
        <f>TEXT(SalesDataTable[[#This Row],[Order Date]],"mmm")</f>
        <v>Apr</v>
      </c>
    </row>
    <row r="654" ht="15.6" spans="1:20">
      <c r="A654" s="19" t="s">
        <v>725</v>
      </c>
      <c r="B654" s="11">
        <v>46136</v>
      </c>
      <c r="C654" s="12" t="s">
        <v>28</v>
      </c>
      <c r="D654" s="12" t="s">
        <v>106</v>
      </c>
      <c r="E654" s="12" t="s">
        <v>23</v>
      </c>
      <c r="F654" s="12" t="s">
        <v>36</v>
      </c>
      <c r="G654" s="12" t="s">
        <v>31</v>
      </c>
      <c r="H654" s="12" t="s">
        <v>32</v>
      </c>
      <c r="I654" s="13">
        <v>1</v>
      </c>
      <c r="J654" s="14">
        <v>90.87</v>
      </c>
      <c r="K654" s="15">
        <v>0.1</v>
      </c>
      <c r="L654" s="14">
        <v>44.4</v>
      </c>
      <c r="M654" s="14">
        <f t="shared" si="40"/>
        <v>81.783</v>
      </c>
      <c r="N654" s="14">
        <f t="shared" si="41"/>
        <v>44.4</v>
      </c>
      <c r="O654" s="14">
        <f t="shared" si="42"/>
        <v>37.383</v>
      </c>
      <c r="P654" s="16">
        <f t="shared" si="43"/>
        <v>0.457099886284436</v>
      </c>
      <c r="Q654" s="17">
        <f>YEAR(SalesDataTable[[#This Row],[Order Date]])</f>
        <v>2026</v>
      </c>
      <c r="R654" s="16" t="str">
        <f>"Q"&amp;ROUNDUP(MONTH(SalesDataTable[[#This Row],[Order Date]])/3,0)</f>
        <v>Q2</v>
      </c>
      <c r="S654" s="13">
        <f>MONTH(SalesDataTable[[#This Row],[Order Date]])</f>
        <v>4</v>
      </c>
      <c r="T654" s="16" t="str">
        <f>TEXT(SalesDataTable[[#This Row],[Order Date]],"mmm")</f>
        <v>Apr</v>
      </c>
    </row>
    <row r="655" ht="15.6" spans="1:20">
      <c r="A655" s="19" t="s">
        <v>726</v>
      </c>
      <c r="B655" s="11">
        <v>46136</v>
      </c>
      <c r="C655" s="12" t="s">
        <v>28</v>
      </c>
      <c r="D655" s="12" t="s">
        <v>106</v>
      </c>
      <c r="E655" s="12" t="s">
        <v>30</v>
      </c>
      <c r="F655" s="12" t="s">
        <v>24</v>
      </c>
      <c r="G655" s="12" t="s">
        <v>69</v>
      </c>
      <c r="H655" s="12" t="s">
        <v>75</v>
      </c>
      <c r="I655" s="13">
        <v>3</v>
      </c>
      <c r="J655" s="14">
        <v>124.31</v>
      </c>
      <c r="K655" s="15">
        <v>0.2</v>
      </c>
      <c r="L655" s="14">
        <v>67.97</v>
      </c>
      <c r="M655" s="14">
        <f t="shared" si="40"/>
        <v>298.344</v>
      </c>
      <c r="N655" s="14">
        <f t="shared" si="41"/>
        <v>203.91</v>
      </c>
      <c r="O655" s="14">
        <f t="shared" si="42"/>
        <v>94.434</v>
      </c>
      <c r="P655" s="16">
        <f t="shared" si="43"/>
        <v>0.316527230311318</v>
      </c>
      <c r="Q655" s="17">
        <f>YEAR(SalesDataTable[[#This Row],[Order Date]])</f>
        <v>2026</v>
      </c>
      <c r="R655" s="16" t="str">
        <f>"Q"&amp;ROUNDUP(MONTH(SalesDataTable[[#This Row],[Order Date]])/3,0)</f>
        <v>Q2</v>
      </c>
      <c r="S655" s="13">
        <f>MONTH(SalesDataTable[[#This Row],[Order Date]])</f>
        <v>4</v>
      </c>
      <c r="T655" s="16" t="str">
        <f>TEXT(SalesDataTable[[#This Row],[Order Date]],"mmm")</f>
        <v>Apr</v>
      </c>
    </row>
    <row r="656" ht="15.6" spans="1:20">
      <c r="A656" s="19" t="s">
        <v>727</v>
      </c>
      <c r="B656" s="11">
        <v>46136</v>
      </c>
      <c r="C656" s="12" t="s">
        <v>28</v>
      </c>
      <c r="D656" s="12" t="s">
        <v>29</v>
      </c>
      <c r="E656" s="12" t="s">
        <v>30</v>
      </c>
      <c r="F656" s="12" t="s">
        <v>24</v>
      </c>
      <c r="G656" s="12" t="s">
        <v>25</v>
      </c>
      <c r="H656" s="12" t="s">
        <v>55</v>
      </c>
      <c r="I656" s="13">
        <v>15</v>
      </c>
      <c r="J656" s="14">
        <v>41.21</v>
      </c>
      <c r="K656" s="15">
        <v>0.15</v>
      </c>
      <c r="L656" s="14">
        <v>16.76</v>
      </c>
      <c r="M656" s="14">
        <f t="shared" si="40"/>
        <v>525.4275</v>
      </c>
      <c r="N656" s="14">
        <f t="shared" si="41"/>
        <v>251.4</v>
      </c>
      <c r="O656" s="14">
        <f t="shared" si="42"/>
        <v>274.0275</v>
      </c>
      <c r="P656" s="16">
        <f t="shared" si="43"/>
        <v>0.521532466420201</v>
      </c>
      <c r="Q656" s="17">
        <f>YEAR(SalesDataTable[[#This Row],[Order Date]])</f>
        <v>2026</v>
      </c>
      <c r="R656" s="16" t="str">
        <f>"Q"&amp;ROUNDUP(MONTH(SalesDataTable[[#This Row],[Order Date]])/3,0)</f>
        <v>Q2</v>
      </c>
      <c r="S656" s="13">
        <f>MONTH(SalesDataTable[[#This Row],[Order Date]])</f>
        <v>4</v>
      </c>
      <c r="T656" s="16" t="str">
        <f>TEXT(SalesDataTable[[#This Row],[Order Date]],"mmm")</f>
        <v>Apr</v>
      </c>
    </row>
    <row r="657" ht="15.6" spans="1:20">
      <c r="A657" s="19" t="s">
        <v>728</v>
      </c>
      <c r="B657" s="11">
        <v>46136</v>
      </c>
      <c r="C657" s="12" t="s">
        <v>21</v>
      </c>
      <c r="D657" s="12" t="s">
        <v>22</v>
      </c>
      <c r="E657" s="12" t="s">
        <v>23</v>
      </c>
      <c r="F657" s="12" t="s">
        <v>36</v>
      </c>
      <c r="G657" s="12" t="s">
        <v>31</v>
      </c>
      <c r="H657" s="12" t="s">
        <v>41</v>
      </c>
      <c r="I657" s="13">
        <v>2</v>
      </c>
      <c r="J657" s="14">
        <v>145.75</v>
      </c>
      <c r="K657" s="15">
        <v>0.1</v>
      </c>
      <c r="L657" s="14">
        <v>78.9</v>
      </c>
      <c r="M657" s="14">
        <f t="shared" si="40"/>
        <v>262.35</v>
      </c>
      <c r="N657" s="14">
        <f t="shared" si="41"/>
        <v>157.8</v>
      </c>
      <c r="O657" s="14">
        <f t="shared" si="42"/>
        <v>104.55</v>
      </c>
      <c r="P657" s="16">
        <f t="shared" si="43"/>
        <v>0.398513436249285</v>
      </c>
      <c r="Q657" s="17">
        <f>YEAR(SalesDataTable[[#This Row],[Order Date]])</f>
        <v>2026</v>
      </c>
      <c r="R657" s="16" t="str">
        <f>"Q"&amp;ROUNDUP(MONTH(SalesDataTable[[#This Row],[Order Date]])/3,0)</f>
        <v>Q2</v>
      </c>
      <c r="S657" s="13">
        <f>MONTH(SalesDataTable[[#This Row],[Order Date]])</f>
        <v>4</v>
      </c>
      <c r="T657" s="16" t="str">
        <f>TEXT(SalesDataTable[[#This Row],[Order Date]],"mmm")</f>
        <v>Apr</v>
      </c>
    </row>
    <row r="658" ht="15.6" spans="1:20">
      <c r="A658" s="19" t="s">
        <v>729</v>
      </c>
      <c r="B658" s="11">
        <v>46136</v>
      </c>
      <c r="C658" s="12" t="s">
        <v>34</v>
      </c>
      <c r="D658" s="12" t="s">
        <v>44</v>
      </c>
      <c r="E658" s="12" t="s">
        <v>23</v>
      </c>
      <c r="F658" s="12" t="s">
        <v>36</v>
      </c>
      <c r="G658" s="12" t="s">
        <v>37</v>
      </c>
      <c r="H658" s="12" t="s">
        <v>91</v>
      </c>
      <c r="I658" s="13">
        <v>1</v>
      </c>
      <c r="J658" s="14">
        <v>134.86</v>
      </c>
      <c r="K658" s="15">
        <v>0</v>
      </c>
      <c r="L658" s="14">
        <v>66.04</v>
      </c>
      <c r="M658" s="14">
        <f t="shared" si="40"/>
        <v>134.86</v>
      </c>
      <c r="N658" s="14">
        <f t="shared" si="41"/>
        <v>66.04</v>
      </c>
      <c r="O658" s="14">
        <f t="shared" si="42"/>
        <v>68.82</v>
      </c>
      <c r="P658" s="16">
        <f t="shared" si="43"/>
        <v>0.510306985021504</v>
      </c>
      <c r="Q658" s="17">
        <f>YEAR(SalesDataTable[[#This Row],[Order Date]])</f>
        <v>2026</v>
      </c>
      <c r="R658" s="16" t="str">
        <f>"Q"&amp;ROUNDUP(MONTH(SalesDataTable[[#This Row],[Order Date]])/3,0)</f>
        <v>Q2</v>
      </c>
      <c r="S658" s="13">
        <f>MONTH(SalesDataTable[[#This Row],[Order Date]])</f>
        <v>4</v>
      </c>
      <c r="T658" s="16" t="str">
        <f>TEXT(SalesDataTable[[#This Row],[Order Date]],"mmm")</f>
        <v>Apr</v>
      </c>
    </row>
    <row r="659" ht="15.6" spans="1:20">
      <c r="A659" s="19" t="s">
        <v>730</v>
      </c>
      <c r="B659" s="11">
        <v>46136</v>
      </c>
      <c r="C659" s="12" t="s">
        <v>47</v>
      </c>
      <c r="D659" s="12" t="s">
        <v>102</v>
      </c>
      <c r="E659" s="12" t="s">
        <v>45</v>
      </c>
      <c r="F659" s="12" t="s">
        <v>36</v>
      </c>
      <c r="G659" s="12" t="s">
        <v>37</v>
      </c>
      <c r="H659" s="12" t="s">
        <v>91</v>
      </c>
      <c r="I659" s="13">
        <v>1</v>
      </c>
      <c r="J659" s="14">
        <v>136.07</v>
      </c>
      <c r="K659" s="15">
        <v>0</v>
      </c>
      <c r="L659" s="14">
        <v>65.17</v>
      </c>
      <c r="M659" s="14">
        <f t="shared" si="40"/>
        <v>136.07</v>
      </c>
      <c r="N659" s="14">
        <f t="shared" si="41"/>
        <v>65.17</v>
      </c>
      <c r="O659" s="14">
        <f t="shared" si="42"/>
        <v>70.9</v>
      </c>
      <c r="P659" s="16">
        <f t="shared" si="43"/>
        <v>0.521055339163666</v>
      </c>
      <c r="Q659" s="17">
        <f>YEAR(SalesDataTable[[#This Row],[Order Date]])</f>
        <v>2026</v>
      </c>
      <c r="R659" s="16" t="str">
        <f>"Q"&amp;ROUNDUP(MONTH(SalesDataTable[[#This Row],[Order Date]])/3,0)</f>
        <v>Q2</v>
      </c>
      <c r="S659" s="13">
        <f>MONTH(SalesDataTable[[#This Row],[Order Date]])</f>
        <v>4</v>
      </c>
      <c r="T659" s="16" t="str">
        <f>TEXT(SalesDataTable[[#This Row],[Order Date]],"mmm")</f>
        <v>Apr</v>
      </c>
    </row>
    <row r="660" ht="15.6" spans="1:20">
      <c r="A660" s="19" t="s">
        <v>731</v>
      </c>
      <c r="B660" s="11">
        <v>46136</v>
      </c>
      <c r="C660" s="12" t="s">
        <v>21</v>
      </c>
      <c r="D660" s="12" t="s">
        <v>108</v>
      </c>
      <c r="E660" s="12" t="s">
        <v>45</v>
      </c>
      <c r="F660" s="12" t="s">
        <v>40</v>
      </c>
      <c r="G660" s="12" t="s">
        <v>37</v>
      </c>
      <c r="H660" s="12" t="s">
        <v>66</v>
      </c>
      <c r="I660" s="13">
        <v>1</v>
      </c>
      <c r="J660" s="14">
        <v>47.25</v>
      </c>
      <c r="K660" s="15">
        <v>0.1</v>
      </c>
      <c r="L660" s="14">
        <v>18.25</v>
      </c>
      <c r="M660" s="14">
        <f t="shared" si="40"/>
        <v>42.525</v>
      </c>
      <c r="N660" s="14">
        <f t="shared" si="41"/>
        <v>18.25</v>
      </c>
      <c r="O660" s="14">
        <f t="shared" si="42"/>
        <v>24.275</v>
      </c>
      <c r="P660" s="16">
        <f t="shared" si="43"/>
        <v>0.570840681951793</v>
      </c>
      <c r="Q660" s="17">
        <f>YEAR(SalesDataTable[[#This Row],[Order Date]])</f>
        <v>2026</v>
      </c>
      <c r="R660" s="16" t="str">
        <f>"Q"&amp;ROUNDUP(MONTH(SalesDataTable[[#This Row],[Order Date]])/3,0)</f>
        <v>Q2</v>
      </c>
      <c r="S660" s="13">
        <f>MONTH(SalesDataTable[[#This Row],[Order Date]])</f>
        <v>4</v>
      </c>
      <c r="T660" s="16" t="str">
        <f>TEXT(SalesDataTable[[#This Row],[Order Date]],"mmm")</f>
        <v>Apr</v>
      </c>
    </row>
    <row r="661" ht="15.6" spans="1:20">
      <c r="A661" s="19" t="s">
        <v>732</v>
      </c>
      <c r="B661" s="11">
        <v>46136</v>
      </c>
      <c r="C661" s="12" t="s">
        <v>21</v>
      </c>
      <c r="D661" s="12" t="s">
        <v>22</v>
      </c>
      <c r="E661" s="12" t="s">
        <v>23</v>
      </c>
      <c r="F661" s="12" t="s">
        <v>40</v>
      </c>
      <c r="G661" s="12" t="s">
        <v>25</v>
      </c>
      <c r="H661" s="12" t="s">
        <v>55</v>
      </c>
      <c r="I661" s="13">
        <v>2</v>
      </c>
      <c r="J661" s="14">
        <v>41.32</v>
      </c>
      <c r="K661" s="15">
        <v>0.1</v>
      </c>
      <c r="L661" s="14">
        <v>16.66</v>
      </c>
      <c r="M661" s="14">
        <f t="shared" si="40"/>
        <v>74.376</v>
      </c>
      <c r="N661" s="14">
        <f t="shared" si="41"/>
        <v>33.32</v>
      </c>
      <c r="O661" s="14">
        <f t="shared" si="42"/>
        <v>41.056</v>
      </c>
      <c r="P661" s="16">
        <f t="shared" si="43"/>
        <v>0.552006023448424</v>
      </c>
      <c r="Q661" s="17">
        <f>YEAR(SalesDataTable[[#This Row],[Order Date]])</f>
        <v>2026</v>
      </c>
      <c r="R661" s="16" t="str">
        <f>"Q"&amp;ROUNDUP(MONTH(SalesDataTable[[#This Row],[Order Date]])/3,0)</f>
        <v>Q2</v>
      </c>
      <c r="S661" s="13">
        <f>MONTH(SalesDataTable[[#This Row],[Order Date]])</f>
        <v>4</v>
      </c>
      <c r="T661" s="16" t="str">
        <f>TEXT(SalesDataTable[[#This Row],[Order Date]],"mmm")</f>
        <v>Apr</v>
      </c>
    </row>
    <row r="662" ht="15.6" spans="1:20">
      <c r="A662" s="19" t="s">
        <v>733</v>
      </c>
      <c r="B662" s="11">
        <v>46136</v>
      </c>
      <c r="C662" s="12" t="s">
        <v>21</v>
      </c>
      <c r="D662" s="12" t="s">
        <v>108</v>
      </c>
      <c r="E662" s="12" t="s">
        <v>59</v>
      </c>
      <c r="F662" s="12" t="s">
        <v>36</v>
      </c>
      <c r="G662" s="12" t="s">
        <v>25</v>
      </c>
      <c r="H662" s="12" t="s">
        <v>26</v>
      </c>
      <c r="I662" s="13">
        <v>2</v>
      </c>
      <c r="J662" s="14">
        <v>81.75</v>
      </c>
      <c r="K662" s="15">
        <v>0</v>
      </c>
      <c r="L662" s="14">
        <v>41.92</v>
      </c>
      <c r="M662" s="14">
        <f t="shared" si="40"/>
        <v>163.5</v>
      </c>
      <c r="N662" s="14">
        <f t="shared" si="41"/>
        <v>83.84</v>
      </c>
      <c r="O662" s="14">
        <f t="shared" si="42"/>
        <v>79.66</v>
      </c>
      <c r="P662" s="16">
        <f t="shared" si="43"/>
        <v>0.487217125382263</v>
      </c>
      <c r="Q662" s="17">
        <f>YEAR(SalesDataTable[[#This Row],[Order Date]])</f>
        <v>2026</v>
      </c>
      <c r="R662" s="16" t="str">
        <f>"Q"&amp;ROUNDUP(MONTH(SalesDataTable[[#This Row],[Order Date]])/3,0)</f>
        <v>Q2</v>
      </c>
      <c r="S662" s="13">
        <f>MONTH(SalesDataTable[[#This Row],[Order Date]])</f>
        <v>4</v>
      </c>
      <c r="T662" s="16" t="str">
        <f>TEXT(SalesDataTable[[#This Row],[Order Date]],"mmm")</f>
        <v>Apr</v>
      </c>
    </row>
    <row r="663" ht="15.6" spans="1:20">
      <c r="A663" s="19" t="s">
        <v>734</v>
      </c>
      <c r="B663" s="11">
        <v>46137</v>
      </c>
      <c r="C663" s="12" t="s">
        <v>28</v>
      </c>
      <c r="D663" s="12" t="s">
        <v>89</v>
      </c>
      <c r="E663" s="12" t="s">
        <v>23</v>
      </c>
      <c r="F663" s="12" t="s">
        <v>24</v>
      </c>
      <c r="G663" s="12" t="s">
        <v>37</v>
      </c>
      <c r="H663" s="12" t="s">
        <v>38</v>
      </c>
      <c r="I663" s="13">
        <v>1</v>
      </c>
      <c r="J663" s="14">
        <v>36.02</v>
      </c>
      <c r="K663" s="15">
        <v>0.05</v>
      </c>
      <c r="L663" s="14">
        <v>13.72</v>
      </c>
      <c r="M663" s="14">
        <f t="shared" si="40"/>
        <v>34.219</v>
      </c>
      <c r="N663" s="14">
        <f t="shared" si="41"/>
        <v>13.72</v>
      </c>
      <c r="O663" s="14">
        <f t="shared" si="42"/>
        <v>20.499</v>
      </c>
      <c r="P663" s="16">
        <f t="shared" si="43"/>
        <v>0.599053157602502</v>
      </c>
      <c r="Q663" s="17">
        <f>YEAR(SalesDataTable[[#This Row],[Order Date]])</f>
        <v>2026</v>
      </c>
      <c r="R663" s="16" t="str">
        <f>"Q"&amp;ROUNDUP(MONTH(SalesDataTable[[#This Row],[Order Date]])/3,0)</f>
        <v>Q2</v>
      </c>
      <c r="S663" s="13">
        <f>MONTH(SalesDataTable[[#This Row],[Order Date]])</f>
        <v>4</v>
      </c>
      <c r="T663" s="16" t="str">
        <f>TEXT(SalesDataTable[[#This Row],[Order Date]],"mmm")</f>
        <v>Apr</v>
      </c>
    </row>
    <row r="664" ht="15.6" spans="1:20">
      <c r="A664" s="19" t="s">
        <v>735</v>
      </c>
      <c r="B664" s="11">
        <v>46137</v>
      </c>
      <c r="C664" s="12" t="s">
        <v>34</v>
      </c>
      <c r="D664" s="12" t="s">
        <v>54</v>
      </c>
      <c r="E664" s="12" t="s">
        <v>23</v>
      </c>
      <c r="F664" s="12" t="s">
        <v>40</v>
      </c>
      <c r="G664" s="12" t="s">
        <v>37</v>
      </c>
      <c r="H664" s="12" t="s">
        <v>38</v>
      </c>
      <c r="I664" s="13">
        <v>1</v>
      </c>
      <c r="J664" s="14">
        <v>36.68</v>
      </c>
      <c r="K664" s="15">
        <v>0</v>
      </c>
      <c r="L664" s="14">
        <v>13.27</v>
      </c>
      <c r="M664" s="14">
        <f t="shared" si="40"/>
        <v>36.68</v>
      </c>
      <c r="N664" s="14">
        <f t="shared" si="41"/>
        <v>13.27</v>
      </c>
      <c r="O664" s="14">
        <f t="shared" si="42"/>
        <v>23.41</v>
      </c>
      <c r="P664" s="16">
        <f t="shared" si="43"/>
        <v>0.638222464558342</v>
      </c>
      <c r="Q664" s="17">
        <f>YEAR(SalesDataTable[[#This Row],[Order Date]])</f>
        <v>2026</v>
      </c>
      <c r="R664" s="16" t="str">
        <f>"Q"&amp;ROUNDUP(MONTH(SalesDataTable[[#This Row],[Order Date]])/3,0)</f>
        <v>Q2</v>
      </c>
      <c r="S664" s="13">
        <f>MONTH(SalesDataTable[[#This Row],[Order Date]])</f>
        <v>4</v>
      </c>
      <c r="T664" s="16" t="str">
        <f>TEXT(SalesDataTable[[#This Row],[Order Date]],"mmm")</f>
        <v>Apr</v>
      </c>
    </row>
    <row r="665" ht="15.6" spans="1:20">
      <c r="A665" s="19" t="s">
        <v>736</v>
      </c>
      <c r="B665" s="11">
        <v>46137</v>
      </c>
      <c r="C665" s="12" t="s">
        <v>47</v>
      </c>
      <c r="D665" s="12" t="s">
        <v>68</v>
      </c>
      <c r="E665" s="12" t="s">
        <v>30</v>
      </c>
      <c r="F665" s="12" t="s">
        <v>40</v>
      </c>
      <c r="G665" s="12" t="s">
        <v>51</v>
      </c>
      <c r="H665" s="12" t="s">
        <v>52</v>
      </c>
      <c r="I665" s="13">
        <v>6</v>
      </c>
      <c r="J665" s="14">
        <v>348.16</v>
      </c>
      <c r="K665" s="15">
        <v>0.1</v>
      </c>
      <c r="L665" s="14">
        <v>198.24</v>
      </c>
      <c r="M665" s="14">
        <f t="shared" si="40"/>
        <v>1880.064</v>
      </c>
      <c r="N665" s="14">
        <f t="shared" si="41"/>
        <v>1189.44</v>
      </c>
      <c r="O665" s="14">
        <f t="shared" si="42"/>
        <v>690.624</v>
      </c>
      <c r="P665" s="16">
        <f t="shared" si="43"/>
        <v>0.36734068627451</v>
      </c>
      <c r="Q665" s="17">
        <f>YEAR(SalesDataTable[[#This Row],[Order Date]])</f>
        <v>2026</v>
      </c>
      <c r="R665" s="16" t="str">
        <f>"Q"&amp;ROUNDUP(MONTH(SalesDataTable[[#This Row],[Order Date]])/3,0)</f>
        <v>Q2</v>
      </c>
      <c r="S665" s="13">
        <f>MONTH(SalesDataTable[[#This Row],[Order Date]])</f>
        <v>4</v>
      </c>
      <c r="T665" s="16" t="str">
        <f>TEXT(SalesDataTable[[#This Row],[Order Date]],"mmm")</f>
        <v>Apr</v>
      </c>
    </row>
    <row r="666" ht="15.6" spans="1:20">
      <c r="A666" s="19" t="s">
        <v>737</v>
      </c>
      <c r="B666" s="11">
        <v>46137</v>
      </c>
      <c r="C666" s="12" t="s">
        <v>34</v>
      </c>
      <c r="D666" s="12" t="s">
        <v>146</v>
      </c>
      <c r="E666" s="12" t="s">
        <v>23</v>
      </c>
      <c r="F666" s="12" t="s">
        <v>24</v>
      </c>
      <c r="G666" s="12" t="s">
        <v>25</v>
      </c>
      <c r="H666" s="12" t="s">
        <v>55</v>
      </c>
      <c r="I666" s="13">
        <v>2</v>
      </c>
      <c r="J666" s="14">
        <v>39.8</v>
      </c>
      <c r="K666" s="15">
        <v>0.05</v>
      </c>
      <c r="L666" s="14">
        <v>16.23</v>
      </c>
      <c r="M666" s="14">
        <f t="shared" si="40"/>
        <v>75.62</v>
      </c>
      <c r="N666" s="14">
        <f t="shared" si="41"/>
        <v>32.46</v>
      </c>
      <c r="O666" s="14">
        <f t="shared" si="42"/>
        <v>43.16</v>
      </c>
      <c r="P666" s="16">
        <f t="shared" si="43"/>
        <v>0.570748479238297</v>
      </c>
      <c r="Q666" s="17">
        <f>YEAR(SalesDataTable[[#This Row],[Order Date]])</f>
        <v>2026</v>
      </c>
      <c r="R666" s="16" t="str">
        <f>"Q"&amp;ROUNDUP(MONTH(SalesDataTable[[#This Row],[Order Date]])/3,0)</f>
        <v>Q2</v>
      </c>
      <c r="S666" s="13">
        <f>MONTH(SalesDataTable[[#This Row],[Order Date]])</f>
        <v>4</v>
      </c>
      <c r="T666" s="16" t="str">
        <f>TEXT(SalesDataTable[[#This Row],[Order Date]],"mmm")</f>
        <v>Apr</v>
      </c>
    </row>
    <row r="667" ht="15.6" spans="1:20">
      <c r="A667" s="19" t="s">
        <v>738</v>
      </c>
      <c r="B667" s="11">
        <v>46137</v>
      </c>
      <c r="C667" s="12" t="s">
        <v>21</v>
      </c>
      <c r="D667" s="12" t="s">
        <v>108</v>
      </c>
      <c r="E667" s="12" t="s">
        <v>23</v>
      </c>
      <c r="F667" s="12" t="s">
        <v>24</v>
      </c>
      <c r="G667" s="12" t="s">
        <v>25</v>
      </c>
      <c r="H667" s="12" t="s">
        <v>55</v>
      </c>
      <c r="I667" s="13">
        <v>5</v>
      </c>
      <c r="J667" s="14">
        <v>39.37</v>
      </c>
      <c r="K667" s="15">
        <v>0.05</v>
      </c>
      <c r="L667" s="14">
        <v>16.76</v>
      </c>
      <c r="M667" s="14">
        <f t="shared" si="40"/>
        <v>187.0075</v>
      </c>
      <c r="N667" s="14">
        <f t="shared" si="41"/>
        <v>83.8</v>
      </c>
      <c r="O667" s="14">
        <f t="shared" si="42"/>
        <v>103.2075</v>
      </c>
      <c r="P667" s="16">
        <f t="shared" si="43"/>
        <v>0.55188963009505</v>
      </c>
      <c r="Q667" s="17">
        <f>YEAR(SalesDataTable[[#This Row],[Order Date]])</f>
        <v>2026</v>
      </c>
      <c r="R667" s="16" t="str">
        <f>"Q"&amp;ROUNDUP(MONTH(SalesDataTable[[#This Row],[Order Date]])/3,0)</f>
        <v>Q2</v>
      </c>
      <c r="S667" s="13">
        <f>MONTH(SalesDataTable[[#This Row],[Order Date]])</f>
        <v>4</v>
      </c>
      <c r="T667" s="16" t="str">
        <f>TEXT(SalesDataTable[[#This Row],[Order Date]],"mmm")</f>
        <v>Apr</v>
      </c>
    </row>
    <row r="668" ht="15.6" spans="1:20">
      <c r="A668" s="19" t="s">
        <v>739</v>
      </c>
      <c r="B668" s="11">
        <v>46137</v>
      </c>
      <c r="C668" s="12" t="s">
        <v>28</v>
      </c>
      <c r="D668" s="12" t="s">
        <v>89</v>
      </c>
      <c r="E668" s="12" t="s">
        <v>59</v>
      </c>
      <c r="F668" s="12" t="s">
        <v>24</v>
      </c>
      <c r="G668" s="12" t="s">
        <v>69</v>
      </c>
      <c r="H668" s="12" t="s">
        <v>70</v>
      </c>
      <c r="I668" s="13">
        <v>2</v>
      </c>
      <c r="J668" s="14">
        <v>40.85</v>
      </c>
      <c r="K668" s="15">
        <v>0</v>
      </c>
      <c r="L668" s="14">
        <v>14.99</v>
      </c>
      <c r="M668" s="14">
        <f t="shared" si="40"/>
        <v>81.7</v>
      </c>
      <c r="N668" s="14">
        <f t="shared" si="41"/>
        <v>29.98</v>
      </c>
      <c r="O668" s="14">
        <f t="shared" si="42"/>
        <v>51.72</v>
      </c>
      <c r="P668" s="16">
        <f t="shared" si="43"/>
        <v>0.633047735618115</v>
      </c>
      <c r="Q668" s="17">
        <f>YEAR(SalesDataTable[[#This Row],[Order Date]])</f>
        <v>2026</v>
      </c>
      <c r="R668" s="16" t="str">
        <f>"Q"&amp;ROUNDUP(MONTH(SalesDataTable[[#This Row],[Order Date]])/3,0)</f>
        <v>Q2</v>
      </c>
      <c r="S668" s="13">
        <f>MONTH(SalesDataTable[[#This Row],[Order Date]])</f>
        <v>4</v>
      </c>
      <c r="T668" s="16" t="str">
        <f>TEXT(SalesDataTable[[#This Row],[Order Date]],"mmm")</f>
        <v>Apr</v>
      </c>
    </row>
    <row r="669" ht="15.6" spans="1:20">
      <c r="A669" s="19" t="s">
        <v>740</v>
      </c>
      <c r="B669" s="11">
        <v>46137</v>
      </c>
      <c r="C669" s="12" t="s">
        <v>47</v>
      </c>
      <c r="D669" s="12" t="s">
        <v>68</v>
      </c>
      <c r="E669" s="12" t="s">
        <v>59</v>
      </c>
      <c r="F669" s="12" t="s">
        <v>24</v>
      </c>
      <c r="G669" s="12" t="s">
        <v>31</v>
      </c>
      <c r="H669" s="12" t="s">
        <v>32</v>
      </c>
      <c r="I669" s="13">
        <v>1</v>
      </c>
      <c r="J669" s="14">
        <v>92.91</v>
      </c>
      <c r="K669" s="15">
        <v>0.05</v>
      </c>
      <c r="L669" s="14">
        <v>46</v>
      </c>
      <c r="M669" s="14">
        <f t="shared" si="40"/>
        <v>88.2645</v>
      </c>
      <c r="N669" s="14">
        <f t="shared" si="41"/>
        <v>46</v>
      </c>
      <c r="O669" s="14">
        <f t="shared" si="42"/>
        <v>42.2645</v>
      </c>
      <c r="P669" s="16">
        <f t="shared" si="43"/>
        <v>0.478839170901098</v>
      </c>
      <c r="Q669" s="17">
        <f>YEAR(SalesDataTable[[#This Row],[Order Date]])</f>
        <v>2026</v>
      </c>
      <c r="R669" s="16" t="str">
        <f>"Q"&amp;ROUNDUP(MONTH(SalesDataTable[[#This Row],[Order Date]])/3,0)</f>
        <v>Q2</v>
      </c>
      <c r="S669" s="13">
        <f>MONTH(SalesDataTable[[#This Row],[Order Date]])</f>
        <v>4</v>
      </c>
      <c r="T669" s="16" t="str">
        <f>TEXT(SalesDataTable[[#This Row],[Order Date]],"mmm")</f>
        <v>Apr</v>
      </c>
    </row>
    <row r="670" ht="15.6" spans="1:20">
      <c r="A670" s="19" t="s">
        <v>741</v>
      </c>
      <c r="B670" s="11">
        <v>46137</v>
      </c>
      <c r="C670" s="12" t="s">
        <v>47</v>
      </c>
      <c r="D670" s="12" t="s">
        <v>102</v>
      </c>
      <c r="E670" s="12" t="s">
        <v>23</v>
      </c>
      <c r="F670" s="12" t="s">
        <v>36</v>
      </c>
      <c r="G670" s="12" t="s">
        <v>31</v>
      </c>
      <c r="H670" s="12" t="s">
        <v>73</v>
      </c>
      <c r="I670" s="13">
        <v>1</v>
      </c>
      <c r="J670" s="14">
        <v>152.01</v>
      </c>
      <c r="K670" s="15">
        <v>0</v>
      </c>
      <c r="L670" s="14">
        <v>80.33</v>
      </c>
      <c r="M670" s="14">
        <f t="shared" si="40"/>
        <v>152.01</v>
      </c>
      <c r="N670" s="14">
        <f t="shared" si="41"/>
        <v>80.33</v>
      </c>
      <c r="O670" s="14">
        <f t="shared" si="42"/>
        <v>71.68</v>
      </c>
      <c r="P670" s="16">
        <f t="shared" si="43"/>
        <v>0.471547924478653</v>
      </c>
      <c r="Q670" s="17">
        <f>YEAR(SalesDataTable[[#This Row],[Order Date]])</f>
        <v>2026</v>
      </c>
      <c r="R670" s="16" t="str">
        <f>"Q"&amp;ROUNDUP(MONTH(SalesDataTable[[#This Row],[Order Date]])/3,0)</f>
        <v>Q2</v>
      </c>
      <c r="S670" s="13">
        <f>MONTH(SalesDataTable[[#This Row],[Order Date]])</f>
        <v>4</v>
      </c>
      <c r="T670" s="16" t="str">
        <f>TEXT(SalesDataTable[[#This Row],[Order Date]],"mmm")</f>
        <v>Apr</v>
      </c>
    </row>
    <row r="671" ht="15.6" spans="1:20">
      <c r="A671" s="19" t="s">
        <v>742</v>
      </c>
      <c r="B671" s="11">
        <v>46137</v>
      </c>
      <c r="C671" s="12" t="s">
        <v>28</v>
      </c>
      <c r="D671" s="12" t="s">
        <v>58</v>
      </c>
      <c r="E671" s="12" t="s">
        <v>59</v>
      </c>
      <c r="F671" s="12" t="s">
        <v>36</v>
      </c>
      <c r="G671" s="12" t="s">
        <v>37</v>
      </c>
      <c r="H671" s="12" t="s">
        <v>38</v>
      </c>
      <c r="I671" s="13">
        <v>1</v>
      </c>
      <c r="J671" s="14">
        <v>36.65</v>
      </c>
      <c r="K671" s="15">
        <v>0</v>
      </c>
      <c r="L671" s="14">
        <v>13.28</v>
      </c>
      <c r="M671" s="14">
        <f t="shared" si="40"/>
        <v>36.65</v>
      </c>
      <c r="N671" s="14">
        <f t="shared" si="41"/>
        <v>13.28</v>
      </c>
      <c r="O671" s="14">
        <f t="shared" si="42"/>
        <v>23.37</v>
      </c>
      <c r="P671" s="16">
        <f t="shared" si="43"/>
        <v>0.637653478854024</v>
      </c>
      <c r="Q671" s="17">
        <f>YEAR(SalesDataTable[[#This Row],[Order Date]])</f>
        <v>2026</v>
      </c>
      <c r="R671" s="16" t="str">
        <f>"Q"&amp;ROUNDUP(MONTH(SalesDataTable[[#This Row],[Order Date]])/3,0)</f>
        <v>Q2</v>
      </c>
      <c r="S671" s="13">
        <f>MONTH(SalesDataTable[[#This Row],[Order Date]])</f>
        <v>4</v>
      </c>
      <c r="T671" s="16" t="str">
        <f>TEXT(SalesDataTable[[#This Row],[Order Date]],"mmm")</f>
        <v>Apr</v>
      </c>
    </row>
    <row r="672" ht="15.6" spans="1:20">
      <c r="A672" s="19" t="s">
        <v>743</v>
      </c>
      <c r="B672" s="11">
        <v>46138</v>
      </c>
      <c r="C672" s="12" t="s">
        <v>47</v>
      </c>
      <c r="D672" s="12" t="s">
        <v>68</v>
      </c>
      <c r="E672" s="12" t="s">
        <v>23</v>
      </c>
      <c r="F672" s="12" t="s">
        <v>24</v>
      </c>
      <c r="G672" s="12" t="s">
        <v>51</v>
      </c>
      <c r="H672" s="12" t="s">
        <v>84</v>
      </c>
      <c r="I672" s="13">
        <v>5</v>
      </c>
      <c r="J672" s="14">
        <v>80.82</v>
      </c>
      <c r="K672" s="15">
        <v>0</v>
      </c>
      <c r="L672" s="14">
        <v>40.47</v>
      </c>
      <c r="M672" s="14">
        <f t="shared" si="40"/>
        <v>404.1</v>
      </c>
      <c r="N672" s="14">
        <f t="shared" si="41"/>
        <v>202.35</v>
      </c>
      <c r="O672" s="14">
        <f t="shared" si="42"/>
        <v>201.75</v>
      </c>
      <c r="P672" s="16">
        <f t="shared" si="43"/>
        <v>0.499257609502598</v>
      </c>
      <c r="Q672" s="17">
        <f>YEAR(SalesDataTable[[#This Row],[Order Date]])</f>
        <v>2026</v>
      </c>
      <c r="R672" s="16" t="str">
        <f>"Q"&amp;ROUNDUP(MONTH(SalesDataTable[[#This Row],[Order Date]])/3,0)</f>
        <v>Q2</v>
      </c>
      <c r="S672" s="13">
        <f>MONTH(SalesDataTable[[#This Row],[Order Date]])</f>
        <v>4</v>
      </c>
      <c r="T672" s="16" t="str">
        <f>TEXT(SalesDataTable[[#This Row],[Order Date]],"mmm")</f>
        <v>Apr</v>
      </c>
    </row>
    <row r="673" ht="15.6" spans="1:20">
      <c r="A673" s="19" t="s">
        <v>744</v>
      </c>
      <c r="B673" s="11">
        <v>46138</v>
      </c>
      <c r="C673" s="12" t="s">
        <v>47</v>
      </c>
      <c r="D673" s="12" t="s">
        <v>48</v>
      </c>
      <c r="E673" s="12" t="s">
        <v>23</v>
      </c>
      <c r="F673" s="12" t="s">
        <v>36</v>
      </c>
      <c r="G673" s="12" t="s">
        <v>31</v>
      </c>
      <c r="H673" s="12" t="s">
        <v>41</v>
      </c>
      <c r="I673" s="13">
        <v>4</v>
      </c>
      <c r="J673" s="14">
        <v>144.7</v>
      </c>
      <c r="K673" s="15">
        <v>0</v>
      </c>
      <c r="L673" s="14">
        <v>79.41</v>
      </c>
      <c r="M673" s="14">
        <f t="shared" si="40"/>
        <v>578.8</v>
      </c>
      <c r="N673" s="14">
        <f t="shared" si="41"/>
        <v>317.64</v>
      </c>
      <c r="O673" s="14">
        <f t="shared" si="42"/>
        <v>261.16</v>
      </c>
      <c r="P673" s="16">
        <f t="shared" si="43"/>
        <v>0.451209398756047</v>
      </c>
      <c r="Q673" s="17">
        <f>YEAR(SalesDataTable[[#This Row],[Order Date]])</f>
        <v>2026</v>
      </c>
      <c r="R673" s="16" t="str">
        <f>"Q"&amp;ROUNDUP(MONTH(SalesDataTable[[#This Row],[Order Date]])/3,0)</f>
        <v>Q2</v>
      </c>
      <c r="S673" s="13">
        <f>MONTH(SalesDataTable[[#This Row],[Order Date]])</f>
        <v>4</v>
      </c>
      <c r="T673" s="16" t="str">
        <f>TEXT(SalesDataTable[[#This Row],[Order Date]],"mmm")</f>
        <v>Apr</v>
      </c>
    </row>
    <row r="674" ht="15.6" spans="1:20">
      <c r="A674" s="19" t="s">
        <v>745</v>
      </c>
      <c r="B674" s="11">
        <v>46138</v>
      </c>
      <c r="C674" s="12" t="s">
        <v>28</v>
      </c>
      <c r="D674" s="12" t="s">
        <v>58</v>
      </c>
      <c r="E674" s="12" t="s">
        <v>45</v>
      </c>
      <c r="F674" s="12" t="s">
        <v>36</v>
      </c>
      <c r="G674" s="12" t="s">
        <v>69</v>
      </c>
      <c r="H674" s="12" t="s">
        <v>87</v>
      </c>
      <c r="I674" s="13">
        <v>2</v>
      </c>
      <c r="J674" s="14">
        <v>36.51</v>
      </c>
      <c r="K674" s="15">
        <v>0.1</v>
      </c>
      <c r="L674" s="14">
        <v>14.18</v>
      </c>
      <c r="M674" s="14">
        <f t="shared" si="40"/>
        <v>65.718</v>
      </c>
      <c r="N674" s="14">
        <f t="shared" si="41"/>
        <v>28.36</v>
      </c>
      <c r="O674" s="14">
        <f t="shared" si="42"/>
        <v>37.358</v>
      </c>
      <c r="P674" s="16">
        <f t="shared" si="43"/>
        <v>0.568459174046684</v>
      </c>
      <c r="Q674" s="17">
        <f>YEAR(SalesDataTable[[#This Row],[Order Date]])</f>
        <v>2026</v>
      </c>
      <c r="R674" s="16" t="str">
        <f>"Q"&amp;ROUNDUP(MONTH(SalesDataTable[[#This Row],[Order Date]])/3,0)</f>
        <v>Q2</v>
      </c>
      <c r="S674" s="13">
        <f>MONTH(SalesDataTable[[#This Row],[Order Date]])</f>
        <v>4</v>
      </c>
      <c r="T674" s="16" t="str">
        <f>TEXT(SalesDataTable[[#This Row],[Order Date]],"mmm")</f>
        <v>Apr</v>
      </c>
    </row>
    <row r="675" ht="15.6" spans="1:20">
      <c r="A675" s="19" t="s">
        <v>746</v>
      </c>
      <c r="B675" s="11">
        <v>46138</v>
      </c>
      <c r="C675" s="12" t="s">
        <v>47</v>
      </c>
      <c r="D675" s="12" t="s">
        <v>65</v>
      </c>
      <c r="E675" s="12" t="s">
        <v>59</v>
      </c>
      <c r="F675" s="12" t="s">
        <v>36</v>
      </c>
      <c r="G675" s="12" t="s">
        <v>37</v>
      </c>
      <c r="H675" s="12" t="s">
        <v>38</v>
      </c>
      <c r="I675" s="13">
        <v>3</v>
      </c>
      <c r="J675" s="14">
        <v>36.58</v>
      </c>
      <c r="K675" s="15">
        <v>0.05</v>
      </c>
      <c r="L675" s="14">
        <v>13.71</v>
      </c>
      <c r="M675" s="14">
        <f t="shared" si="40"/>
        <v>104.253</v>
      </c>
      <c r="N675" s="14">
        <f t="shared" si="41"/>
        <v>41.13</v>
      </c>
      <c r="O675" s="14">
        <f t="shared" si="42"/>
        <v>63.123</v>
      </c>
      <c r="P675" s="16">
        <f t="shared" si="43"/>
        <v>0.605478979022186</v>
      </c>
      <c r="Q675" s="17">
        <f>YEAR(SalesDataTable[[#This Row],[Order Date]])</f>
        <v>2026</v>
      </c>
      <c r="R675" s="16" t="str">
        <f>"Q"&amp;ROUNDUP(MONTH(SalesDataTable[[#This Row],[Order Date]])/3,0)</f>
        <v>Q2</v>
      </c>
      <c r="S675" s="13">
        <f>MONTH(SalesDataTable[[#This Row],[Order Date]])</f>
        <v>4</v>
      </c>
      <c r="T675" s="16" t="str">
        <f>TEXT(SalesDataTable[[#This Row],[Order Date]],"mmm")</f>
        <v>Apr</v>
      </c>
    </row>
    <row r="676" ht="15.6" spans="1:20">
      <c r="A676" s="19" t="s">
        <v>747</v>
      </c>
      <c r="B676" s="11">
        <v>46138</v>
      </c>
      <c r="C676" s="12" t="s">
        <v>47</v>
      </c>
      <c r="D676" s="12" t="s">
        <v>65</v>
      </c>
      <c r="E676" s="12" t="s">
        <v>45</v>
      </c>
      <c r="F676" s="12" t="s">
        <v>40</v>
      </c>
      <c r="G676" s="12" t="s">
        <v>51</v>
      </c>
      <c r="H676" s="12" t="s">
        <v>61</v>
      </c>
      <c r="I676" s="13">
        <v>2</v>
      </c>
      <c r="J676" s="14">
        <v>191.59</v>
      </c>
      <c r="K676" s="15">
        <v>0</v>
      </c>
      <c r="L676" s="14">
        <v>102.52</v>
      </c>
      <c r="M676" s="14">
        <f t="shared" si="40"/>
        <v>383.18</v>
      </c>
      <c r="N676" s="14">
        <f t="shared" si="41"/>
        <v>205.04</v>
      </c>
      <c r="O676" s="14">
        <f t="shared" si="42"/>
        <v>178.14</v>
      </c>
      <c r="P676" s="16">
        <f t="shared" si="43"/>
        <v>0.464899003079493</v>
      </c>
      <c r="Q676" s="17">
        <f>YEAR(SalesDataTable[[#This Row],[Order Date]])</f>
        <v>2026</v>
      </c>
      <c r="R676" s="16" t="str">
        <f>"Q"&amp;ROUNDUP(MONTH(SalesDataTable[[#This Row],[Order Date]])/3,0)</f>
        <v>Q2</v>
      </c>
      <c r="S676" s="13">
        <f>MONTH(SalesDataTable[[#This Row],[Order Date]])</f>
        <v>4</v>
      </c>
      <c r="T676" s="16" t="str">
        <f>TEXT(SalesDataTable[[#This Row],[Order Date]],"mmm")</f>
        <v>Apr</v>
      </c>
    </row>
    <row r="677" ht="15.6" spans="1:20">
      <c r="A677" s="19" t="s">
        <v>748</v>
      </c>
      <c r="B677" s="11">
        <v>46138</v>
      </c>
      <c r="C677" s="12" t="s">
        <v>47</v>
      </c>
      <c r="D677" s="12" t="s">
        <v>68</v>
      </c>
      <c r="E677" s="12" t="s">
        <v>30</v>
      </c>
      <c r="F677" s="12" t="s">
        <v>40</v>
      </c>
      <c r="G677" s="12" t="s">
        <v>51</v>
      </c>
      <c r="H677" s="12" t="s">
        <v>52</v>
      </c>
      <c r="I677" s="13">
        <v>6</v>
      </c>
      <c r="J677" s="14">
        <v>337.24</v>
      </c>
      <c r="K677" s="15">
        <v>0.05</v>
      </c>
      <c r="L677" s="14">
        <v>198.63</v>
      </c>
      <c r="M677" s="14">
        <f t="shared" si="40"/>
        <v>1922.268</v>
      </c>
      <c r="N677" s="14">
        <f t="shared" si="41"/>
        <v>1191.78</v>
      </c>
      <c r="O677" s="14">
        <f t="shared" si="42"/>
        <v>730.488</v>
      </c>
      <c r="P677" s="16">
        <f t="shared" si="43"/>
        <v>0.380013608924458</v>
      </c>
      <c r="Q677" s="17">
        <f>YEAR(SalesDataTable[[#This Row],[Order Date]])</f>
        <v>2026</v>
      </c>
      <c r="R677" s="16" t="str">
        <f>"Q"&amp;ROUNDUP(MONTH(SalesDataTable[[#This Row],[Order Date]])/3,0)</f>
        <v>Q2</v>
      </c>
      <c r="S677" s="13">
        <f>MONTH(SalesDataTable[[#This Row],[Order Date]])</f>
        <v>4</v>
      </c>
      <c r="T677" s="16" t="str">
        <f>TEXT(SalesDataTable[[#This Row],[Order Date]],"mmm")</f>
        <v>Apr</v>
      </c>
    </row>
    <row r="678" ht="15.6" spans="1:20">
      <c r="A678" s="19" t="s">
        <v>749</v>
      </c>
      <c r="B678" s="11">
        <v>46138</v>
      </c>
      <c r="C678" s="12" t="s">
        <v>47</v>
      </c>
      <c r="D678" s="12" t="s">
        <v>65</v>
      </c>
      <c r="E678" s="12" t="s">
        <v>30</v>
      </c>
      <c r="F678" s="12" t="s">
        <v>40</v>
      </c>
      <c r="G678" s="12" t="s">
        <v>37</v>
      </c>
      <c r="H678" s="12" t="s">
        <v>66</v>
      </c>
      <c r="I678" s="13">
        <v>3</v>
      </c>
      <c r="J678" s="14">
        <v>46.2</v>
      </c>
      <c r="K678" s="15">
        <v>0.1</v>
      </c>
      <c r="L678" s="14">
        <v>18.15</v>
      </c>
      <c r="M678" s="14">
        <f t="shared" si="40"/>
        <v>124.74</v>
      </c>
      <c r="N678" s="14">
        <f t="shared" si="41"/>
        <v>54.45</v>
      </c>
      <c r="O678" s="14">
        <f t="shared" si="42"/>
        <v>70.29</v>
      </c>
      <c r="P678" s="16">
        <f t="shared" si="43"/>
        <v>0.563492063492064</v>
      </c>
      <c r="Q678" s="17">
        <f>YEAR(SalesDataTable[[#This Row],[Order Date]])</f>
        <v>2026</v>
      </c>
      <c r="R678" s="16" t="str">
        <f>"Q"&amp;ROUNDUP(MONTH(SalesDataTable[[#This Row],[Order Date]])/3,0)</f>
        <v>Q2</v>
      </c>
      <c r="S678" s="13">
        <f>MONTH(SalesDataTable[[#This Row],[Order Date]])</f>
        <v>4</v>
      </c>
      <c r="T678" s="16" t="str">
        <f>TEXT(SalesDataTable[[#This Row],[Order Date]],"mmm")</f>
        <v>Apr</v>
      </c>
    </row>
    <row r="679" ht="15.6" spans="1:20">
      <c r="A679" s="19" t="s">
        <v>750</v>
      </c>
      <c r="B679" s="11">
        <v>46138</v>
      </c>
      <c r="C679" s="12" t="s">
        <v>28</v>
      </c>
      <c r="D679" s="12" t="s">
        <v>29</v>
      </c>
      <c r="E679" s="12" t="s">
        <v>59</v>
      </c>
      <c r="F679" s="12" t="s">
        <v>40</v>
      </c>
      <c r="G679" s="12" t="s">
        <v>69</v>
      </c>
      <c r="H679" s="12" t="s">
        <v>94</v>
      </c>
      <c r="I679" s="13">
        <v>4</v>
      </c>
      <c r="J679" s="14">
        <v>50.84</v>
      </c>
      <c r="K679" s="15">
        <v>0.05</v>
      </c>
      <c r="L679" s="14">
        <v>22.63</v>
      </c>
      <c r="M679" s="14">
        <f t="shared" si="40"/>
        <v>193.192</v>
      </c>
      <c r="N679" s="14">
        <f t="shared" si="41"/>
        <v>90.52</v>
      </c>
      <c r="O679" s="14">
        <f t="shared" si="42"/>
        <v>102.672</v>
      </c>
      <c r="P679" s="16">
        <f t="shared" si="43"/>
        <v>0.531450577663671</v>
      </c>
      <c r="Q679" s="17">
        <f>YEAR(SalesDataTable[[#This Row],[Order Date]])</f>
        <v>2026</v>
      </c>
      <c r="R679" s="16" t="str">
        <f>"Q"&amp;ROUNDUP(MONTH(SalesDataTable[[#This Row],[Order Date]])/3,0)</f>
        <v>Q2</v>
      </c>
      <c r="S679" s="13">
        <f>MONTH(SalesDataTable[[#This Row],[Order Date]])</f>
        <v>4</v>
      </c>
      <c r="T679" s="16" t="str">
        <f>TEXT(SalesDataTable[[#This Row],[Order Date]],"mmm")</f>
        <v>Apr</v>
      </c>
    </row>
    <row r="680" ht="15.6" spans="1:20">
      <c r="A680" s="19" t="s">
        <v>751</v>
      </c>
      <c r="B680" s="11">
        <v>46139</v>
      </c>
      <c r="C680" s="12" t="s">
        <v>47</v>
      </c>
      <c r="D680" s="12" t="s">
        <v>102</v>
      </c>
      <c r="E680" s="12" t="s">
        <v>23</v>
      </c>
      <c r="F680" s="12" t="s">
        <v>24</v>
      </c>
      <c r="G680" s="12" t="s">
        <v>37</v>
      </c>
      <c r="H680" s="12" t="s">
        <v>103</v>
      </c>
      <c r="I680" s="13">
        <v>1</v>
      </c>
      <c r="J680" s="14">
        <v>166.5</v>
      </c>
      <c r="K680" s="15">
        <v>0</v>
      </c>
      <c r="L680" s="14">
        <v>85.55</v>
      </c>
      <c r="M680" s="14">
        <f t="shared" si="40"/>
        <v>166.5</v>
      </c>
      <c r="N680" s="14">
        <f t="shared" si="41"/>
        <v>85.55</v>
      </c>
      <c r="O680" s="14">
        <f t="shared" si="42"/>
        <v>80.95</v>
      </c>
      <c r="P680" s="16">
        <f t="shared" si="43"/>
        <v>0.486186186186186</v>
      </c>
      <c r="Q680" s="17">
        <f>YEAR(SalesDataTable[[#This Row],[Order Date]])</f>
        <v>2026</v>
      </c>
      <c r="R680" s="16" t="str">
        <f>"Q"&amp;ROUNDUP(MONTH(SalesDataTable[[#This Row],[Order Date]])/3,0)</f>
        <v>Q2</v>
      </c>
      <c r="S680" s="13">
        <f>MONTH(SalesDataTable[[#This Row],[Order Date]])</f>
        <v>4</v>
      </c>
      <c r="T680" s="16" t="str">
        <f>TEXT(SalesDataTable[[#This Row],[Order Date]],"mmm")</f>
        <v>Apr</v>
      </c>
    </row>
    <row r="681" ht="15.6" spans="1:20">
      <c r="A681" s="19" t="s">
        <v>752</v>
      </c>
      <c r="B681" s="11">
        <v>46139</v>
      </c>
      <c r="C681" s="12" t="s">
        <v>47</v>
      </c>
      <c r="D681" s="12" t="s">
        <v>48</v>
      </c>
      <c r="E681" s="12" t="s">
        <v>59</v>
      </c>
      <c r="F681" s="12" t="s">
        <v>36</v>
      </c>
      <c r="G681" s="12" t="s">
        <v>31</v>
      </c>
      <c r="H681" s="12" t="s">
        <v>99</v>
      </c>
      <c r="I681" s="13">
        <v>1</v>
      </c>
      <c r="J681" s="14">
        <v>70.2</v>
      </c>
      <c r="K681" s="15">
        <v>0</v>
      </c>
      <c r="L681" s="14">
        <v>32.06</v>
      </c>
      <c r="M681" s="14">
        <f t="shared" si="40"/>
        <v>70.2</v>
      </c>
      <c r="N681" s="14">
        <f t="shared" si="41"/>
        <v>32.06</v>
      </c>
      <c r="O681" s="14">
        <f t="shared" si="42"/>
        <v>38.14</v>
      </c>
      <c r="P681" s="16">
        <f t="shared" si="43"/>
        <v>0.543304843304843</v>
      </c>
      <c r="Q681" s="17">
        <f>YEAR(SalesDataTable[[#This Row],[Order Date]])</f>
        <v>2026</v>
      </c>
      <c r="R681" s="16" t="str">
        <f>"Q"&amp;ROUNDUP(MONTH(SalesDataTable[[#This Row],[Order Date]])/3,0)</f>
        <v>Q2</v>
      </c>
      <c r="S681" s="13">
        <f>MONTH(SalesDataTable[[#This Row],[Order Date]])</f>
        <v>4</v>
      </c>
      <c r="T681" s="16" t="str">
        <f>TEXT(SalesDataTable[[#This Row],[Order Date]],"mmm")</f>
        <v>Apr</v>
      </c>
    </row>
    <row r="682" ht="15.6" spans="1:20">
      <c r="A682" s="19" t="s">
        <v>753</v>
      </c>
      <c r="B682" s="11">
        <v>46139</v>
      </c>
      <c r="C682" s="12" t="s">
        <v>28</v>
      </c>
      <c r="D682" s="12" t="s">
        <v>89</v>
      </c>
      <c r="E682" s="12" t="s">
        <v>23</v>
      </c>
      <c r="F682" s="12" t="s">
        <v>36</v>
      </c>
      <c r="G682" s="12" t="s">
        <v>69</v>
      </c>
      <c r="H682" s="12" t="s">
        <v>94</v>
      </c>
      <c r="I682" s="13">
        <v>4</v>
      </c>
      <c r="J682" s="14">
        <v>50.67</v>
      </c>
      <c r="K682" s="15">
        <v>0</v>
      </c>
      <c r="L682" s="14">
        <v>22.62</v>
      </c>
      <c r="M682" s="14">
        <f t="shared" si="40"/>
        <v>202.68</v>
      </c>
      <c r="N682" s="14">
        <f t="shared" si="41"/>
        <v>90.48</v>
      </c>
      <c r="O682" s="14">
        <f t="shared" si="42"/>
        <v>112.2</v>
      </c>
      <c r="P682" s="16">
        <f t="shared" si="43"/>
        <v>0.553582001184133</v>
      </c>
      <c r="Q682" s="17">
        <f>YEAR(SalesDataTable[[#This Row],[Order Date]])</f>
        <v>2026</v>
      </c>
      <c r="R682" s="16" t="str">
        <f>"Q"&amp;ROUNDUP(MONTH(SalesDataTable[[#This Row],[Order Date]])/3,0)</f>
        <v>Q2</v>
      </c>
      <c r="S682" s="13">
        <f>MONTH(SalesDataTable[[#This Row],[Order Date]])</f>
        <v>4</v>
      </c>
      <c r="T682" s="16" t="str">
        <f>TEXT(SalesDataTable[[#This Row],[Order Date]],"mmm")</f>
        <v>Apr</v>
      </c>
    </row>
    <row r="683" ht="15.6" spans="1:20">
      <c r="A683" s="19" t="s">
        <v>754</v>
      </c>
      <c r="B683" s="11">
        <v>46139</v>
      </c>
      <c r="C683" s="12" t="s">
        <v>28</v>
      </c>
      <c r="D683" s="12" t="s">
        <v>86</v>
      </c>
      <c r="E683" s="12" t="s">
        <v>45</v>
      </c>
      <c r="F683" s="12" t="s">
        <v>36</v>
      </c>
      <c r="G683" s="12" t="s">
        <v>37</v>
      </c>
      <c r="H683" s="12" t="s">
        <v>103</v>
      </c>
      <c r="I683" s="13">
        <v>3</v>
      </c>
      <c r="J683" s="14">
        <v>161.05</v>
      </c>
      <c r="K683" s="15">
        <v>0.05</v>
      </c>
      <c r="L683" s="14">
        <v>87.43</v>
      </c>
      <c r="M683" s="14">
        <f t="shared" si="40"/>
        <v>458.9925</v>
      </c>
      <c r="N683" s="14">
        <f t="shared" si="41"/>
        <v>262.29</v>
      </c>
      <c r="O683" s="14">
        <f t="shared" si="42"/>
        <v>196.7025</v>
      </c>
      <c r="P683" s="16">
        <f t="shared" si="43"/>
        <v>0.428552754129969</v>
      </c>
      <c r="Q683" s="17">
        <f>YEAR(SalesDataTable[[#This Row],[Order Date]])</f>
        <v>2026</v>
      </c>
      <c r="R683" s="16" t="str">
        <f>"Q"&amp;ROUNDUP(MONTH(SalesDataTable[[#This Row],[Order Date]])/3,0)</f>
        <v>Q2</v>
      </c>
      <c r="S683" s="13">
        <f>MONTH(SalesDataTable[[#This Row],[Order Date]])</f>
        <v>4</v>
      </c>
      <c r="T683" s="16" t="str">
        <f>TEXT(SalesDataTable[[#This Row],[Order Date]],"mmm")</f>
        <v>Apr</v>
      </c>
    </row>
    <row r="684" ht="15.6" spans="1:20">
      <c r="A684" s="19" t="s">
        <v>755</v>
      </c>
      <c r="B684" s="11">
        <v>46139</v>
      </c>
      <c r="C684" s="12" t="s">
        <v>28</v>
      </c>
      <c r="D684" s="12" t="s">
        <v>58</v>
      </c>
      <c r="E684" s="12" t="s">
        <v>30</v>
      </c>
      <c r="F684" s="12" t="s">
        <v>36</v>
      </c>
      <c r="G684" s="12" t="s">
        <v>69</v>
      </c>
      <c r="H684" s="12" t="s">
        <v>75</v>
      </c>
      <c r="I684" s="13">
        <v>10</v>
      </c>
      <c r="J684" s="14">
        <v>124.59</v>
      </c>
      <c r="K684" s="15">
        <v>0.15</v>
      </c>
      <c r="L684" s="14">
        <v>67.14</v>
      </c>
      <c r="M684" s="14">
        <f t="shared" si="40"/>
        <v>1059.015</v>
      </c>
      <c r="N684" s="14">
        <f t="shared" si="41"/>
        <v>671.4</v>
      </c>
      <c r="O684" s="14">
        <f t="shared" si="42"/>
        <v>387.615</v>
      </c>
      <c r="P684" s="16">
        <f t="shared" si="43"/>
        <v>0.366014645684905</v>
      </c>
      <c r="Q684" s="17">
        <f>YEAR(SalesDataTable[[#This Row],[Order Date]])</f>
        <v>2026</v>
      </c>
      <c r="R684" s="16" t="str">
        <f>"Q"&amp;ROUNDUP(MONTH(SalesDataTable[[#This Row],[Order Date]])/3,0)</f>
        <v>Q2</v>
      </c>
      <c r="S684" s="13">
        <f>MONTH(SalesDataTable[[#This Row],[Order Date]])</f>
        <v>4</v>
      </c>
      <c r="T684" s="16" t="str">
        <f>TEXT(SalesDataTable[[#This Row],[Order Date]],"mmm")</f>
        <v>Apr</v>
      </c>
    </row>
    <row r="685" ht="15.6" spans="1:20">
      <c r="A685" s="19" t="s">
        <v>756</v>
      </c>
      <c r="B685" s="11">
        <v>46139</v>
      </c>
      <c r="C685" s="12" t="s">
        <v>34</v>
      </c>
      <c r="D685" s="12" t="s">
        <v>146</v>
      </c>
      <c r="E685" s="12" t="s">
        <v>23</v>
      </c>
      <c r="F685" s="12" t="s">
        <v>40</v>
      </c>
      <c r="G685" s="12" t="s">
        <v>69</v>
      </c>
      <c r="H685" s="12" t="s">
        <v>94</v>
      </c>
      <c r="I685" s="13">
        <v>1</v>
      </c>
      <c r="J685" s="14">
        <v>50.18</v>
      </c>
      <c r="K685" s="15">
        <v>0</v>
      </c>
      <c r="L685" s="14">
        <v>22.05</v>
      </c>
      <c r="M685" s="14">
        <f t="shared" si="40"/>
        <v>50.18</v>
      </c>
      <c r="N685" s="14">
        <f t="shared" si="41"/>
        <v>22.05</v>
      </c>
      <c r="O685" s="14">
        <f t="shared" si="42"/>
        <v>28.13</v>
      </c>
      <c r="P685" s="16">
        <f t="shared" si="43"/>
        <v>0.560581905141491</v>
      </c>
      <c r="Q685" s="17">
        <f>YEAR(SalesDataTable[[#This Row],[Order Date]])</f>
        <v>2026</v>
      </c>
      <c r="R685" s="16" t="str">
        <f>"Q"&amp;ROUNDUP(MONTH(SalesDataTable[[#This Row],[Order Date]])/3,0)</f>
        <v>Q2</v>
      </c>
      <c r="S685" s="13">
        <f>MONTH(SalesDataTable[[#This Row],[Order Date]])</f>
        <v>4</v>
      </c>
      <c r="T685" s="16" t="str">
        <f>TEXT(SalesDataTable[[#This Row],[Order Date]],"mmm")</f>
        <v>Apr</v>
      </c>
    </row>
    <row r="686" ht="15.6" spans="1:20">
      <c r="A686" s="19" t="s">
        <v>757</v>
      </c>
      <c r="B686" s="11">
        <v>46140</v>
      </c>
      <c r="C686" s="12" t="s">
        <v>28</v>
      </c>
      <c r="D686" s="12" t="s">
        <v>86</v>
      </c>
      <c r="E686" s="12" t="s">
        <v>23</v>
      </c>
      <c r="F686" s="12" t="s">
        <v>36</v>
      </c>
      <c r="G686" s="12" t="s">
        <v>51</v>
      </c>
      <c r="H686" s="12" t="s">
        <v>84</v>
      </c>
      <c r="I686" s="13">
        <v>1</v>
      </c>
      <c r="J686" s="14">
        <v>83.38</v>
      </c>
      <c r="K686" s="15">
        <v>0</v>
      </c>
      <c r="L686" s="14">
        <v>38.98</v>
      </c>
      <c r="M686" s="14">
        <f t="shared" si="40"/>
        <v>83.38</v>
      </c>
      <c r="N686" s="14">
        <f t="shared" si="41"/>
        <v>38.98</v>
      </c>
      <c r="O686" s="14">
        <f t="shared" si="42"/>
        <v>44.4</v>
      </c>
      <c r="P686" s="16">
        <f t="shared" si="43"/>
        <v>0.532501798992564</v>
      </c>
      <c r="Q686" s="17">
        <f>YEAR(SalesDataTable[[#This Row],[Order Date]])</f>
        <v>2026</v>
      </c>
      <c r="R686" s="16" t="str">
        <f>"Q"&amp;ROUNDUP(MONTH(SalesDataTable[[#This Row],[Order Date]])/3,0)</f>
        <v>Q2</v>
      </c>
      <c r="S686" s="13">
        <f>MONTH(SalesDataTable[[#This Row],[Order Date]])</f>
        <v>4</v>
      </c>
      <c r="T686" s="16" t="str">
        <f>TEXT(SalesDataTable[[#This Row],[Order Date]],"mmm")</f>
        <v>Apr</v>
      </c>
    </row>
    <row r="687" ht="15.6" spans="1:20">
      <c r="A687" s="19" t="s">
        <v>758</v>
      </c>
      <c r="B687" s="11">
        <v>46140</v>
      </c>
      <c r="C687" s="12" t="s">
        <v>47</v>
      </c>
      <c r="D687" s="12" t="s">
        <v>65</v>
      </c>
      <c r="E687" s="12" t="s">
        <v>23</v>
      </c>
      <c r="F687" s="12" t="s">
        <v>24</v>
      </c>
      <c r="G687" s="12" t="s">
        <v>37</v>
      </c>
      <c r="H687" s="12" t="s">
        <v>38</v>
      </c>
      <c r="I687" s="13">
        <v>1</v>
      </c>
      <c r="J687" s="14">
        <v>35.55</v>
      </c>
      <c r="K687" s="15">
        <v>0.05</v>
      </c>
      <c r="L687" s="14">
        <v>13.25</v>
      </c>
      <c r="M687" s="14">
        <f t="shared" si="40"/>
        <v>33.7725</v>
      </c>
      <c r="N687" s="14">
        <f t="shared" si="41"/>
        <v>13.25</v>
      </c>
      <c r="O687" s="14">
        <f t="shared" si="42"/>
        <v>20.5225</v>
      </c>
      <c r="P687" s="16">
        <f t="shared" si="43"/>
        <v>0.607668961433119</v>
      </c>
      <c r="Q687" s="17">
        <f>YEAR(SalesDataTable[[#This Row],[Order Date]])</f>
        <v>2026</v>
      </c>
      <c r="R687" s="16" t="str">
        <f>"Q"&amp;ROUNDUP(MONTH(SalesDataTable[[#This Row],[Order Date]])/3,0)</f>
        <v>Q2</v>
      </c>
      <c r="S687" s="13">
        <f>MONTH(SalesDataTable[[#This Row],[Order Date]])</f>
        <v>4</v>
      </c>
      <c r="T687" s="16" t="str">
        <f>TEXT(SalesDataTable[[#This Row],[Order Date]],"mmm")</f>
        <v>Apr</v>
      </c>
    </row>
    <row r="688" ht="15.6" spans="1:20">
      <c r="A688" s="19" t="s">
        <v>759</v>
      </c>
      <c r="B688" s="11">
        <v>46140</v>
      </c>
      <c r="C688" s="12" t="s">
        <v>47</v>
      </c>
      <c r="D688" s="12" t="s">
        <v>68</v>
      </c>
      <c r="E688" s="12" t="s">
        <v>45</v>
      </c>
      <c r="F688" s="12" t="s">
        <v>36</v>
      </c>
      <c r="G688" s="12" t="s">
        <v>31</v>
      </c>
      <c r="H688" s="12" t="s">
        <v>73</v>
      </c>
      <c r="I688" s="13">
        <v>1</v>
      </c>
      <c r="J688" s="14">
        <v>154.36</v>
      </c>
      <c r="K688" s="15">
        <v>0</v>
      </c>
      <c r="L688" s="14">
        <v>77.76</v>
      </c>
      <c r="M688" s="14">
        <f t="shared" si="40"/>
        <v>154.36</v>
      </c>
      <c r="N688" s="14">
        <f t="shared" si="41"/>
        <v>77.76</v>
      </c>
      <c r="O688" s="14">
        <f t="shared" si="42"/>
        <v>76.6</v>
      </c>
      <c r="P688" s="16">
        <f t="shared" si="43"/>
        <v>0.49624254988339</v>
      </c>
      <c r="Q688" s="17">
        <f>YEAR(SalesDataTable[[#This Row],[Order Date]])</f>
        <v>2026</v>
      </c>
      <c r="R688" s="16" t="str">
        <f>"Q"&amp;ROUNDUP(MONTH(SalesDataTable[[#This Row],[Order Date]])/3,0)</f>
        <v>Q2</v>
      </c>
      <c r="S688" s="13">
        <f>MONTH(SalesDataTable[[#This Row],[Order Date]])</f>
        <v>4</v>
      </c>
      <c r="T688" s="16" t="str">
        <f>TEXT(SalesDataTable[[#This Row],[Order Date]],"mmm")</f>
        <v>Apr</v>
      </c>
    </row>
    <row r="689" ht="15.6" spans="1:20">
      <c r="A689" s="19" t="s">
        <v>760</v>
      </c>
      <c r="B689" s="11">
        <v>46140</v>
      </c>
      <c r="C689" s="12" t="s">
        <v>21</v>
      </c>
      <c r="D689" s="12" t="s">
        <v>72</v>
      </c>
      <c r="E689" s="12" t="s">
        <v>59</v>
      </c>
      <c r="F689" s="12" t="s">
        <v>36</v>
      </c>
      <c r="G689" s="12" t="s">
        <v>31</v>
      </c>
      <c r="H689" s="12" t="s">
        <v>73</v>
      </c>
      <c r="I689" s="13">
        <v>1</v>
      </c>
      <c r="J689" s="14">
        <v>155.68</v>
      </c>
      <c r="K689" s="15">
        <v>0</v>
      </c>
      <c r="L689" s="14">
        <v>77.97</v>
      </c>
      <c r="M689" s="14">
        <f t="shared" si="40"/>
        <v>155.68</v>
      </c>
      <c r="N689" s="14">
        <f t="shared" si="41"/>
        <v>77.97</v>
      </c>
      <c r="O689" s="14">
        <f t="shared" si="42"/>
        <v>77.71</v>
      </c>
      <c r="P689" s="16">
        <f t="shared" si="43"/>
        <v>0.499164953751285</v>
      </c>
      <c r="Q689" s="17">
        <f>YEAR(SalesDataTable[[#This Row],[Order Date]])</f>
        <v>2026</v>
      </c>
      <c r="R689" s="16" t="str">
        <f>"Q"&amp;ROUNDUP(MONTH(SalesDataTable[[#This Row],[Order Date]])/3,0)</f>
        <v>Q2</v>
      </c>
      <c r="S689" s="13">
        <f>MONTH(SalesDataTable[[#This Row],[Order Date]])</f>
        <v>4</v>
      </c>
      <c r="T689" s="16" t="str">
        <f>TEXT(SalesDataTable[[#This Row],[Order Date]],"mmm")</f>
        <v>Apr</v>
      </c>
    </row>
    <row r="690" ht="15.6" spans="1:20">
      <c r="A690" s="19" t="s">
        <v>761</v>
      </c>
      <c r="B690" s="11">
        <v>46140</v>
      </c>
      <c r="C690" s="12" t="s">
        <v>21</v>
      </c>
      <c r="D690" s="12" t="s">
        <v>22</v>
      </c>
      <c r="E690" s="12" t="s">
        <v>23</v>
      </c>
      <c r="F690" s="12" t="s">
        <v>24</v>
      </c>
      <c r="G690" s="12" t="s">
        <v>69</v>
      </c>
      <c r="H690" s="12" t="s">
        <v>70</v>
      </c>
      <c r="I690" s="13">
        <v>1</v>
      </c>
      <c r="J690" s="14">
        <v>40.95</v>
      </c>
      <c r="K690" s="15">
        <v>0.15</v>
      </c>
      <c r="L690" s="14">
        <v>14.89</v>
      </c>
      <c r="M690" s="14">
        <f t="shared" si="40"/>
        <v>34.8075</v>
      </c>
      <c r="N690" s="14">
        <f t="shared" si="41"/>
        <v>14.89</v>
      </c>
      <c r="O690" s="14">
        <f t="shared" si="42"/>
        <v>19.9175</v>
      </c>
      <c r="P690" s="16">
        <f t="shared" si="43"/>
        <v>0.572218631042161</v>
      </c>
      <c r="Q690" s="17">
        <f>YEAR(SalesDataTable[[#This Row],[Order Date]])</f>
        <v>2026</v>
      </c>
      <c r="R690" s="16" t="str">
        <f>"Q"&amp;ROUNDUP(MONTH(SalesDataTable[[#This Row],[Order Date]])/3,0)</f>
        <v>Q2</v>
      </c>
      <c r="S690" s="13">
        <f>MONTH(SalesDataTable[[#This Row],[Order Date]])</f>
        <v>4</v>
      </c>
      <c r="T690" s="16" t="str">
        <f>TEXT(SalesDataTable[[#This Row],[Order Date]],"mmm")</f>
        <v>Apr</v>
      </c>
    </row>
    <row r="691" ht="15.6" spans="1:20">
      <c r="A691" s="19" t="s">
        <v>762</v>
      </c>
      <c r="B691" s="11">
        <v>46140</v>
      </c>
      <c r="C691" s="12" t="s">
        <v>47</v>
      </c>
      <c r="D691" s="12" t="s">
        <v>102</v>
      </c>
      <c r="E691" s="12" t="s">
        <v>59</v>
      </c>
      <c r="F691" s="12" t="s">
        <v>24</v>
      </c>
      <c r="G691" s="12" t="s">
        <v>37</v>
      </c>
      <c r="H691" s="12" t="s">
        <v>66</v>
      </c>
      <c r="I691" s="13">
        <v>3</v>
      </c>
      <c r="J691" s="14">
        <v>47.28</v>
      </c>
      <c r="K691" s="15">
        <v>0.05</v>
      </c>
      <c r="L691" s="14">
        <v>18.52</v>
      </c>
      <c r="M691" s="14">
        <f t="shared" si="40"/>
        <v>134.748</v>
      </c>
      <c r="N691" s="14">
        <f t="shared" si="41"/>
        <v>55.56</v>
      </c>
      <c r="O691" s="14">
        <f t="shared" si="42"/>
        <v>79.188</v>
      </c>
      <c r="P691" s="16">
        <f t="shared" si="43"/>
        <v>0.587674770683053</v>
      </c>
      <c r="Q691" s="17">
        <f>YEAR(SalesDataTable[[#This Row],[Order Date]])</f>
        <v>2026</v>
      </c>
      <c r="R691" s="16" t="str">
        <f>"Q"&amp;ROUNDUP(MONTH(SalesDataTable[[#This Row],[Order Date]])/3,0)</f>
        <v>Q2</v>
      </c>
      <c r="S691" s="13">
        <f>MONTH(SalesDataTable[[#This Row],[Order Date]])</f>
        <v>4</v>
      </c>
      <c r="T691" s="16" t="str">
        <f>TEXT(SalesDataTable[[#This Row],[Order Date]],"mmm")</f>
        <v>Apr</v>
      </c>
    </row>
    <row r="692" ht="15.6" spans="1:20">
      <c r="A692" s="19" t="s">
        <v>763</v>
      </c>
      <c r="B692" s="11">
        <v>46140</v>
      </c>
      <c r="C692" s="12" t="s">
        <v>47</v>
      </c>
      <c r="D692" s="12" t="s">
        <v>65</v>
      </c>
      <c r="E692" s="12" t="s">
        <v>23</v>
      </c>
      <c r="F692" s="12" t="s">
        <v>24</v>
      </c>
      <c r="G692" s="12" t="s">
        <v>69</v>
      </c>
      <c r="H692" s="12" t="s">
        <v>94</v>
      </c>
      <c r="I692" s="13">
        <v>4</v>
      </c>
      <c r="J692" s="14">
        <v>51.57</v>
      </c>
      <c r="K692" s="15">
        <v>0.1</v>
      </c>
      <c r="L692" s="14">
        <v>22.58</v>
      </c>
      <c r="M692" s="14">
        <f t="shared" si="40"/>
        <v>185.652</v>
      </c>
      <c r="N692" s="14">
        <f t="shared" si="41"/>
        <v>90.32</v>
      </c>
      <c r="O692" s="14">
        <f t="shared" si="42"/>
        <v>95.332</v>
      </c>
      <c r="P692" s="16">
        <f t="shared" si="43"/>
        <v>0.513498373300584</v>
      </c>
      <c r="Q692" s="17">
        <f>YEAR(SalesDataTable[[#This Row],[Order Date]])</f>
        <v>2026</v>
      </c>
      <c r="R692" s="16" t="str">
        <f>"Q"&amp;ROUNDUP(MONTH(SalesDataTable[[#This Row],[Order Date]])/3,0)</f>
        <v>Q2</v>
      </c>
      <c r="S692" s="13">
        <f>MONTH(SalesDataTable[[#This Row],[Order Date]])</f>
        <v>4</v>
      </c>
      <c r="T692" s="16" t="str">
        <f>TEXT(SalesDataTable[[#This Row],[Order Date]],"mmm")</f>
        <v>Apr</v>
      </c>
    </row>
    <row r="693" ht="15.6" spans="1:20">
      <c r="A693" s="19" t="s">
        <v>764</v>
      </c>
      <c r="B693" s="11">
        <v>46140</v>
      </c>
      <c r="C693" s="12" t="s">
        <v>47</v>
      </c>
      <c r="D693" s="12" t="s">
        <v>68</v>
      </c>
      <c r="E693" s="12" t="s">
        <v>23</v>
      </c>
      <c r="F693" s="12" t="s">
        <v>40</v>
      </c>
      <c r="G693" s="12" t="s">
        <v>25</v>
      </c>
      <c r="H693" s="12" t="s">
        <v>49</v>
      </c>
      <c r="I693" s="13">
        <v>1</v>
      </c>
      <c r="J693" s="14">
        <v>51.61</v>
      </c>
      <c r="K693" s="15">
        <v>0</v>
      </c>
      <c r="L693" s="14">
        <v>23</v>
      </c>
      <c r="M693" s="14">
        <f t="shared" si="40"/>
        <v>51.61</v>
      </c>
      <c r="N693" s="14">
        <f t="shared" si="41"/>
        <v>23</v>
      </c>
      <c r="O693" s="14">
        <f t="shared" si="42"/>
        <v>28.61</v>
      </c>
      <c r="P693" s="16">
        <f t="shared" si="43"/>
        <v>0.554349932183685</v>
      </c>
      <c r="Q693" s="17">
        <f>YEAR(SalesDataTable[[#This Row],[Order Date]])</f>
        <v>2026</v>
      </c>
      <c r="R693" s="16" t="str">
        <f>"Q"&amp;ROUNDUP(MONTH(SalesDataTable[[#This Row],[Order Date]])/3,0)</f>
        <v>Q2</v>
      </c>
      <c r="S693" s="13">
        <f>MONTH(SalesDataTable[[#This Row],[Order Date]])</f>
        <v>4</v>
      </c>
      <c r="T693" s="16" t="str">
        <f>TEXT(SalesDataTable[[#This Row],[Order Date]],"mmm")</f>
        <v>Apr</v>
      </c>
    </row>
    <row r="694" ht="15.6" spans="1:20">
      <c r="A694" s="19" t="s">
        <v>765</v>
      </c>
      <c r="B694" s="11">
        <v>46140</v>
      </c>
      <c r="C694" s="12" t="s">
        <v>21</v>
      </c>
      <c r="D694" s="12" t="s">
        <v>108</v>
      </c>
      <c r="E694" s="12" t="s">
        <v>45</v>
      </c>
      <c r="F694" s="12" t="s">
        <v>24</v>
      </c>
      <c r="G694" s="12" t="s">
        <v>69</v>
      </c>
      <c r="H694" s="12" t="s">
        <v>94</v>
      </c>
      <c r="I694" s="13">
        <v>1</v>
      </c>
      <c r="J694" s="14">
        <v>50.56</v>
      </c>
      <c r="K694" s="15">
        <v>0.05</v>
      </c>
      <c r="L694" s="14">
        <v>22.06</v>
      </c>
      <c r="M694" s="14">
        <f t="shared" si="40"/>
        <v>48.032</v>
      </c>
      <c r="N694" s="14">
        <f t="shared" si="41"/>
        <v>22.06</v>
      </c>
      <c r="O694" s="14">
        <f t="shared" si="42"/>
        <v>25.972</v>
      </c>
      <c r="P694" s="16">
        <f t="shared" si="43"/>
        <v>0.540722851432378</v>
      </c>
      <c r="Q694" s="17">
        <f>YEAR(SalesDataTable[[#This Row],[Order Date]])</f>
        <v>2026</v>
      </c>
      <c r="R694" s="16" t="str">
        <f>"Q"&amp;ROUNDUP(MONTH(SalesDataTable[[#This Row],[Order Date]])/3,0)</f>
        <v>Q2</v>
      </c>
      <c r="S694" s="13">
        <f>MONTH(SalesDataTable[[#This Row],[Order Date]])</f>
        <v>4</v>
      </c>
      <c r="T694" s="16" t="str">
        <f>TEXT(SalesDataTable[[#This Row],[Order Date]],"mmm")</f>
        <v>Apr</v>
      </c>
    </row>
    <row r="695" ht="15.6" spans="1:20">
      <c r="A695" s="19" t="s">
        <v>766</v>
      </c>
      <c r="B695" s="11">
        <v>46140</v>
      </c>
      <c r="C695" s="12" t="s">
        <v>34</v>
      </c>
      <c r="D695" s="12" t="s">
        <v>54</v>
      </c>
      <c r="E695" s="12" t="s">
        <v>59</v>
      </c>
      <c r="F695" s="12" t="s">
        <v>40</v>
      </c>
      <c r="G695" s="12" t="s">
        <v>37</v>
      </c>
      <c r="H695" s="12" t="s">
        <v>103</v>
      </c>
      <c r="I695" s="13">
        <v>2</v>
      </c>
      <c r="J695" s="14">
        <v>165.74</v>
      </c>
      <c r="K695" s="15">
        <v>0</v>
      </c>
      <c r="L695" s="14">
        <v>87.73</v>
      </c>
      <c r="M695" s="14">
        <f t="shared" si="40"/>
        <v>331.48</v>
      </c>
      <c r="N695" s="14">
        <f t="shared" si="41"/>
        <v>175.46</v>
      </c>
      <c r="O695" s="14">
        <f t="shared" si="42"/>
        <v>156.02</v>
      </c>
      <c r="P695" s="16">
        <f t="shared" si="43"/>
        <v>0.470676963919392</v>
      </c>
      <c r="Q695" s="17">
        <f>YEAR(SalesDataTable[[#This Row],[Order Date]])</f>
        <v>2026</v>
      </c>
      <c r="R695" s="16" t="str">
        <f>"Q"&amp;ROUNDUP(MONTH(SalesDataTable[[#This Row],[Order Date]])/3,0)</f>
        <v>Q2</v>
      </c>
      <c r="S695" s="13">
        <f>MONTH(SalesDataTable[[#This Row],[Order Date]])</f>
        <v>4</v>
      </c>
      <c r="T695" s="16" t="str">
        <f>TEXT(SalesDataTable[[#This Row],[Order Date]],"mmm")</f>
        <v>Apr</v>
      </c>
    </row>
    <row r="696" ht="15.6" spans="1:20">
      <c r="A696" s="19" t="s">
        <v>767</v>
      </c>
      <c r="B696" s="11">
        <v>46140</v>
      </c>
      <c r="C696" s="12" t="s">
        <v>34</v>
      </c>
      <c r="D696" s="12" t="s">
        <v>35</v>
      </c>
      <c r="E696" s="12" t="s">
        <v>23</v>
      </c>
      <c r="F696" s="12" t="s">
        <v>40</v>
      </c>
      <c r="G696" s="12" t="s">
        <v>69</v>
      </c>
      <c r="H696" s="12" t="s">
        <v>87</v>
      </c>
      <c r="I696" s="13">
        <v>3</v>
      </c>
      <c r="J696" s="14">
        <v>36.77</v>
      </c>
      <c r="K696" s="15">
        <v>0</v>
      </c>
      <c r="L696" s="14">
        <v>13.63</v>
      </c>
      <c r="M696" s="14">
        <f t="shared" si="40"/>
        <v>110.31</v>
      </c>
      <c r="N696" s="14">
        <f t="shared" si="41"/>
        <v>40.89</v>
      </c>
      <c r="O696" s="14">
        <f t="shared" si="42"/>
        <v>69.42</v>
      </c>
      <c r="P696" s="16">
        <f t="shared" si="43"/>
        <v>0.629317378297525</v>
      </c>
      <c r="Q696" s="17">
        <f>YEAR(SalesDataTable[[#This Row],[Order Date]])</f>
        <v>2026</v>
      </c>
      <c r="R696" s="16" t="str">
        <f>"Q"&amp;ROUNDUP(MONTH(SalesDataTable[[#This Row],[Order Date]])/3,0)</f>
        <v>Q2</v>
      </c>
      <c r="S696" s="13">
        <f>MONTH(SalesDataTable[[#This Row],[Order Date]])</f>
        <v>4</v>
      </c>
      <c r="T696" s="16" t="str">
        <f>TEXT(SalesDataTable[[#This Row],[Order Date]],"mmm")</f>
        <v>Apr</v>
      </c>
    </row>
    <row r="697" ht="15.6" spans="1:20">
      <c r="A697" s="19" t="s">
        <v>768</v>
      </c>
      <c r="B697" s="11">
        <v>46140</v>
      </c>
      <c r="C697" s="12" t="s">
        <v>47</v>
      </c>
      <c r="D697" s="12" t="s">
        <v>65</v>
      </c>
      <c r="E697" s="12" t="s">
        <v>23</v>
      </c>
      <c r="F697" s="12" t="s">
        <v>40</v>
      </c>
      <c r="G697" s="12" t="s">
        <v>51</v>
      </c>
      <c r="H697" s="12" t="s">
        <v>61</v>
      </c>
      <c r="I697" s="13">
        <v>2</v>
      </c>
      <c r="J697" s="14">
        <v>196.37</v>
      </c>
      <c r="K697" s="15">
        <v>0</v>
      </c>
      <c r="L697" s="14">
        <v>101.73</v>
      </c>
      <c r="M697" s="14">
        <f t="shared" si="40"/>
        <v>392.74</v>
      </c>
      <c r="N697" s="14">
        <f t="shared" si="41"/>
        <v>203.46</v>
      </c>
      <c r="O697" s="14">
        <f t="shared" si="42"/>
        <v>189.28</v>
      </c>
      <c r="P697" s="16">
        <f t="shared" si="43"/>
        <v>0.481947344299027</v>
      </c>
      <c r="Q697" s="17">
        <f>YEAR(SalesDataTable[[#This Row],[Order Date]])</f>
        <v>2026</v>
      </c>
      <c r="R697" s="16" t="str">
        <f>"Q"&amp;ROUNDUP(MONTH(SalesDataTable[[#This Row],[Order Date]])/3,0)</f>
        <v>Q2</v>
      </c>
      <c r="S697" s="13">
        <f>MONTH(SalesDataTable[[#This Row],[Order Date]])</f>
        <v>4</v>
      </c>
      <c r="T697" s="16" t="str">
        <f>TEXT(SalesDataTable[[#This Row],[Order Date]],"mmm")</f>
        <v>Apr</v>
      </c>
    </row>
    <row r="698" ht="15.6" spans="1:20">
      <c r="A698" s="19" t="s">
        <v>769</v>
      </c>
      <c r="B698" s="11">
        <v>46141</v>
      </c>
      <c r="C698" s="12" t="s">
        <v>21</v>
      </c>
      <c r="D698" s="12" t="s">
        <v>22</v>
      </c>
      <c r="E698" s="12" t="s">
        <v>59</v>
      </c>
      <c r="F698" s="12" t="s">
        <v>24</v>
      </c>
      <c r="G698" s="12" t="s">
        <v>37</v>
      </c>
      <c r="H698" s="12" t="s">
        <v>38</v>
      </c>
      <c r="I698" s="13">
        <v>2</v>
      </c>
      <c r="J698" s="14">
        <v>35.33</v>
      </c>
      <c r="K698" s="15">
        <v>0</v>
      </c>
      <c r="L698" s="14">
        <v>13.69</v>
      </c>
      <c r="M698" s="14">
        <f t="shared" si="40"/>
        <v>70.66</v>
      </c>
      <c r="N698" s="14">
        <f t="shared" si="41"/>
        <v>27.38</v>
      </c>
      <c r="O698" s="14">
        <f t="shared" si="42"/>
        <v>43.28</v>
      </c>
      <c r="P698" s="16">
        <f t="shared" si="43"/>
        <v>0.612510614208888</v>
      </c>
      <c r="Q698" s="17">
        <f>YEAR(SalesDataTable[[#This Row],[Order Date]])</f>
        <v>2026</v>
      </c>
      <c r="R698" s="16" t="str">
        <f>"Q"&amp;ROUNDUP(MONTH(SalesDataTable[[#This Row],[Order Date]])/3,0)</f>
        <v>Q2</v>
      </c>
      <c r="S698" s="13">
        <f>MONTH(SalesDataTable[[#This Row],[Order Date]])</f>
        <v>4</v>
      </c>
      <c r="T698" s="16" t="str">
        <f>TEXT(SalesDataTable[[#This Row],[Order Date]],"mmm")</f>
        <v>Apr</v>
      </c>
    </row>
    <row r="699" ht="15.6" spans="1:20">
      <c r="A699" s="19" t="s">
        <v>770</v>
      </c>
      <c r="B699" s="11">
        <v>46141</v>
      </c>
      <c r="C699" s="12" t="s">
        <v>34</v>
      </c>
      <c r="D699" s="12" t="s">
        <v>35</v>
      </c>
      <c r="E699" s="12" t="s">
        <v>30</v>
      </c>
      <c r="F699" s="12" t="s">
        <v>40</v>
      </c>
      <c r="G699" s="12" t="s">
        <v>37</v>
      </c>
      <c r="H699" s="12" t="s">
        <v>66</v>
      </c>
      <c r="I699" s="13">
        <v>4</v>
      </c>
      <c r="J699" s="14">
        <v>46.43</v>
      </c>
      <c r="K699" s="15">
        <v>0.1</v>
      </c>
      <c r="L699" s="14">
        <v>18.04</v>
      </c>
      <c r="M699" s="14">
        <f t="shared" si="40"/>
        <v>167.148</v>
      </c>
      <c r="N699" s="14">
        <f t="shared" si="41"/>
        <v>72.16</v>
      </c>
      <c r="O699" s="14">
        <f t="shared" si="42"/>
        <v>94.988</v>
      </c>
      <c r="P699" s="16">
        <f t="shared" si="43"/>
        <v>0.568286787756958</v>
      </c>
      <c r="Q699" s="17">
        <f>YEAR(SalesDataTable[[#This Row],[Order Date]])</f>
        <v>2026</v>
      </c>
      <c r="R699" s="16" t="str">
        <f>"Q"&amp;ROUNDUP(MONTH(SalesDataTable[[#This Row],[Order Date]])/3,0)</f>
        <v>Q2</v>
      </c>
      <c r="S699" s="13">
        <f>MONTH(SalesDataTable[[#This Row],[Order Date]])</f>
        <v>4</v>
      </c>
      <c r="T699" s="16" t="str">
        <f>TEXT(SalesDataTable[[#This Row],[Order Date]],"mmm")</f>
        <v>Apr</v>
      </c>
    </row>
    <row r="700" ht="15.6" spans="1:20">
      <c r="A700" s="19" t="s">
        <v>771</v>
      </c>
      <c r="B700" s="11">
        <v>46141</v>
      </c>
      <c r="C700" s="12" t="s">
        <v>47</v>
      </c>
      <c r="D700" s="12" t="s">
        <v>65</v>
      </c>
      <c r="E700" s="12" t="s">
        <v>59</v>
      </c>
      <c r="F700" s="12" t="s">
        <v>36</v>
      </c>
      <c r="G700" s="12" t="s">
        <v>69</v>
      </c>
      <c r="H700" s="12" t="s">
        <v>75</v>
      </c>
      <c r="I700" s="13">
        <v>1</v>
      </c>
      <c r="J700" s="14">
        <v>125.25</v>
      </c>
      <c r="K700" s="15">
        <v>0</v>
      </c>
      <c r="L700" s="14">
        <v>70.88</v>
      </c>
      <c r="M700" s="14">
        <f t="shared" si="40"/>
        <v>125.25</v>
      </c>
      <c r="N700" s="14">
        <f t="shared" si="41"/>
        <v>70.88</v>
      </c>
      <c r="O700" s="14">
        <f t="shared" si="42"/>
        <v>54.37</v>
      </c>
      <c r="P700" s="16">
        <f t="shared" si="43"/>
        <v>0.434091816367266</v>
      </c>
      <c r="Q700" s="17">
        <f>YEAR(SalesDataTable[[#This Row],[Order Date]])</f>
        <v>2026</v>
      </c>
      <c r="R700" s="16" t="str">
        <f>"Q"&amp;ROUNDUP(MONTH(SalesDataTable[[#This Row],[Order Date]])/3,0)</f>
        <v>Q2</v>
      </c>
      <c r="S700" s="13">
        <f>MONTH(SalesDataTable[[#This Row],[Order Date]])</f>
        <v>4</v>
      </c>
      <c r="T700" s="16" t="str">
        <f>TEXT(SalesDataTable[[#This Row],[Order Date]],"mmm")</f>
        <v>Apr</v>
      </c>
    </row>
    <row r="701" ht="15.6" spans="1:20">
      <c r="A701" s="19" t="s">
        <v>772</v>
      </c>
      <c r="B701" s="11">
        <v>46141</v>
      </c>
      <c r="C701" s="12" t="s">
        <v>28</v>
      </c>
      <c r="D701" s="12" t="s">
        <v>106</v>
      </c>
      <c r="E701" s="12" t="s">
        <v>23</v>
      </c>
      <c r="F701" s="12" t="s">
        <v>24</v>
      </c>
      <c r="G701" s="12" t="s">
        <v>51</v>
      </c>
      <c r="H701" s="12" t="s">
        <v>52</v>
      </c>
      <c r="I701" s="13">
        <v>1</v>
      </c>
      <c r="J701" s="14">
        <v>341.98</v>
      </c>
      <c r="K701" s="15">
        <v>0</v>
      </c>
      <c r="L701" s="14">
        <v>192.43</v>
      </c>
      <c r="M701" s="14">
        <f t="shared" si="40"/>
        <v>341.98</v>
      </c>
      <c r="N701" s="14">
        <f t="shared" si="41"/>
        <v>192.43</v>
      </c>
      <c r="O701" s="14">
        <f t="shared" si="42"/>
        <v>149.55</v>
      </c>
      <c r="P701" s="16">
        <f t="shared" si="43"/>
        <v>0.437306275220773</v>
      </c>
      <c r="Q701" s="17">
        <f>YEAR(SalesDataTable[[#This Row],[Order Date]])</f>
        <v>2026</v>
      </c>
      <c r="R701" s="16" t="str">
        <f>"Q"&amp;ROUNDUP(MONTH(SalesDataTable[[#This Row],[Order Date]])/3,0)</f>
        <v>Q2</v>
      </c>
      <c r="S701" s="13">
        <f>MONTH(SalesDataTable[[#This Row],[Order Date]])</f>
        <v>4</v>
      </c>
      <c r="T701" s="16" t="str">
        <f>TEXT(SalesDataTable[[#This Row],[Order Date]],"mmm")</f>
        <v>Apr</v>
      </c>
    </row>
    <row r="702" ht="15.6" spans="1:20">
      <c r="A702" s="19" t="s">
        <v>773</v>
      </c>
      <c r="B702" s="11">
        <v>46141</v>
      </c>
      <c r="C702" s="12" t="s">
        <v>28</v>
      </c>
      <c r="D702" s="12" t="s">
        <v>58</v>
      </c>
      <c r="E702" s="12" t="s">
        <v>59</v>
      </c>
      <c r="F702" s="12" t="s">
        <v>40</v>
      </c>
      <c r="G702" s="12" t="s">
        <v>69</v>
      </c>
      <c r="H702" s="12" t="s">
        <v>70</v>
      </c>
      <c r="I702" s="13">
        <v>1</v>
      </c>
      <c r="J702" s="14">
        <v>40.04</v>
      </c>
      <c r="K702" s="15">
        <v>0</v>
      </c>
      <c r="L702" s="14">
        <v>14.72</v>
      </c>
      <c r="M702" s="14">
        <f t="shared" si="40"/>
        <v>40.04</v>
      </c>
      <c r="N702" s="14">
        <f t="shared" si="41"/>
        <v>14.72</v>
      </c>
      <c r="O702" s="14">
        <f t="shared" si="42"/>
        <v>25.32</v>
      </c>
      <c r="P702" s="16">
        <f t="shared" si="43"/>
        <v>0.632367632367632</v>
      </c>
      <c r="Q702" s="17">
        <f>YEAR(SalesDataTable[[#This Row],[Order Date]])</f>
        <v>2026</v>
      </c>
      <c r="R702" s="16" t="str">
        <f>"Q"&amp;ROUNDUP(MONTH(SalesDataTable[[#This Row],[Order Date]])/3,0)</f>
        <v>Q2</v>
      </c>
      <c r="S702" s="13">
        <f>MONTH(SalesDataTable[[#This Row],[Order Date]])</f>
        <v>4</v>
      </c>
      <c r="T702" s="16" t="str">
        <f>TEXT(SalesDataTable[[#This Row],[Order Date]],"mmm")</f>
        <v>Apr</v>
      </c>
    </row>
    <row r="703" ht="15.6" spans="1:20">
      <c r="A703" s="19" t="s">
        <v>774</v>
      </c>
      <c r="B703" s="11">
        <v>46141</v>
      </c>
      <c r="C703" s="12" t="s">
        <v>47</v>
      </c>
      <c r="D703" s="12" t="s">
        <v>102</v>
      </c>
      <c r="E703" s="12" t="s">
        <v>23</v>
      </c>
      <c r="F703" s="12" t="s">
        <v>24</v>
      </c>
      <c r="G703" s="12" t="s">
        <v>25</v>
      </c>
      <c r="H703" s="12" t="s">
        <v>55</v>
      </c>
      <c r="I703" s="13">
        <v>3</v>
      </c>
      <c r="J703" s="14">
        <v>40.47</v>
      </c>
      <c r="K703" s="15">
        <v>0.05</v>
      </c>
      <c r="L703" s="14">
        <v>17.14</v>
      </c>
      <c r="M703" s="14">
        <f t="shared" si="40"/>
        <v>115.3395</v>
      </c>
      <c r="N703" s="14">
        <f t="shared" si="41"/>
        <v>51.42</v>
      </c>
      <c r="O703" s="14">
        <f t="shared" si="42"/>
        <v>63.9195</v>
      </c>
      <c r="P703" s="16">
        <f t="shared" si="43"/>
        <v>0.554185686603462</v>
      </c>
      <c r="Q703" s="17">
        <f>YEAR(SalesDataTable[[#This Row],[Order Date]])</f>
        <v>2026</v>
      </c>
      <c r="R703" s="16" t="str">
        <f>"Q"&amp;ROUNDUP(MONTH(SalesDataTable[[#This Row],[Order Date]])/3,0)</f>
        <v>Q2</v>
      </c>
      <c r="S703" s="13">
        <f>MONTH(SalesDataTable[[#This Row],[Order Date]])</f>
        <v>4</v>
      </c>
      <c r="T703" s="16" t="str">
        <f>TEXT(SalesDataTable[[#This Row],[Order Date]],"mmm")</f>
        <v>Apr</v>
      </c>
    </row>
    <row r="704" ht="15.6" spans="1:20">
      <c r="A704" s="19" t="s">
        <v>775</v>
      </c>
      <c r="B704" s="11">
        <v>46142</v>
      </c>
      <c r="C704" s="12" t="s">
        <v>47</v>
      </c>
      <c r="D704" s="12" t="s">
        <v>68</v>
      </c>
      <c r="E704" s="12" t="s">
        <v>30</v>
      </c>
      <c r="F704" s="12" t="s">
        <v>24</v>
      </c>
      <c r="G704" s="12" t="s">
        <v>51</v>
      </c>
      <c r="H704" s="12" t="s">
        <v>84</v>
      </c>
      <c r="I704" s="13">
        <v>6</v>
      </c>
      <c r="J704" s="14">
        <v>83.7</v>
      </c>
      <c r="K704" s="15">
        <v>0.2</v>
      </c>
      <c r="L704" s="14">
        <v>38.58</v>
      </c>
      <c r="M704" s="14">
        <f t="shared" si="40"/>
        <v>401.76</v>
      </c>
      <c r="N704" s="14">
        <f t="shared" si="41"/>
        <v>231.48</v>
      </c>
      <c r="O704" s="14">
        <f t="shared" si="42"/>
        <v>170.28</v>
      </c>
      <c r="P704" s="16">
        <f t="shared" si="43"/>
        <v>0.423835125448029</v>
      </c>
      <c r="Q704" s="17">
        <f>YEAR(SalesDataTable[[#This Row],[Order Date]])</f>
        <v>2026</v>
      </c>
      <c r="R704" s="16" t="str">
        <f>"Q"&amp;ROUNDUP(MONTH(SalesDataTable[[#This Row],[Order Date]])/3,0)</f>
        <v>Q2</v>
      </c>
      <c r="S704" s="13">
        <f>MONTH(SalesDataTable[[#This Row],[Order Date]])</f>
        <v>4</v>
      </c>
      <c r="T704" s="16" t="str">
        <f>TEXT(SalesDataTable[[#This Row],[Order Date]],"mmm")</f>
        <v>Apr</v>
      </c>
    </row>
    <row r="705" ht="15.6" spans="1:20">
      <c r="A705" s="19" t="s">
        <v>776</v>
      </c>
      <c r="B705" s="11">
        <v>46142</v>
      </c>
      <c r="C705" s="12" t="s">
        <v>21</v>
      </c>
      <c r="D705" s="12" t="s">
        <v>108</v>
      </c>
      <c r="E705" s="12" t="s">
        <v>23</v>
      </c>
      <c r="F705" s="12" t="s">
        <v>24</v>
      </c>
      <c r="G705" s="12" t="s">
        <v>51</v>
      </c>
      <c r="H705" s="12" t="s">
        <v>84</v>
      </c>
      <c r="I705" s="13">
        <v>4</v>
      </c>
      <c r="J705" s="14">
        <v>83.27</v>
      </c>
      <c r="K705" s="15">
        <v>0</v>
      </c>
      <c r="L705" s="14">
        <v>39.98</v>
      </c>
      <c r="M705" s="14">
        <f t="shared" si="40"/>
        <v>333.08</v>
      </c>
      <c r="N705" s="14">
        <f t="shared" si="41"/>
        <v>159.92</v>
      </c>
      <c r="O705" s="14">
        <f t="shared" si="42"/>
        <v>173.16</v>
      </c>
      <c r="P705" s="16">
        <f t="shared" si="43"/>
        <v>0.519875105079861</v>
      </c>
      <c r="Q705" s="17">
        <f>YEAR(SalesDataTable[[#This Row],[Order Date]])</f>
        <v>2026</v>
      </c>
      <c r="R705" s="16" t="str">
        <f>"Q"&amp;ROUNDUP(MONTH(SalesDataTable[[#This Row],[Order Date]])/3,0)</f>
        <v>Q2</v>
      </c>
      <c r="S705" s="13">
        <f>MONTH(SalesDataTable[[#This Row],[Order Date]])</f>
        <v>4</v>
      </c>
      <c r="T705" s="16" t="str">
        <f>TEXT(SalesDataTable[[#This Row],[Order Date]],"mmm")</f>
        <v>Apr</v>
      </c>
    </row>
    <row r="706" ht="15.6" spans="1:20">
      <c r="A706" s="19" t="s">
        <v>777</v>
      </c>
      <c r="B706" s="11">
        <v>46142</v>
      </c>
      <c r="C706" s="12" t="s">
        <v>34</v>
      </c>
      <c r="D706" s="12" t="s">
        <v>146</v>
      </c>
      <c r="E706" s="12" t="s">
        <v>30</v>
      </c>
      <c r="F706" s="12" t="s">
        <v>40</v>
      </c>
      <c r="G706" s="12" t="s">
        <v>51</v>
      </c>
      <c r="H706" s="12" t="s">
        <v>110</v>
      </c>
      <c r="I706" s="13">
        <v>3</v>
      </c>
      <c r="J706" s="14">
        <v>126.03</v>
      </c>
      <c r="K706" s="15">
        <v>0.1</v>
      </c>
      <c r="L706" s="14">
        <v>61.75</v>
      </c>
      <c r="M706" s="14">
        <f t="shared" ref="M706:M769" si="44">I706*J706*(1-K706)</f>
        <v>340.281</v>
      </c>
      <c r="N706" s="14">
        <f t="shared" ref="N706:N769" si="45">I706*L706</f>
        <v>185.25</v>
      </c>
      <c r="O706" s="14">
        <f t="shared" ref="O706:O769" si="46">M706-N706</f>
        <v>155.031</v>
      </c>
      <c r="P706" s="16">
        <f t="shared" ref="P706:P769" si="47">IFERROR(O706/M706,0)</f>
        <v>0.455596991897873</v>
      </c>
      <c r="Q706" s="17">
        <f>YEAR(SalesDataTable[[#This Row],[Order Date]])</f>
        <v>2026</v>
      </c>
      <c r="R706" s="16" t="str">
        <f>"Q"&amp;ROUNDUP(MONTH(SalesDataTable[[#This Row],[Order Date]])/3,0)</f>
        <v>Q2</v>
      </c>
      <c r="S706" s="13">
        <f>MONTH(SalesDataTable[[#This Row],[Order Date]])</f>
        <v>4</v>
      </c>
      <c r="T706" s="16" t="str">
        <f>TEXT(SalesDataTable[[#This Row],[Order Date]],"mmm")</f>
        <v>Apr</v>
      </c>
    </row>
    <row r="707" ht="15.6" spans="1:20">
      <c r="A707" s="19" t="s">
        <v>778</v>
      </c>
      <c r="B707" s="11">
        <v>46142</v>
      </c>
      <c r="C707" s="12" t="s">
        <v>28</v>
      </c>
      <c r="D707" s="12" t="s">
        <v>106</v>
      </c>
      <c r="E707" s="12" t="s">
        <v>23</v>
      </c>
      <c r="F707" s="12" t="s">
        <v>36</v>
      </c>
      <c r="G707" s="12" t="s">
        <v>51</v>
      </c>
      <c r="H707" s="12" t="s">
        <v>110</v>
      </c>
      <c r="I707" s="13">
        <v>1</v>
      </c>
      <c r="J707" s="14">
        <v>122.86</v>
      </c>
      <c r="K707" s="15">
        <v>0.05</v>
      </c>
      <c r="L707" s="14">
        <v>59.22</v>
      </c>
      <c r="M707" s="14">
        <f t="shared" si="44"/>
        <v>116.717</v>
      </c>
      <c r="N707" s="14">
        <f t="shared" si="45"/>
        <v>59.22</v>
      </c>
      <c r="O707" s="14">
        <f t="shared" si="46"/>
        <v>57.497</v>
      </c>
      <c r="P707" s="16">
        <f t="shared" si="47"/>
        <v>0.492618898703702</v>
      </c>
      <c r="Q707" s="17">
        <f>YEAR(SalesDataTable[[#This Row],[Order Date]])</f>
        <v>2026</v>
      </c>
      <c r="R707" s="16" t="str">
        <f>"Q"&amp;ROUNDUP(MONTH(SalesDataTable[[#This Row],[Order Date]])/3,0)</f>
        <v>Q2</v>
      </c>
      <c r="S707" s="13">
        <f>MONTH(SalesDataTable[[#This Row],[Order Date]])</f>
        <v>4</v>
      </c>
      <c r="T707" s="16" t="str">
        <f>TEXT(SalesDataTable[[#This Row],[Order Date]],"mmm")</f>
        <v>Apr</v>
      </c>
    </row>
    <row r="708" ht="15.6" spans="1:20">
      <c r="A708" s="19" t="s">
        <v>779</v>
      </c>
      <c r="B708" s="11">
        <v>46142</v>
      </c>
      <c r="C708" s="12" t="s">
        <v>34</v>
      </c>
      <c r="D708" s="12" t="s">
        <v>35</v>
      </c>
      <c r="E708" s="12" t="s">
        <v>23</v>
      </c>
      <c r="F708" s="12" t="s">
        <v>36</v>
      </c>
      <c r="G708" s="12" t="s">
        <v>25</v>
      </c>
      <c r="H708" s="12" t="s">
        <v>55</v>
      </c>
      <c r="I708" s="13">
        <v>1</v>
      </c>
      <c r="J708" s="14">
        <v>39.44</v>
      </c>
      <c r="K708" s="15">
        <v>0.1</v>
      </c>
      <c r="L708" s="14">
        <v>16.63</v>
      </c>
      <c r="M708" s="14">
        <f t="shared" si="44"/>
        <v>35.496</v>
      </c>
      <c r="N708" s="14">
        <f t="shared" si="45"/>
        <v>16.63</v>
      </c>
      <c r="O708" s="14">
        <f t="shared" si="46"/>
        <v>18.866</v>
      </c>
      <c r="P708" s="16">
        <f t="shared" si="47"/>
        <v>0.531496506648637</v>
      </c>
      <c r="Q708" s="17">
        <f>YEAR(SalesDataTable[[#This Row],[Order Date]])</f>
        <v>2026</v>
      </c>
      <c r="R708" s="16" t="str">
        <f>"Q"&amp;ROUNDUP(MONTH(SalesDataTable[[#This Row],[Order Date]])/3,0)</f>
        <v>Q2</v>
      </c>
      <c r="S708" s="13">
        <f>MONTH(SalesDataTable[[#This Row],[Order Date]])</f>
        <v>4</v>
      </c>
      <c r="T708" s="16" t="str">
        <f>TEXT(SalesDataTable[[#This Row],[Order Date]],"mmm")</f>
        <v>Apr</v>
      </c>
    </row>
    <row r="709" ht="15.6" spans="1:20">
      <c r="A709" s="19" t="s">
        <v>780</v>
      </c>
      <c r="B709" s="11">
        <v>46142</v>
      </c>
      <c r="C709" s="12" t="s">
        <v>34</v>
      </c>
      <c r="D709" s="12" t="s">
        <v>81</v>
      </c>
      <c r="E709" s="12" t="s">
        <v>23</v>
      </c>
      <c r="F709" s="12" t="s">
        <v>24</v>
      </c>
      <c r="G709" s="12" t="s">
        <v>37</v>
      </c>
      <c r="H709" s="12" t="s">
        <v>91</v>
      </c>
      <c r="I709" s="13">
        <v>1</v>
      </c>
      <c r="J709" s="14">
        <v>130.34</v>
      </c>
      <c r="K709" s="15">
        <v>0.1</v>
      </c>
      <c r="L709" s="14">
        <v>66.68</v>
      </c>
      <c r="M709" s="14">
        <f t="shared" si="44"/>
        <v>117.306</v>
      </c>
      <c r="N709" s="14">
        <f t="shared" si="45"/>
        <v>66.68</v>
      </c>
      <c r="O709" s="14">
        <f t="shared" si="46"/>
        <v>50.626</v>
      </c>
      <c r="P709" s="16">
        <f t="shared" si="47"/>
        <v>0.431572127597906</v>
      </c>
      <c r="Q709" s="17">
        <f>YEAR(SalesDataTable[[#This Row],[Order Date]])</f>
        <v>2026</v>
      </c>
      <c r="R709" s="16" t="str">
        <f>"Q"&amp;ROUNDUP(MONTH(SalesDataTable[[#This Row],[Order Date]])/3,0)</f>
        <v>Q2</v>
      </c>
      <c r="S709" s="13">
        <f>MONTH(SalesDataTable[[#This Row],[Order Date]])</f>
        <v>4</v>
      </c>
      <c r="T709" s="16" t="str">
        <f>TEXT(SalesDataTable[[#This Row],[Order Date]],"mmm")</f>
        <v>Apr</v>
      </c>
    </row>
    <row r="710" ht="15.6" spans="1:20">
      <c r="A710" s="19" t="s">
        <v>781</v>
      </c>
      <c r="B710" s="11">
        <v>46143</v>
      </c>
      <c r="C710" s="12" t="s">
        <v>28</v>
      </c>
      <c r="D710" s="12" t="s">
        <v>89</v>
      </c>
      <c r="E710" s="12" t="s">
        <v>23</v>
      </c>
      <c r="F710" s="12" t="s">
        <v>40</v>
      </c>
      <c r="G710" s="12" t="s">
        <v>31</v>
      </c>
      <c r="H710" s="12" t="s">
        <v>73</v>
      </c>
      <c r="I710" s="13">
        <v>1</v>
      </c>
      <c r="J710" s="14">
        <v>154.86</v>
      </c>
      <c r="K710" s="15">
        <v>0</v>
      </c>
      <c r="L710" s="14">
        <v>78.37</v>
      </c>
      <c r="M710" s="14">
        <f t="shared" si="44"/>
        <v>154.86</v>
      </c>
      <c r="N710" s="14">
        <f t="shared" si="45"/>
        <v>78.37</v>
      </c>
      <c r="O710" s="14">
        <f t="shared" si="46"/>
        <v>76.49</v>
      </c>
      <c r="P710" s="16">
        <f t="shared" si="47"/>
        <v>0.493930001291489</v>
      </c>
      <c r="Q710" s="17">
        <f>YEAR(SalesDataTable[[#This Row],[Order Date]])</f>
        <v>2026</v>
      </c>
      <c r="R710" s="16" t="str">
        <f>"Q"&amp;ROUNDUP(MONTH(SalesDataTable[[#This Row],[Order Date]])/3,0)</f>
        <v>Q2</v>
      </c>
      <c r="S710" s="13">
        <f>MONTH(SalesDataTable[[#This Row],[Order Date]])</f>
        <v>5</v>
      </c>
      <c r="T710" s="16" t="str">
        <f>TEXT(SalesDataTable[[#This Row],[Order Date]],"mmm")</f>
        <v>May</v>
      </c>
    </row>
    <row r="711" ht="15.6" spans="1:20">
      <c r="A711" s="19" t="s">
        <v>782</v>
      </c>
      <c r="B711" s="11">
        <v>46143</v>
      </c>
      <c r="C711" s="12" t="s">
        <v>47</v>
      </c>
      <c r="D711" s="12" t="s">
        <v>68</v>
      </c>
      <c r="E711" s="12" t="s">
        <v>45</v>
      </c>
      <c r="F711" s="12" t="s">
        <v>24</v>
      </c>
      <c r="G711" s="12" t="s">
        <v>25</v>
      </c>
      <c r="H711" s="12" t="s">
        <v>63</v>
      </c>
      <c r="I711" s="13">
        <v>4</v>
      </c>
      <c r="J711" s="14">
        <v>103.64</v>
      </c>
      <c r="K711" s="15">
        <v>0</v>
      </c>
      <c r="L711" s="14">
        <v>50.59</v>
      </c>
      <c r="M711" s="14">
        <f t="shared" si="44"/>
        <v>414.56</v>
      </c>
      <c r="N711" s="14">
        <f t="shared" si="45"/>
        <v>202.36</v>
      </c>
      <c r="O711" s="14">
        <f t="shared" si="46"/>
        <v>212.2</v>
      </c>
      <c r="P711" s="16">
        <f t="shared" si="47"/>
        <v>0.511868004631416</v>
      </c>
      <c r="Q711" s="17">
        <f>YEAR(SalesDataTable[[#This Row],[Order Date]])</f>
        <v>2026</v>
      </c>
      <c r="R711" s="16" t="str">
        <f>"Q"&amp;ROUNDUP(MONTH(SalesDataTable[[#This Row],[Order Date]])/3,0)</f>
        <v>Q2</v>
      </c>
      <c r="S711" s="13">
        <f>MONTH(SalesDataTable[[#This Row],[Order Date]])</f>
        <v>5</v>
      </c>
      <c r="T711" s="16" t="str">
        <f>TEXT(SalesDataTable[[#This Row],[Order Date]],"mmm")</f>
        <v>May</v>
      </c>
    </row>
    <row r="712" ht="15.6" spans="1:20">
      <c r="A712" s="19" t="s">
        <v>783</v>
      </c>
      <c r="B712" s="11">
        <v>46143</v>
      </c>
      <c r="C712" s="12" t="s">
        <v>21</v>
      </c>
      <c r="D712" s="12" t="s">
        <v>108</v>
      </c>
      <c r="E712" s="12" t="s">
        <v>23</v>
      </c>
      <c r="F712" s="12" t="s">
        <v>24</v>
      </c>
      <c r="G712" s="12" t="s">
        <v>37</v>
      </c>
      <c r="H712" s="12" t="s">
        <v>103</v>
      </c>
      <c r="I712" s="13">
        <v>1</v>
      </c>
      <c r="J712" s="14">
        <v>164.49</v>
      </c>
      <c r="K712" s="15">
        <v>0.05</v>
      </c>
      <c r="L712" s="14">
        <v>87.81</v>
      </c>
      <c r="M712" s="14">
        <f t="shared" si="44"/>
        <v>156.2655</v>
      </c>
      <c r="N712" s="14">
        <f t="shared" si="45"/>
        <v>87.81</v>
      </c>
      <c r="O712" s="14">
        <f t="shared" si="46"/>
        <v>68.4555</v>
      </c>
      <c r="P712" s="16">
        <f t="shared" si="47"/>
        <v>0.438071743283066</v>
      </c>
      <c r="Q712" s="17">
        <f>YEAR(SalesDataTable[[#This Row],[Order Date]])</f>
        <v>2026</v>
      </c>
      <c r="R712" s="16" t="str">
        <f>"Q"&amp;ROUNDUP(MONTH(SalesDataTable[[#This Row],[Order Date]])/3,0)</f>
        <v>Q2</v>
      </c>
      <c r="S712" s="13">
        <f>MONTH(SalesDataTable[[#This Row],[Order Date]])</f>
        <v>5</v>
      </c>
      <c r="T712" s="16" t="str">
        <f>TEXT(SalesDataTable[[#This Row],[Order Date]],"mmm")</f>
        <v>May</v>
      </c>
    </row>
    <row r="713" ht="15.6" spans="1:20">
      <c r="A713" s="19" t="s">
        <v>784</v>
      </c>
      <c r="B713" s="11">
        <v>46143</v>
      </c>
      <c r="C713" s="12" t="s">
        <v>47</v>
      </c>
      <c r="D713" s="12" t="s">
        <v>68</v>
      </c>
      <c r="E713" s="12" t="s">
        <v>30</v>
      </c>
      <c r="F713" s="12" t="s">
        <v>24</v>
      </c>
      <c r="G713" s="12" t="s">
        <v>37</v>
      </c>
      <c r="H713" s="12" t="s">
        <v>103</v>
      </c>
      <c r="I713" s="13">
        <v>3</v>
      </c>
      <c r="J713" s="14">
        <v>163.45</v>
      </c>
      <c r="K713" s="15">
        <v>0.05</v>
      </c>
      <c r="L713" s="14">
        <v>87.54</v>
      </c>
      <c r="M713" s="14">
        <f t="shared" si="44"/>
        <v>465.8325</v>
      </c>
      <c r="N713" s="14">
        <f t="shared" si="45"/>
        <v>262.62</v>
      </c>
      <c r="O713" s="14">
        <f t="shared" si="46"/>
        <v>203.2125</v>
      </c>
      <c r="P713" s="16">
        <f t="shared" si="47"/>
        <v>0.436235127433144</v>
      </c>
      <c r="Q713" s="17">
        <f>YEAR(SalesDataTable[[#This Row],[Order Date]])</f>
        <v>2026</v>
      </c>
      <c r="R713" s="16" t="str">
        <f>"Q"&amp;ROUNDUP(MONTH(SalesDataTable[[#This Row],[Order Date]])/3,0)</f>
        <v>Q2</v>
      </c>
      <c r="S713" s="13">
        <f>MONTH(SalesDataTable[[#This Row],[Order Date]])</f>
        <v>5</v>
      </c>
      <c r="T713" s="16" t="str">
        <f>TEXT(SalesDataTable[[#This Row],[Order Date]],"mmm")</f>
        <v>May</v>
      </c>
    </row>
    <row r="714" ht="15.6" spans="1:20">
      <c r="A714" s="19" t="s">
        <v>785</v>
      </c>
      <c r="B714" s="11">
        <v>46143</v>
      </c>
      <c r="C714" s="12" t="s">
        <v>47</v>
      </c>
      <c r="D714" s="12" t="s">
        <v>48</v>
      </c>
      <c r="E714" s="12" t="s">
        <v>23</v>
      </c>
      <c r="F714" s="12" t="s">
        <v>24</v>
      </c>
      <c r="G714" s="12" t="s">
        <v>31</v>
      </c>
      <c r="H714" s="12" t="s">
        <v>99</v>
      </c>
      <c r="I714" s="13">
        <v>1</v>
      </c>
      <c r="J714" s="14">
        <v>71.87</v>
      </c>
      <c r="K714" s="15">
        <v>0.05</v>
      </c>
      <c r="L714" s="14">
        <v>31.97</v>
      </c>
      <c r="M714" s="14">
        <f t="shared" si="44"/>
        <v>68.2765</v>
      </c>
      <c r="N714" s="14">
        <f t="shared" si="45"/>
        <v>31.97</v>
      </c>
      <c r="O714" s="14">
        <f t="shared" si="46"/>
        <v>36.3065</v>
      </c>
      <c r="P714" s="16">
        <f t="shared" si="47"/>
        <v>0.531756900251184</v>
      </c>
      <c r="Q714" s="17">
        <f>YEAR(SalesDataTable[[#This Row],[Order Date]])</f>
        <v>2026</v>
      </c>
      <c r="R714" s="16" t="str">
        <f>"Q"&amp;ROUNDUP(MONTH(SalesDataTable[[#This Row],[Order Date]])/3,0)</f>
        <v>Q2</v>
      </c>
      <c r="S714" s="13">
        <f>MONTH(SalesDataTable[[#This Row],[Order Date]])</f>
        <v>5</v>
      </c>
      <c r="T714" s="16" t="str">
        <f>TEXT(SalesDataTable[[#This Row],[Order Date]],"mmm")</f>
        <v>May</v>
      </c>
    </row>
    <row r="715" ht="15.6" spans="1:20">
      <c r="A715" s="19" t="s">
        <v>786</v>
      </c>
      <c r="B715" s="11">
        <v>46143</v>
      </c>
      <c r="C715" s="12" t="s">
        <v>28</v>
      </c>
      <c r="D715" s="12" t="s">
        <v>106</v>
      </c>
      <c r="E715" s="12" t="s">
        <v>59</v>
      </c>
      <c r="F715" s="12" t="s">
        <v>24</v>
      </c>
      <c r="G715" s="12" t="s">
        <v>51</v>
      </c>
      <c r="H715" s="12" t="s">
        <v>61</v>
      </c>
      <c r="I715" s="13">
        <v>2</v>
      </c>
      <c r="J715" s="14">
        <v>194.97</v>
      </c>
      <c r="K715" s="15">
        <v>0</v>
      </c>
      <c r="L715" s="14">
        <v>101.14</v>
      </c>
      <c r="M715" s="14">
        <f t="shared" si="44"/>
        <v>389.94</v>
      </c>
      <c r="N715" s="14">
        <f t="shared" si="45"/>
        <v>202.28</v>
      </c>
      <c r="O715" s="14">
        <f t="shared" si="46"/>
        <v>187.66</v>
      </c>
      <c r="P715" s="16">
        <f t="shared" si="47"/>
        <v>0.481253526183515</v>
      </c>
      <c r="Q715" s="17">
        <f>YEAR(SalesDataTable[[#This Row],[Order Date]])</f>
        <v>2026</v>
      </c>
      <c r="R715" s="16" t="str">
        <f>"Q"&amp;ROUNDUP(MONTH(SalesDataTable[[#This Row],[Order Date]])/3,0)</f>
        <v>Q2</v>
      </c>
      <c r="S715" s="13">
        <f>MONTH(SalesDataTable[[#This Row],[Order Date]])</f>
        <v>5</v>
      </c>
      <c r="T715" s="16" t="str">
        <f>TEXT(SalesDataTable[[#This Row],[Order Date]],"mmm")</f>
        <v>May</v>
      </c>
    </row>
    <row r="716" ht="15.6" spans="1:20">
      <c r="A716" s="19" t="s">
        <v>787</v>
      </c>
      <c r="B716" s="11">
        <v>46143</v>
      </c>
      <c r="C716" s="12" t="s">
        <v>47</v>
      </c>
      <c r="D716" s="12" t="s">
        <v>68</v>
      </c>
      <c r="E716" s="12" t="s">
        <v>59</v>
      </c>
      <c r="F716" s="12" t="s">
        <v>24</v>
      </c>
      <c r="G716" s="12" t="s">
        <v>25</v>
      </c>
      <c r="H716" s="12" t="s">
        <v>49</v>
      </c>
      <c r="I716" s="13">
        <v>2</v>
      </c>
      <c r="J716" s="14">
        <v>49.53</v>
      </c>
      <c r="K716" s="15">
        <v>0</v>
      </c>
      <c r="L716" s="14">
        <v>22.91</v>
      </c>
      <c r="M716" s="14">
        <f t="shared" si="44"/>
        <v>99.06</v>
      </c>
      <c r="N716" s="14">
        <f t="shared" si="45"/>
        <v>45.82</v>
      </c>
      <c r="O716" s="14">
        <f t="shared" si="46"/>
        <v>53.24</v>
      </c>
      <c r="P716" s="16">
        <f t="shared" si="47"/>
        <v>0.537452049263073</v>
      </c>
      <c r="Q716" s="17">
        <f>YEAR(SalesDataTable[[#This Row],[Order Date]])</f>
        <v>2026</v>
      </c>
      <c r="R716" s="16" t="str">
        <f>"Q"&amp;ROUNDUP(MONTH(SalesDataTable[[#This Row],[Order Date]])/3,0)</f>
        <v>Q2</v>
      </c>
      <c r="S716" s="13">
        <f>MONTH(SalesDataTable[[#This Row],[Order Date]])</f>
        <v>5</v>
      </c>
      <c r="T716" s="16" t="str">
        <f>TEXT(SalesDataTable[[#This Row],[Order Date]],"mmm")</f>
        <v>May</v>
      </c>
    </row>
    <row r="717" ht="15.6" spans="1:20">
      <c r="A717" s="19" t="s">
        <v>788</v>
      </c>
      <c r="B717" s="11">
        <v>46143</v>
      </c>
      <c r="C717" s="12" t="s">
        <v>47</v>
      </c>
      <c r="D717" s="12" t="s">
        <v>68</v>
      </c>
      <c r="E717" s="12" t="s">
        <v>30</v>
      </c>
      <c r="F717" s="12" t="s">
        <v>40</v>
      </c>
      <c r="G717" s="12" t="s">
        <v>69</v>
      </c>
      <c r="H717" s="12" t="s">
        <v>87</v>
      </c>
      <c r="I717" s="13">
        <v>4</v>
      </c>
      <c r="J717" s="14">
        <v>35.62</v>
      </c>
      <c r="K717" s="15">
        <v>0.15</v>
      </c>
      <c r="L717" s="14">
        <v>13.76</v>
      </c>
      <c r="M717" s="14">
        <f t="shared" si="44"/>
        <v>121.108</v>
      </c>
      <c r="N717" s="14">
        <f t="shared" si="45"/>
        <v>55.04</v>
      </c>
      <c r="O717" s="14">
        <f t="shared" si="46"/>
        <v>66.068</v>
      </c>
      <c r="P717" s="16">
        <f t="shared" si="47"/>
        <v>0.545529609934934</v>
      </c>
      <c r="Q717" s="17">
        <f>YEAR(SalesDataTable[[#This Row],[Order Date]])</f>
        <v>2026</v>
      </c>
      <c r="R717" s="16" t="str">
        <f>"Q"&amp;ROUNDUP(MONTH(SalesDataTable[[#This Row],[Order Date]])/3,0)</f>
        <v>Q2</v>
      </c>
      <c r="S717" s="13">
        <f>MONTH(SalesDataTable[[#This Row],[Order Date]])</f>
        <v>5</v>
      </c>
      <c r="T717" s="16" t="str">
        <f>TEXT(SalesDataTable[[#This Row],[Order Date]],"mmm")</f>
        <v>May</v>
      </c>
    </row>
    <row r="718" ht="15.6" spans="1:20">
      <c r="A718" s="19" t="s">
        <v>789</v>
      </c>
      <c r="B718" s="11">
        <v>46144</v>
      </c>
      <c r="C718" s="12" t="s">
        <v>47</v>
      </c>
      <c r="D718" s="12" t="s">
        <v>65</v>
      </c>
      <c r="E718" s="12" t="s">
        <v>45</v>
      </c>
      <c r="F718" s="12" t="s">
        <v>24</v>
      </c>
      <c r="G718" s="12" t="s">
        <v>37</v>
      </c>
      <c r="H718" s="12" t="s">
        <v>66</v>
      </c>
      <c r="I718" s="13">
        <v>2</v>
      </c>
      <c r="J718" s="14">
        <v>45.47</v>
      </c>
      <c r="K718" s="15">
        <v>0</v>
      </c>
      <c r="L718" s="14">
        <v>18.37</v>
      </c>
      <c r="M718" s="14">
        <f t="shared" si="44"/>
        <v>90.94</v>
      </c>
      <c r="N718" s="14">
        <f t="shared" si="45"/>
        <v>36.74</v>
      </c>
      <c r="O718" s="14">
        <f t="shared" si="46"/>
        <v>54.2</v>
      </c>
      <c r="P718" s="16">
        <f t="shared" si="47"/>
        <v>0.595997360897295</v>
      </c>
      <c r="Q718" s="17">
        <f>YEAR(SalesDataTable[[#This Row],[Order Date]])</f>
        <v>2026</v>
      </c>
      <c r="R718" s="16" t="str">
        <f>"Q"&amp;ROUNDUP(MONTH(SalesDataTable[[#This Row],[Order Date]])/3,0)</f>
        <v>Q2</v>
      </c>
      <c r="S718" s="13">
        <f>MONTH(SalesDataTable[[#This Row],[Order Date]])</f>
        <v>5</v>
      </c>
      <c r="T718" s="16" t="str">
        <f>TEXT(SalesDataTable[[#This Row],[Order Date]],"mmm")</f>
        <v>May</v>
      </c>
    </row>
    <row r="719" ht="15.6" spans="1:20">
      <c r="A719" s="19" t="s">
        <v>790</v>
      </c>
      <c r="B719" s="11">
        <v>46144</v>
      </c>
      <c r="C719" s="12" t="s">
        <v>21</v>
      </c>
      <c r="D719" s="12" t="s">
        <v>22</v>
      </c>
      <c r="E719" s="12" t="s">
        <v>45</v>
      </c>
      <c r="F719" s="12" t="s">
        <v>36</v>
      </c>
      <c r="G719" s="12" t="s">
        <v>31</v>
      </c>
      <c r="H719" s="12" t="s">
        <v>41</v>
      </c>
      <c r="I719" s="13">
        <v>1</v>
      </c>
      <c r="J719" s="14">
        <v>145.68</v>
      </c>
      <c r="K719" s="15">
        <v>0</v>
      </c>
      <c r="L719" s="14">
        <v>77.8</v>
      </c>
      <c r="M719" s="14">
        <f t="shared" si="44"/>
        <v>145.68</v>
      </c>
      <c r="N719" s="14">
        <f t="shared" si="45"/>
        <v>77.8</v>
      </c>
      <c r="O719" s="14">
        <f t="shared" si="46"/>
        <v>67.88</v>
      </c>
      <c r="P719" s="16">
        <f t="shared" si="47"/>
        <v>0.465952773201538</v>
      </c>
      <c r="Q719" s="17">
        <f>YEAR(SalesDataTable[[#This Row],[Order Date]])</f>
        <v>2026</v>
      </c>
      <c r="R719" s="16" t="str">
        <f>"Q"&amp;ROUNDUP(MONTH(SalesDataTable[[#This Row],[Order Date]])/3,0)</f>
        <v>Q2</v>
      </c>
      <c r="S719" s="13">
        <f>MONTH(SalesDataTable[[#This Row],[Order Date]])</f>
        <v>5</v>
      </c>
      <c r="T719" s="16" t="str">
        <f>TEXT(SalesDataTable[[#This Row],[Order Date]],"mmm")</f>
        <v>May</v>
      </c>
    </row>
    <row r="720" ht="15.6" spans="1:20">
      <c r="A720" s="19" t="s">
        <v>791</v>
      </c>
      <c r="B720" s="11">
        <v>46144</v>
      </c>
      <c r="C720" s="12" t="s">
        <v>47</v>
      </c>
      <c r="D720" s="12" t="s">
        <v>68</v>
      </c>
      <c r="E720" s="12" t="s">
        <v>59</v>
      </c>
      <c r="F720" s="12" t="s">
        <v>24</v>
      </c>
      <c r="G720" s="12" t="s">
        <v>51</v>
      </c>
      <c r="H720" s="12" t="s">
        <v>84</v>
      </c>
      <c r="I720" s="13">
        <v>2</v>
      </c>
      <c r="J720" s="14">
        <v>82.65</v>
      </c>
      <c r="K720" s="15">
        <v>0.05</v>
      </c>
      <c r="L720" s="14">
        <v>40.46</v>
      </c>
      <c r="M720" s="14">
        <f t="shared" si="44"/>
        <v>157.035</v>
      </c>
      <c r="N720" s="14">
        <f t="shared" si="45"/>
        <v>80.92</v>
      </c>
      <c r="O720" s="14">
        <f t="shared" si="46"/>
        <v>76.115</v>
      </c>
      <c r="P720" s="16">
        <f t="shared" si="47"/>
        <v>0.484700862864966</v>
      </c>
      <c r="Q720" s="17">
        <f>YEAR(SalesDataTable[[#This Row],[Order Date]])</f>
        <v>2026</v>
      </c>
      <c r="R720" s="16" t="str">
        <f>"Q"&amp;ROUNDUP(MONTH(SalesDataTable[[#This Row],[Order Date]])/3,0)</f>
        <v>Q2</v>
      </c>
      <c r="S720" s="13">
        <f>MONTH(SalesDataTable[[#This Row],[Order Date]])</f>
        <v>5</v>
      </c>
      <c r="T720" s="16" t="str">
        <f>TEXT(SalesDataTable[[#This Row],[Order Date]],"mmm")</f>
        <v>May</v>
      </c>
    </row>
    <row r="721" ht="15.6" spans="1:20">
      <c r="A721" s="19" t="s">
        <v>792</v>
      </c>
      <c r="B721" s="11">
        <v>46144</v>
      </c>
      <c r="C721" s="12" t="s">
        <v>28</v>
      </c>
      <c r="D721" s="12" t="s">
        <v>58</v>
      </c>
      <c r="E721" s="12" t="s">
        <v>23</v>
      </c>
      <c r="F721" s="12" t="s">
        <v>40</v>
      </c>
      <c r="G721" s="12" t="s">
        <v>37</v>
      </c>
      <c r="H721" s="12" t="s">
        <v>38</v>
      </c>
      <c r="I721" s="13">
        <v>1</v>
      </c>
      <c r="J721" s="14">
        <v>36.27</v>
      </c>
      <c r="K721" s="15">
        <v>0</v>
      </c>
      <c r="L721" s="14">
        <v>13.8</v>
      </c>
      <c r="M721" s="14">
        <f t="shared" si="44"/>
        <v>36.27</v>
      </c>
      <c r="N721" s="14">
        <f t="shared" si="45"/>
        <v>13.8</v>
      </c>
      <c r="O721" s="14">
        <f t="shared" si="46"/>
        <v>22.47</v>
      </c>
      <c r="P721" s="16">
        <f t="shared" si="47"/>
        <v>0.619520264681555</v>
      </c>
      <c r="Q721" s="17">
        <f>YEAR(SalesDataTable[[#This Row],[Order Date]])</f>
        <v>2026</v>
      </c>
      <c r="R721" s="16" t="str">
        <f>"Q"&amp;ROUNDUP(MONTH(SalesDataTable[[#This Row],[Order Date]])/3,0)</f>
        <v>Q2</v>
      </c>
      <c r="S721" s="13">
        <f>MONTH(SalesDataTable[[#This Row],[Order Date]])</f>
        <v>5</v>
      </c>
      <c r="T721" s="16" t="str">
        <f>TEXT(SalesDataTable[[#This Row],[Order Date]],"mmm")</f>
        <v>May</v>
      </c>
    </row>
    <row r="722" ht="15.6" spans="1:20">
      <c r="A722" s="19" t="s">
        <v>793</v>
      </c>
      <c r="B722" s="11">
        <v>46144</v>
      </c>
      <c r="C722" s="12" t="s">
        <v>34</v>
      </c>
      <c r="D722" s="12" t="s">
        <v>146</v>
      </c>
      <c r="E722" s="12" t="s">
        <v>45</v>
      </c>
      <c r="F722" s="12" t="s">
        <v>36</v>
      </c>
      <c r="G722" s="12" t="s">
        <v>51</v>
      </c>
      <c r="H722" s="12" t="s">
        <v>84</v>
      </c>
      <c r="I722" s="13">
        <v>1</v>
      </c>
      <c r="J722" s="14">
        <v>80.82</v>
      </c>
      <c r="K722" s="15">
        <v>0</v>
      </c>
      <c r="L722" s="14">
        <v>39.95</v>
      </c>
      <c r="M722" s="14">
        <f t="shared" si="44"/>
        <v>80.82</v>
      </c>
      <c r="N722" s="14">
        <f t="shared" si="45"/>
        <v>39.95</v>
      </c>
      <c r="O722" s="14">
        <f t="shared" si="46"/>
        <v>40.87</v>
      </c>
      <c r="P722" s="16">
        <f t="shared" si="47"/>
        <v>0.505691660480079</v>
      </c>
      <c r="Q722" s="17">
        <f>YEAR(SalesDataTable[[#This Row],[Order Date]])</f>
        <v>2026</v>
      </c>
      <c r="R722" s="16" t="str">
        <f>"Q"&amp;ROUNDUP(MONTH(SalesDataTable[[#This Row],[Order Date]])/3,0)</f>
        <v>Q2</v>
      </c>
      <c r="S722" s="13">
        <f>MONTH(SalesDataTable[[#This Row],[Order Date]])</f>
        <v>5</v>
      </c>
      <c r="T722" s="16" t="str">
        <f>TEXT(SalesDataTable[[#This Row],[Order Date]],"mmm")</f>
        <v>May</v>
      </c>
    </row>
    <row r="723" ht="15.6" spans="1:20">
      <c r="A723" s="19" t="s">
        <v>794</v>
      </c>
      <c r="B723" s="11">
        <v>46144</v>
      </c>
      <c r="C723" s="12" t="s">
        <v>28</v>
      </c>
      <c r="D723" s="12" t="s">
        <v>29</v>
      </c>
      <c r="E723" s="12" t="s">
        <v>45</v>
      </c>
      <c r="F723" s="12" t="s">
        <v>36</v>
      </c>
      <c r="G723" s="12" t="s">
        <v>31</v>
      </c>
      <c r="H723" s="12" t="s">
        <v>73</v>
      </c>
      <c r="I723" s="13">
        <v>2</v>
      </c>
      <c r="J723" s="14">
        <v>157.84</v>
      </c>
      <c r="K723" s="15">
        <v>0.1</v>
      </c>
      <c r="L723" s="14">
        <v>79.28</v>
      </c>
      <c r="M723" s="14">
        <f t="shared" si="44"/>
        <v>284.112</v>
      </c>
      <c r="N723" s="14">
        <f t="shared" si="45"/>
        <v>158.56</v>
      </c>
      <c r="O723" s="14">
        <f t="shared" si="46"/>
        <v>125.552</v>
      </c>
      <c r="P723" s="16">
        <f t="shared" si="47"/>
        <v>0.441910232584333</v>
      </c>
      <c r="Q723" s="17">
        <f>YEAR(SalesDataTable[[#This Row],[Order Date]])</f>
        <v>2026</v>
      </c>
      <c r="R723" s="16" t="str">
        <f>"Q"&amp;ROUNDUP(MONTH(SalesDataTable[[#This Row],[Order Date]])/3,0)</f>
        <v>Q2</v>
      </c>
      <c r="S723" s="13">
        <f>MONTH(SalesDataTable[[#This Row],[Order Date]])</f>
        <v>5</v>
      </c>
      <c r="T723" s="16" t="str">
        <f>TEXT(SalesDataTable[[#This Row],[Order Date]],"mmm")</f>
        <v>May</v>
      </c>
    </row>
    <row r="724" ht="15.6" spans="1:20">
      <c r="A724" s="19" t="s">
        <v>795</v>
      </c>
      <c r="B724" s="11">
        <v>46145</v>
      </c>
      <c r="C724" s="12" t="s">
        <v>28</v>
      </c>
      <c r="D724" s="12" t="s">
        <v>106</v>
      </c>
      <c r="E724" s="12" t="s">
        <v>59</v>
      </c>
      <c r="F724" s="12" t="s">
        <v>24</v>
      </c>
      <c r="G724" s="12" t="s">
        <v>69</v>
      </c>
      <c r="H724" s="12" t="s">
        <v>87</v>
      </c>
      <c r="I724" s="13">
        <v>4</v>
      </c>
      <c r="J724" s="14">
        <v>36.91</v>
      </c>
      <c r="K724" s="15">
        <v>0.1</v>
      </c>
      <c r="L724" s="14">
        <v>13.85</v>
      </c>
      <c r="M724" s="14">
        <f t="shared" si="44"/>
        <v>132.876</v>
      </c>
      <c r="N724" s="14">
        <f t="shared" si="45"/>
        <v>55.4</v>
      </c>
      <c r="O724" s="14">
        <f t="shared" si="46"/>
        <v>77.476</v>
      </c>
      <c r="P724" s="16">
        <f t="shared" si="47"/>
        <v>0.583069929859418</v>
      </c>
      <c r="Q724" s="17">
        <f>YEAR(SalesDataTable[[#This Row],[Order Date]])</f>
        <v>2026</v>
      </c>
      <c r="R724" s="16" t="str">
        <f>"Q"&amp;ROUNDUP(MONTH(SalesDataTable[[#This Row],[Order Date]])/3,0)</f>
        <v>Q2</v>
      </c>
      <c r="S724" s="13">
        <f>MONTH(SalesDataTable[[#This Row],[Order Date]])</f>
        <v>5</v>
      </c>
      <c r="T724" s="16" t="str">
        <f>TEXT(SalesDataTable[[#This Row],[Order Date]],"mmm")</f>
        <v>May</v>
      </c>
    </row>
    <row r="725" ht="15.6" spans="1:20">
      <c r="A725" s="19" t="s">
        <v>796</v>
      </c>
      <c r="B725" s="11">
        <v>46145</v>
      </c>
      <c r="C725" s="12" t="s">
        <v>28</v>
      </c>
      <c r="D725" s="12" t="s">
        <v>106</v>
      </c>
      <c r="E725" s="12" t="s">
        <v>30</v>
      </c>
      <c r="F725" s="12" t="s">
        <v>40</v>
      </c>
      <c r="G725" s="12" t="s">
        <v>51</v>
      </c>
      <c r="H725" s="12" t="s">
        <v>61</v>
      </c>
      <c r="I725" s="13">
        <v>3</v>
      </c>
      <c r="J725" s="14">
        <v>193.18</v>
      </c>
      <c r="K725" s="15">
        <v>0.1</v>
      </c>
      <c r="L725" s="14">
        <v>102.31</v>
      </c>
      <c r="M725" s="14">
        <f t="shared" si="44"/>
        <v>521.586</v>
      </c>
      <c r="N725" s="14">
        <f t="shared" si="45"/>
        <v>306.93</v>
      </c>
      <c r="O725" s="14">
        <f t="shared" si="46"/>
        <v>214.656</v>
      </c>
      <c r="P725" s="16">
        <f t="shared" si="47"/>
        <v>0.411544788395394</v>
      </c>
      <c r="Q725" s="17">
        <f>YEAR(SalesDataTable[[#This Row],[Order Date]])</f>
        <v>2026</v>
      </c>
      <c r="R725" s="16" t="str">
        <f>"Q"&amp;ROUNDUP(MONTH(SalesDataTable[[#This Row],[Order Date]])/3,0)</f>
        <v>Q2</v>
      </c>
      <c r="S725" s="13">
        <f>MONTH(SalesDataTable[[#This Row],[Order Date]])</f>
        <v>5</v>
      </c>
      <c r="T725" s="16" t="str">
        <f>TEXT(SalesDataTable[[#This Row],[Order Date]],"mmm")</f>
        <v>May</v>
      </c>
    </row>
    <row r="726" ht="15.6" spans="1:20">
      <c r="A726" s="19" t="s">
        <v>797</v>
      </c>
      <c r="B726" s="11">
        <v>46145</v>
      </c>
      <c r="C726" s="12" t="s">
        <v>21</v>
      </c>
      <c r="D726" s="12" t="s">
        <v>108</v>
      </c>
      <c r="E726" s="12" t="s">
        <v>23</v>
      </c>
      <c r="F726" s="12" t="s">
        <v>40</v>
      </c>
      <c r="G726" s="12" t="s">
        <v>31</v>
      </c>
      <c r="H726" s="12" t="s">
        <v>73</v>
      </c>
      <c r="I726" s="13">
        <v>1</v>
      </c>
      <c r="J726" s="14">
        <v>157.59</v>
      </c>
      <c r="K726" s="15">
        <v>0.05</v>
      </c>
      <c r="L726" s="14">
        <v>77.6</v>
      </c>
      <c r="M726" s="14">
        <f t="shared" si="44"/>
        <v>149.7105</v>
      </c>
      <c r="N726" s="14">
        <f t="shared" si="45"/>
        <v>77.6</v>
      </c>
      <c r="O726" s="14">
        <f t="shared" si="46"/>
        <v>72.1105</v>
      </c>
      <c r="P726" s="16">
        <f t="shared" si="47"/>
        <v>0.481666282592069</v>
      </c>
      <c r="Q726" s="17">
        <f>YEAR(SalesDataTable[[#This Row],[Order Date]])</f>
        <v>2026</v>
      </c>
      <c r="R726" s="16" t="str">
        <f>"Q"&amp;ROUNDUP(MONTH(SalesDataTable[[#This Row],[Order Date]])/3,0)</f>
        <v>Q2</v>
      </c>
      <c r="S726" s="13">
        <f>MONTH(SalesDataTable[[#This Row],[Order Date]])</f>
        <v>5</v>
      </c>
      <c r="T726" s="16" t="str">
        <f>TEXT(SalesDataTable[[#This Row],[Order Date]],"mmm")</f>
        <v>May</v>
      </c>
    </row>
    <row r="727" ht="15.6" spans="1:20">
      <c r="A727" s="19" t="s">
        <v>798</v>
      </c>
      <c r="B727" s="11">
        <v>46145</v>
      </c>
      <c r="C727" s="12" t="s">
        <v>28</v>
      </c>
      <c r="D727" s="12" t="s">
        <v>89</v>
      </c>
      <c r="E727" s="12" t="s">
        <v>59</v>
      </c>
      <c r="F727" s="12" t="s">
        <v>36</v>
      </c>
      <c r="G727" s="12" t="s">
        <v>69</v>
      </c>
      <c r="H727" s="12" t="s">
        <v>94</v>
      </c>
      <c r="I727" s="13">
        <v>2</v>
      </c>
      <c r="J727" s="14">
        <v>49.97</v>
      </c>
      <c r="K727" s="15">
        <v>0</v>
      </c>
      <c r="L727" s="14">
        <v>22.63</v>
      </c>
      <c r="M727" s="14">
        <f t="shared" si="44"/>
        <v>99.94</v>
      </c>
      <c r="N727" s="14">
        <f t="shared" si="45"/>
        <v>45.26</v>
      </c>
      <c r="O727" s="14">
        <f t="shared" si="46"/>
        <v>54.68</v>
      </c>
      <c r="P727" s="16">
        <f t="shared" si="47"/>
        <v>0.54712827696618</v>
      </c>
      <c r="Q727" s="17">
        <f>YEAR(SalesDataTable[[#This Row],[Order Date]])</f>
        <v>2026</v>
      </c>
      <c r="R727" s="16" t="str">
        <f>"Q"&amp;ROUNDUP(MONTH(SalesDataTable[[#This Row],[Order Date]])/3,0)</f>
        <v>Q2</v>
      </c>
      <c r="S727" s="13">
        <f>MONTH(SalesDataTable[[#This Row],[Order Date]])</f>
        <v>5</v>
      </c>
      <c r="T727" s="16" t="str">
        <f>TEXT(SalesDataTable[[#This Row],[Order Date]],"mmm")</f>
        <v>May</v>
      </c>
    </row>
    <row r="728" ht="15.6" spans="1:20">
      <c r="A728" s="19" t="s">
        <v>799</v>
      </c>
      <c r="B728" s="11">
        <v>46145</v>
      </c>
      <c r="C728" s="12" t="s">
        <v>21</v>
      </c>
      <c r="D728" s="12" t="s">
        <v>108</v>
      </c>
      <c r="E728" s="12" t="s">
        <v>30</v>
      </c>
      <c r="F728" s="12" t="s">
        <v>40</v>
      </c>
      <c r="G728" s="12" t="s">
        <v>31</v>
      </c>
      <c r="H728" s="12" t="s">
        <v>73</v>
      </c>
      <c r="I728" s="13">
        <v>5</v>
      </c>
      <c r="J728" s="14">
        <v>155.54</v>
      </c>
      <c r="K728" s="15">
        <v>0.1</v>
      </c>
      <c r="L728" s="14">
        <v>78.02</v>
      </c>
      <c r="M728" s="14">
        <f t="shared" si="44"/>
        <v>699.93</v>
      </c>
      <c r="N728" s="14">
        <f t="shared" si="45"/>
        <v>390.1</v>
      </c>
      <c r="O728" s="14">
        <f t="shared" si="46"/>
        <v>309.83</v>
      </c>
      <c r="P728" s="16">
        <f t="shared" si="47"/>
        <v>0.442658551569443</v>
      </c>
      <c r="Q728" s="17">
        <f>YEAR(SalesDataTable[[#This Row],[Order Date]])</f>
        <v>2026</v>
      </c>
      <c r="R728" s="16" t="str">
        <f>"Q"&amp;ROUNDUP(MONTH(SalesDataTable[[#This Row],[Order Date]])/3,0)</f>
        <v>Q2</v>
      </c>
      <c r="S728" s="13">
        <f>MONTH(SalesDataTable[[#This Row],[Order Date]])</f>
        <v>5</v>
      </c>
      <c r="T728" s="16" t="str">
        <f>TEXT(SalesDataTable[[#This Row],[Order Date]],"mmm")</f>
        <v>May</v>
      </c>
    </row>
    <row r="729" ht="15.6" spans="1:20">
      <c r="A729" s="19" t="s">
        <v>800</v>
      </c>
      <c r="B729" s="11">
        <v>46145</v>
      </c>
      <c r="C729" s="12" t="s">
        <v>47</v>
      </c>
      <c r="D729" s="12" t="s">
        <v>68</v>
      </c>
      <c r="E729" s="12" t="s">
        <v>45</v>
      </c>
      <c r="F729" s="12" t="s">
        <v>36</v>
      </c>
      <c r="G729" s="12" t="s">
        <v>37</v>
      </c>
      <c r="H729" s="12" t="s">
        <v>91</v>
      </c>
      <c r="I729" s="13">
        <v>1</v>
      </c>
      <c r="J729" s="14">
        <v>131.13</v>
      </c>
      <c r="K729" s="15">
        <v>0.05</v>
      </c>
      <c r="L729" s="14">
        <v>67.01</v>
      </c>
      <c r="M729" s="14">
        <f t="shared" si="44"/>
        <v>124.5735</v>
      </c>
      <c r="N729" s="14">
        <f t="shared" si="45"/>
        <v>67.01</v>
      </c>
      <c r="O729" s="14">
        <f t="shared" si="46"/>
        <v>57.5635</v>
      </c>
      <c r="P729" s="16">
        <f t="shared" si="47"/>
        <v>0.462084632767001</v>
      </c>
      <c r="Q729" s="17">
        <f>YEAR(SalesDataTable[[#This Row],[Order Date]])</f>
        <v>2026</v>
      </c>
      <c r="R729" s="16" t="str">
        <f>"Q"&amp;ROUNDUP(MONTH(SalesDataTable[[#This Row],[Order Date]])/3,0)</f>
        <v>Q2</v>
      </c>
      <c r="S729" s="13">
        <f>MONTH(SalesDataTable[[#This Row],[Order Date]])</f>
        <v>5</v>
      </c>
      <c r="T729" s="16" t="str">
        <f>TEXT(SalesDataTable[[#This Row],[Order Date]],"mmm")</f>
        <v>May</v>
      </c>
    </row>
    <row r="730" ht="15.6" spans="1:20">
      <c r="A730" s="19" t="s">
        <v>801</v>
      </c>
      <c r="B730" s="11">
        <v>46145</v>
      </c>
      <c r="C730" s="12" t="s">
        <v>34</v>
      </c>
      <c r="D730" s="12" t="s">
        <v>54</v>
      </c>
      <c r="E730" s="12" t="s">
        <v>23</v>
      </c>
      <c r="F730" s="12" t="s">
        <v>36</v>
      </c>
      <c r="G730" s="12" t="s">
        <v>37</v>
      </c>
      <c r="H730" s="12" t="s">
        <v>38</v>
      </c>
      <c r="I730" s="13">
        <v>1</v>
      </c>
      <c r="J730" s="14">
        <v>36.82</v>
      </c>
      <c r="K730" s="15">
        <v>0.1</v>
      </c>
      <c r="L730" s="14">
        <v>13.4</v>
      </c>
      <c r="M730" s="14">
        <f t="shared" si="44"/>
        <v>33.138</v>
      </c>
      <c r="N730" s="14">
        <f t="shared" si="45"/>
        <v>13.4</v>
      </c>
      <c r="O730" s="14">
        <f t="shared" si="46"/>
        <v>19.738</v>
      </c>
      <c r="P730" s="16">
        <f t="shared" si="47"/>
        <v>0.595630394109482</v>
      </c>
      <c r="Q730" s="17">
        <f>YEAR(SalesDataTable[[#This Row],[Order Date]])</f>
        <v>2026</v>
      </c>
      <c r="R730" s="16" t="str">
        <f>"Q"&amp;ROUNDUP(MONTH(SalesDataTable[[#This Row],[Order Date]])/3,0)</f>
        <v>Q2</v>
      </c>
      <c r="S730" s="13">
        <f>MONTH(SalesDataTable[[#This Row],[Order Date]])</f>
        <v>5</v>
      </c>
      <c r="T730" s="16" t="str">
        <f>TEXT(SalesDataTable[[#This Row],[Order Date]],"mmm")</f>
        <v>May</v>
      </c>
    </row>
    <row r="731" ht="15.6" spans="1:20">
      <c r="A731" s="19" t="s">
        <v>802</v>
      </c>
      <c r="B731" s="11">
        <v>46145</v>
      </c>
      <c r="C731" s="12" t="s">
        <v>34</v>
      </c>
      <c r="D731" s="12" t="s">
        <v>81</v>
      </c>
      <c r="E731" s="12" t="s">
        <v>45</v>
      </c>
      <c r="F731" s="12" t="s">
        <v>36</v>
      </c>
      <c r="G731" s="12" t="s">
        <v>69</v>
      </c>
      <c r="H731" s="12" t="s">
        <v>75</v>
      </c>
      <c r="I731" s="13">
        <v>1</v>
      </c>
      <c r="J731" s="14">
        <v>122.28</v>
      </c>
      <c r="K731" s="15">
        <v>0</v>
      </c>
      <c r="L731" s="14">
        <v>67.28</v>
      </c>
      <c r="M731" s="14">
        <f t="shared" si="44"/>
        <v>122.28</v>
      </c>
      <c r="N731" s="14">
        <f t="shared" si="45"/>
        <v>67.28</v>
      </c>
      <c r="O731" s="14">
        <f t="shared" si="46"/>
        <v>55</v>
      </c>
      <c r="P731" s="16">
        <f t="shared" si="47"/>
        <v>0.44978737324174</v>
      </c>
      <c r="Q731" s="17">
        <f>YEAR(SalesDataTable[[#This Row],[Order Date]])</f>
        <v>2026</v>
      </c>
      <c r="R731" s="16" t="str">
        <f>"Q"&amp;ROUNDUP(MONTH(SalesDataTable[[#This Row],[Order Date]])/3,0)</f>
        <v>Q2</v>
      </c>
      <c r="S731" s="13">
        <f>MONTH(SalesDataTable[[#This Row],[Order Date]])</f>
        <v>5</v>
      </c>
      <c r="T731" s="16" t="str">
        <f>TEXT(SalesDataTable[[#This Row],[Order Date]],"mmm")</f>
        <v>May</v>
      </c>
    </row>
    <row r="732" ht="15.6" spans="1:20">
      <c r="A732" s="19" t="s">
        <v>803</v>
      </c>
      <c r="B732" s="11">
        <v>46146</v>
      </c>
      <c r="C732" s="12" t="s">
        <v>34</v>
      </c>
      <c r="D732" s="12" t="s">
        <v>81</v>
      </c>
      <c r="E732" s="12" t="s">
        <v>45</v>
      </c>
      <c r="F732" s="12" t="s">
        <v>40</v>
      </c>
      <c r="G732" s="12" t="s">
        <v>31</v>
      </c>
      <c r="H732" s="12" t="s">
        <v>32</v>
      </c>
      <c r="I732" s="13">
        <v>1</v>
      </c>
      <c r="J732" s="14">
        <v>90.92</v>
      </c>
      <c r="K732" s="15">
        <v>0.15</v>
      </c>
      <c r="L732" s="14">
        <v>44.93</v>
      </c>
      <c r="M732" s="14">
        <f t="shared" si="44"/>
        <v>77.282</v>
      </c>
      <c r="N732" s="14">
        <f t="shared" si="45"/>
        <v>44.93</v>
      </c>
      <c r="O732" s="14">
        <f t="shared" si="46"/>
        <v>32.352</v>
      </c>
      <c r="P732" s="16">
        <f t="shared" si="47"/>
        <v>0.418622706451696</v>
      </c>
      <c r="Q732" s="17">
        <f>YEAR(SalesDataTable[[#This Row],[Order Date]])</f>
        <v>2026</v>
      </c>
      <c r="R732" s="16" t="str">
        <f>"Q"&amp;ROUNDUP(MONTH(SalesDataTable[[#This Row],[Order Date]])/3,0)</f>
        <v>Q2</v>
      </c>
      <c r="S732" s="13">
        <f>MONTH(SalesDataTable[[#This Row],[Order Date]])</f>
        <v>5</v>
      </c>
      <c r="T732" s="16" t="str">
        <f>TEXT(SalesDataTable[[#This Row],[Order Date]],"mmm")</f>
        <v>May</v>
      </c>
    </row>
    <row r="733" ht="15.6" spans="1:20">
      <c r="A733" s="19" t="s">
        <v>804</v>
      </c>
      <c r="B733" s="11">
        <v>46146</v>
      </c>
      <c r="C733" s="12" t="s">
        <v>28</v>
      </c>
      <c r="D733" s="12" t="s">
        <v>89</v>
      </c>
      <c r="E733" s="12" t="s">
        <v>23</v>
      </c>
      <c r="F733" s="12" t="s">
        <v>36</v>
      </c>
      <c r="G733" s="12" t="s">
        <v>69</v>
      </c>
      <c r="H733" s="12" t="s">
        <v>94</v>
      </c>
      <c r="I733" s="13">
        <v>1</v>
      </c>
      <c r="J733" s="14">
        <v>51.02</v>
      </c>
      <c r="K733" s="15">
        <v>0</v>
      </c>
      <c r="L733" s="14">
        <v>21.83</v>
      </c>
      <c r="M733" s="14">
        <f t="shared" si="44"/>
        <v>51.02</v>
      </c>
      <c r="N733" s="14">
        <f t="shared" si="45"/>
        <v>21.83</v>
      </c>
      <c r="O733" s="14">
        <f t="shared" si="46"/>
        <v>29.19</v>
      </c>
      <c r="P733" s="16">
        <f t="shared" si="47"/>
        <v>0.572128577028616</v>
      </c>
      <c r="Q733" s="17">
        <f>YEAR(SalesDataTable[[#This Row],[Order Date]])</f>
        <v>2026</v>
      </c>
      <c r="R733" s="16" t="str">
        <f>"Q"&amp;ROUNDUP(MONTH(SalesDataTable[[#This Row],[Order Date]])/3,0)</f>
        <v>Q2</v>
      </c>
      <c r="S733" s="13">
        <f>MONTH(SalesDataTable[[#This Row],[Order Date]])</f>
        <v>5</v>
      </c>
      <c r="T733" s="16" t="str">
        <f>TEXT(SalesDataTable[[#This Row],[Order Date]],"mmm")</f>
        <v>May</v>
      </c>
    </row>
    <row r="734" ht="15.6" spans="1:20">
      <c r="A734" s="19" t="s">
        <v>805</v>
      </c>
      <c r="B734" s="11">
        <v>46146</v>
      </c>
      <c r="C734" s="12" t="s">
        <v>34</v>
      </c>
      <c r="D734" s="12" t="s">
        <v>35</v>
      </c>
      <c r="E734" s="12" t="s">
        <v>23</v>
      </c>
      <c r="F734" s="12" t="s">
        <v>40</v>
      </c>
      <c r="G734" s="12" t="s">
        <v>37</v>
      </c>
      <c r="H734" s="12" t="s">
        <v>38</v>
      </c>
      <c r="I734" s="13">
        <v>2</v>
      </c>
      <c r="J734" s="14">
        <v>36.3</v>
      </c>
      <c r="K734" s="15">
        <v>0.05</v>
      </c>
      <c r="L734" s="14">
        <v>13.9</v>
      </c>
      <c r="M734" s="14">
        <f t="shared" si="44"/>
        <v>68.97</v>
      </c>
      <c r="N734" s="14">
        <f t="shared" si="45"/>
        <v>27.8</v>
      </c>
      <c r="O734" s="14">
        <f t="shared" si="46"/>
        <v>41.17</v>
      </c>
      <c r="P734" s="16">
        <f t="shared" si="47"/>
        <v>0.596926199797013</v>
      </c>
      <c r="Q734" s="17">
        <f>YEAR(SalesDataTable[[#This Row],[Order Date]])</f>
        <v>2026</v>
      </c>
      <c r="R734" s="16" t="str">
        <f>"Q"&amp;ROUNDUP(MONTH(SalesDataTable[[#This Row],[Order Date]])/3,0)</f>
        <v>Q2</v>
      </c>
      <c r="S734" s="13">
        <f>MONTH(SalesDataTable[[#This Row],[Order Date]])</f>
        <v>5</v>
      </c>
      <c r="T734" s="16" t="str">
        <f>TEXT(SalesDataTable[[#This Row],[Order Date]],"mmm")</f>
        <v>May</v>
      </c>
    </row>
    <row r="735" ht="15.6" spans="1:20">
      <c r="A735" s="19" t="s">
        <v>806</v>
      </c>
      <c r="B735" s="11">
        <v>46146</v>
      </c>
      <c r="C735" s="12" t="s">
        <v>34</v>
      </c>
      <c r="D735" s="12" t="s">
        <v>81</v>
      </c>
      <c r="E735" s="12" t="s">
        <v>30</v>
      </c>
      <c r="F735" s="12" t="s">
        <v>40</v>
      </c>
      <c r="G735" s="12" t="s">
        <v>51</v>
      </c>
      <c r="H735" s="12" t="s">
        <v>61</v>
      </c>
      <c r="I735" s="13">
        <v>8</v>
      </c>
      <c r="J735" s="14">
        <v>195.03</v>
      </c>
      <c r="K735" s="15">
        <v>0.15</v>
      </c>
      <c r="L735" s="14">
        <v>101.13</v>
      </c>
      <c r="M735" s="14">
        <f t="shared" si="44"/>
        <v>1326.204</v>
      </c>
      <c r="N735" s="14">
        <f t="shared" si="45"/>
        <v>809.04</v>
      </c>
      <c r="O735" s="14">
        <f t="shared" si="46"/>
        <v>517.164</v>
      </c>
      <c r="P735" s="16">
        <f t="shared" si="47"/>
        <v>0.389958105992743</v>
      </c>
      <c r="Q735" s="17">
        <f>YEAR(SalesDataTable[[#This Row],[Order Date]])</f>
        <v>2026</v>
      </c>
      <c r="R735" s="16" t="str">
        <f>"Q"&amp;ROUNDUP(MONTH(SalesDataTable[[#This Row],[Order Date]])/3,0)</f>
        <v>Q2</v>
      </c>
      <c r="S735" s="13">
        <f>MONTH(SalesDataTable[[#This Row],[Order Date]])</f>
        <v>5</v>
      </c>
      <c r="T735" s="16" t="str">
        <f>TEXT(SalesDataTable[[#This Row],[Order Date]],"mmm")</f>
        <v>May</v>
      </c>
    </row>
    <row r="736" ht="15.6" spans="1:20">
      <c r="A736" s="19" t="s">
        <v>807</v>
      </c>
      <c r="B736" s="11">
        <v>46146</v>
      </c>
      <c r="C736" s="12" t="s">
        <v>28</v>
      </c>
      <c r="D736" s="12" t="s">
        <v>58</v>
      </c>
      <c r="E736" s="12" t="s">
        <v>23</v>
      </c>
      <c r="F736" s="12" t="s">
        <v>36</v>
      </c>
      <c r="G736" s="12" t="s">
        <v>31</v>
      </c>
      <c r="H736" s="12" t="s">
        <v>41</v>
      </c>
      <c r="I736" s="13">
        <v>1</v>
      </c>
      <c r="J736" s="14">
        <v>143.66</v>
      </c>
      <c r="K736" s="15">
        <v>0.1</v>
      </c>
      <c r="L736" s="14">
        <v>79.25</v>
      </c>
      <c r="M736" s="14">
        <f t="shared" si="44"/>
        <v>129.294</v>
      </c>
      <c r="N736" s="14">
        <f t="shared" si="45"/>
        <v>79.25</v>
      </c>
      <c r="O736" s="14">
        <f t="shared" si="46"/>
        <v>50.044</v>
      </c>
      <c r="P736" s="16">
        <f t="shared" si="47"/>
        <v>0.387055857193683</v>
      </c>
      <c r="Q736" s="17">
        <f>YEAR(SalesDataTable[[#This Row],[Order Date]])</f>
        <v>2026</v>
      </c>
      <c r="R736" s="16" t="str">
        <f>"Q"&amp;ROUNDUP(MONTH(SalesDataTable[[#This Row],[Order Date]])/3,0)</f>
        <v>Q2</v>
      </c>
      <c r="S736" s="13">
        <f>MONTH(SalesDataTable[[#This Row],[Order Date]])</f>
        <v>5</v>
      </c>
      <c r="T736" s="16" t="str">
        <f>TEXT(SalesDataTable[[#This Row],[Order Date]],"mmm")</f>
        <v>May</v>
      </c>
    </row>
    <row r="737" ht="15.6" spans="1:20">
      <c r="A737" s="19" t="s">
        <v>808</v>
      </c>
      <c r="B737" s="11">
        <v>46146</v>
      </c>
      <c r="C737" s="12" t="s">
        <v>21</v>
      </c>
      <c r="D737" s="12" t="s">
        <v>22</v>
      </c>
      <c r="E737" s="12" t="s">
        <v>30</v>
      </c>
      <c r="F737" s="12" t="s">
        <v>40</v>
      </c>
      <c r="G737" s="12" t="s">
        <v>69</v>
      </c>
      <c r="H737" s="12" t="s">
        <v>75</v>
      </c>
      <c r="I737" s="13">
        <v>3</v>
      </c>
      <c r="J737" s="14">
        <v>120.28</v>
      </c>
      <c r="K737" s="15">
        <v>0.2</v>
      </c>
      <c r="L737" s="14">
        <v>69.23</v>
      </c>
      <c r="M737" s="14">
        <f t="shared" si="44"/>
        <v>288.672</v>
      </c>
      <c r="N737" s="14">
        <f t="shared" si="45"/>
        <v>207.69</v>
      </c>
      <c r="O737" s="14">
        <f t="shared" si="46"/>
        <v>80.982</v>
      </c>
      <c r="P737" s="16">
        <f t="shared" si="47"/>
        <v>0.280532923179248</v>
      </c>
      <c r="Q737" s="17">
        <f>YEAR(SalesDataTable[[#This Row],[Order Date]])</f>
        <v>2026</v>
      </c>
      <c r="R737" s="16" t="str">
        <f>"Q"&amp;ROUNDUP(MONTH(SalesDataTable[[#This Row],[Order Date]])/3,0)</f>
        <v>Q2</v>
      </c>
      <c r="S737" s="13">
        <f>MONTH(SalesDataTable[[#This Row],[Order Date]])</f>
        <v>5</v>
      </c>
      <c r="T737" s="16" t="str">
        <f>TEXT(SalesDataTable[[#This Row],[Order Date]],"mmm")</f>
        <v>May</v>
      </c>
    </row>
    <row r="738" ht="15.6" spans="1:20">
      <c r="A738" s="19" t="s">
        <v>809</v>
      </c>
      <c r="B738" s="11">
        <v>46146</v>
      </c>
      <c r="C738" s="12" t="s">
        <v>47</v>
      </c>
      <c r="D738" s="12" t="s">
        <v>65</v>
      </c>
      <c r="E738" s="12" t="s">
        <v>59</v>
      </c>
      <c r="F738" s="12" t="s">
        <v>24</v>
      </c>
      <c r="G738" s="12" t="s">
        <v>37</v>
      </c>
      <c r="H738" s="12" t="s">
        <v>38</v>
      </c>
      <c r="I738" s="13">
        <v>6</v>
      </c>
      <c r="J738" s="14">
        <v>36.04</v>
      </c>
      <c r="K738" s="15">
        <v>0</v>
      </c>
      <c r="L738" s="14">
        <v>13.38</v>
      </c>
      <c r="M738" s="14">
        <f t="shared" si="44"/>
        <v>216.24</v>
      </c>
      <c r="N738" s="14">
        <f t="shared" si="45"/>
        <v>80.28</v>
      </c>
      <c r="O738" s="14">
        <f t="shared" si="46"/>
        <v>135.96</v>
      </c>
      <c r="P738" s="16">
        <f t="shared" si="47"/>
        <v>0.628745837957825</v>
      </c>
      <c r="Q738" s="17">
        <f>YEAR(SalesDataTable[[#This Row],[Order Date]])</f>
        <v>2026</v>
      </c>
      <c r="R738" s="16" t="str">
        <f>"Q"&amp;ROUNDUP(MONTH(SalesDataTable[[#This Row],[Order Date]])/3,0)</f>
        <v>Q2</v>
      </c>
      <c r="S738" s="13">
        <f>MONTH(SalesDataTable[[#This Row],[Order Date]])</f>
        <v>5</v>
      </c>
      <c r="T738" s="16" t="str">
        <f>TEXT(SalesDataTable[[#This Row],[Order Date]],"mmm")</f>
        <v>May</v>
      </c>
    </row>
    <row r="739" ht="15.6" spans="1:20">
      <c r="A739" s="19" t="s">
        <v>810</v>
      </c>
      <c r="B739" s="11">
        <v>46146</v>
      </c>
      <c r="C739" s="12" t="s">
        <v>34</v>
      </c>
      <c r="D739" s="12" t="s">
        <v>35</v>
      </c>
      <c r="E739" s="12" t="s">
        <v>59</v>
      </c>
      <c r="F739" s="12" t="s">
        <v>24</v>
      </c>
      <c r="G739" s="12" t="s">
        <v>31</v>
      </c>
      <c r="H739" s="12" t="s">
        <v>32</v>
      </c>
      <c r="I739" s="13">
        <v>2</v>
      </c>
      <c r="J739" s="14">
        <v>91.72</v>
      </c>
      <c r="K739" s="15">
        <v>0</v>
      </c>
      <c r="L739" s="14">
        <v>45.67</v>
      </c>
      <c r="M739" s="14">
        <f t="shared" si="44"/>
        <v>183.44</v>
      </c>
      <c r="N739" s="14">
        <f t="shared" si="45"/>
        <v>91.34</v>
      </c>
      <c r="O739" s="14">
        <f t="shared" si="46"/>
        <v>92.1</v>
      </c>
      <c r="P739" s="16">
        <f t="shared" si="47"/>
        <v>0.50207152202355</v>
      </c>
      <c r="Q739" s="17">
        <f>YEAR(SalesDataTable[[#This Row],[Order Date]])</f>
        <v>2026</v>
      </c>
      <c r="R739" s="16" t="str">
        <f>"Q"&amp;ROUNDUP(MONTH(SalesDataTable[[#This Row],[Order Date]])/3,0)</f>
        <v>Q2</v>
      </c>
      <c r="S739" s="13">
        <f>MONTH(SalesDataTable[[#This Row],[Order Date]])</f>
        <v>5</v>
      </c>
      <c r="T739" s="16" t="str">
        <f>TEXT(SalesDataTable[[#This Row],[Order Date]],"mmm")</f>
        <v>May</v>
      </c>
    </row>
    <row r="740" ht="15.6" spans="1:20">
      <c r="A740" s="19" t="s">
        <v>811</v>
      </c>
      <c r="B740" s="11">
        <v>46147</v>
      </c>
      <c r="C740" s="12" t="s">
        <v>47</v>
      </c>
      <c r="D740" s="12" t="s">
        <v>68</v>
      </c>
      <c r="E740" s="12" t="s">
        <v>23</v>
      </c>
      <c r="F740" s="12" t="s">
        <v>40</v>
      </c>
      <c r="G740" s="12" t="s">
        <v>25</v>
      </c>
      <c r="H740" s="12" t="s">
        <v>49</v>
      </c>
      <c r="I740" s="13">
        <v>2</v>
      </c>
      <c r="J740" s="14">
        <v>50.4</v>
      </c>
      <c r="K740" s="15">
        <v>0</v>
      </c>
      <c r="L740" s="14">
        <v>22.21</v>
      </c>
      <c r="M740" s="14">
        <f t="shared" si="44"/>
        <v>100.8</v>
      </c>
      <c r="N740" s="14">
        <f t="shared" si="45"/>
        <v>44.42</v>
      </c>
      <c r="O740" s="14">
        <f t="shared" si="46"/>
        <v>56.38</v>
      </c>
      <c r="P740" s="16">
        <f t="shared" si="47"/>
        <v>0.559325396825397</v>
      </c>
      <c r="Q740" s="17">
        <f>YEAR(SalesDataTable[[#This Row],[Order Date]])</f>
        <v>2026</v>
      </c>
      <c r="R740" s="16" t="str">
        <f>"Q"&amp;ROUNDUP(MONTH(SalesDataTable[[#This Row],[Order Date]])/3,0)</f>
        <v>Q2</v>
      </c>
      <c r="S740" s="13">
        <f>MONTH(SalesDataTable[[#This Row],[Order Date]])</f>
        <v>5</v>
      </c>
      <c r="T740" s="16" t="str">
        <f>TEXT(SalesDataTable[[#This Row],[Order Date]],"mmm")</f>
        <v>May</v>
      </c>
    </row>
    <row r="741" ht="15.6" spans="1:20">
      <c r="A741" s="19" t="s">
        <v>812</v>
      </c>
      <c r="B741" s="11">
        <v>46147</v>
      </c>
      <c r="C741" s="12" t="s">
        <v>28</v>
      </c>
      <c r="D741" s="12" t="s">
        <v>58</v>
      </c>
      <c r="E741" s="12" t="s">
        <v>23</v>
      </c>
      <c r="F741" s="12" t="s">
        <v>24</v>
      </c>
      <c r="G741" s="12" t="s">
        <v>37</v>
      </c>
      <c r="H741" s="12" t="s">
        <v>103</v>
      </c>
      <c r="I741" s="13">
        <v>2</v>
      </c>
      <c r="J741" s="14">
        <v>165.17</v>
      </c>
      <c r="K741" s="15">
        <v>0</v>
      </c>
      <c r="L741" s="14">
        <v>87.78</v>
      </c>
      <c r="M741" s="14">
        <f t="shared" si="44"/>
        <v>330.34</v>
      </c>
      <c r="N741" s="14">
        <f t="shared" si="45"/>
        <v>175.56</v>
      </c>
      <c r="O741" s="14">
        <f t="shared" si="46"/>
        <v>154.78</v>
      </c>
      <c r="P741" s="16">
        <f t="shared" si="47"/>
        <v>0.468547557062421</v>
      </c>
      <c r="Q741" s="17">
        <f>YEAR(SalesDataTable[[#This Row],[Order Date]])</f>
        <v>2026</v>
      </c>
      <c r="R741" s="16" t="str">
        <f>"Q"&amp;ROUNDUP(MONTH(SalesDataTable[[#This Row],[Order Date]])/3,0)</f>
        <v>Q2</v>
      </c>
      <c r="S741" s="13">
        <f>MONTH(SalesDataTable[[#This Row],[Order Date]])</f>
        <v>5</v>
      </c>
      <c r="T741" s="16" t="str">
        <f>TEXT(SalesDataTable[[#This Row],[Order Date]],"mmm")</f>
        <v>May</v>
      </c>
    </row>
    <row r="742" ht="15.6" spans="1:20">
      <c r="A742" s="19" t="s">
        <v>813</v>
      </c>
      <c r="B742" s="11">
        <v>46147</v>
      </c>
      <c r="C742" s="12" t="s">
        <v>21</v>
      </c>
      <c r="D742" s="12" t="s">
        <v>108</v>
      </c>
      <c r="E742" s="12" t="s">
        <v>23</v>
      </c>
      <c r="F742" s="12" t="s">
        <v>24</v>
      </c>
      <c r="G742" s="12" t="s">
        <v>31</v>
      </c>
      <c r="H742" s="12" t="s">
        <v>99</v>
      </c>
      <c r="I742" s="13">
        <v>1</v>
      </c>
      <c r="J742" s="14">
        <v>69.82</v>
      </c>
      <c r="K742" s="15">
        <v>0.05</v>
      </c>
      <c r="L742" s="14">
        <v>33.29</v>
      </c>
      <c r="M742" s="14">
        <f t="shared" si="44"/>
        <v>66.329</v>
      </c>
      <c r="N742" s="14">
        <f t="shared" si="45"/>
        <v>33.29</v>
      </c>
      <c r="O742" s="14">
        <f t="shared" si="46"/>
        <v>33.039</v>
      </c>
      <c r="P742" s="16">
        <f t="shared" si="47"/>
        <v>0.498107916597567</v>
      </c>
      <c r="Q742" s="17">
        <f>YEAR(SalesDataTable[[#This Row],[Order Date]])</f>
        <v>2026</v>
      </c>
      <c r="R742" s="16" t="str">
        <f>"Q"&amp;ROUNDUP(MONTH(SalesDataTable[[#This Row],[Order Date]])/3,0)</f>
        <v>Q2</v>
      </c>
      <c r="S742" s="13">
        <f>MONTH(SalesDataTable[[#This Row],[Order Date]])</f>
        <v>5</v>
      </c>
      <c r="T742" s="16" t="str">
        <f>TEXT(SalesDataTable[[#This Row],[Order Date]],"mmm")</f>
        <v>May</v>
      </c>
    </row>
    <row r="743" ht="15.6" spans="1:20">
      <c r="A743" s="19" t="s">
        <v>814</v>
      </c>
      <c r="B743" s="11">
        <v>46147</v>
      </c>
      <c r="C743" s="12" t="s">
        <v>28</v>
      </c>
      <c r="D743" s="12" t="s">
        <v>89</v>
      </c>
      <c r="E743" s="12" t="s">
        <v>59</v>
      </c>
      <c r="F743" s="12" t="s">
        <v>36</v>
      </c>
      <c r="G743" s="12" t="s">
        <v>37</v>
      </c>
      <c r="H743" s="12" t="s">
        <v>91</v>
      </c>
      <c r="I743" s="13">
        <v>2</v>
      </c>
      <c r="J743" s="14">
        <v>131.36</v>
      </c>
      <c r="K743" s="15">
        <v>0.1</v>
      </c>
      <c r="L743" s="14">
        <v>65.3</v>
      </c>
      <c r="M743" s="14">
        <f t="shared" si="44"/>
        <v>236.448</v>
      </c>
      <c r="N743" s="14">
        <f t="shared" si="45"/>
        <v>130.6</v>
      </c>
      <c r="O743" s="14">
        <f t="shared" si="46"/>
        <v>105.848</v>
      </c>
      <c r="P743" s="16">
        <f t="shared" si="47"/>
        <v>0.447658681824334</v>
      </c>
      <c r="Q743" s="17">
        <f>YEAR(SalesDataTable[[#This Row],[Order Date]])</f>
        <v>2026</v>
      </c>
      <c r="R743" s="16" t="str">
        <f>"Q"&amp;ROUNDUP(MONTH(SalesDataTable[[#This Row],[Order Date]])/3,0)</f>
        <v>Q2</v>
      </c>
      <c r="S743" s="13">
        <f>MONTH(SalesDataTable[[#This Row],[Order Date]])</f>
        <v>5</v>
      </c>
      <c r="T743" s="16" t="str">
        <f>TEXT(SalesDataTable[[#This Row],[Order Date]],"mmm")</f>
        <v>May</v>
      </c>
    </row>
    <row r="744" ht="15.6" spans="1:20">
      <c r="A744" s="19" t="s">
        <v>815</v>
      </c>
      <c r="B744" s="11">
        <v>46147</v>
      </c>
      <c r="C744" s="12" t="s">
        <v>47</v>
      </c>
      <c r="D744" s="12" t="s">
        <v>68</v>
      </c>
      <c r="E744" s="12" t="s">
        <v>30</v>
      </c>
      <c r="F744" s="12" t="s">
        <v>24</v>
      </c>
      <c r="G744" s="12" t="s">
        <v>31</v>
      </c>
      <c r="H744" s="12" t="s">
        <v>32</v>
      </c>
      <c r="I744" s="13">
        <v>15</v>
      </c>
      <c r="J744" s="14">
        <v>93.65</v>
      </c>
      <c r="K744" s="15">
        <v>0.1</v>
      </c>
      <c r="L744" s="14">
        <v>44.89</v>
      </c>
      <c r="M744" s="14">
        <f t="shared" si="44"/>
        <v>1264.275</v>
      </c>
      <c r="N744" s="14">
        <f t="shared" si="45"/>
        <v>673.35</v>
      </c>
      <c r="O744" s="14">
        <f t="shared" si="46"/>
        <v>590.925</v>
      </c>
      <c r="P744" s="16">
        <f t="shared" si="47"/>
        <v>0.467402266120899</v>
      </c>
      <c r="Q744" s="17">
        <f>YEAR(SalesDataTable[[#This Row],[Order Date]])</f>
        <v>2026</v>
      </c>
      <c r="R744" s="16" t="str">
        <f>"Q"&amp;ROUNDUP(MONTH(SalesDataTable[[#This Row],[Order Date]])/3,0)</f>
        <v>Q2</v>
      </c>
      <c r="S744" s="13">
        <f>MONTH(SalesDataTable[[#This Row],[Order Date]])</f>
        <v>5</v>
      </c>
      <c r="T744" s="16" t="str">
        <f>TEXT(SalesDataTable[[#This Row],[Order Date]],"mmm")</f>
        <v>May</v>
      </c>
    </row>
    <row r="745" ht="15.6" spans="1:20">
      <c r="A745" s="19" t="s">
        <v>816</v>
      </c>
      <c r="B745" s="11">
        <v>46148</v>
      </c>
      <c r="C745" s="12" t="s">
        <v>28</v>
      </c>
      <c r="D745" s="12" t="s">
        <v>89</v>
      </c>
      <c r="E745" s="12" t="s">
        <v>59</v>
      </c>
      <c r="F745" s="12" t="s">
        <v>36</v>
      </c>
      <c r="G745" s="12" t="s">
        <v>51</v>
      </c>
      <c r="H745" s="12" t="s">
        <v>61</v>
      </c>
      <c r="I745" s="13">
        <v>3</v>
      </c>
      <c r="J745" s="14">
        <v>199.93</v>
      </c>
      <c r="K745" s="15">
        <v>0</v>
      </c>
      <c r="L745" s="14">
        <v>104.86</v>
      </c>
      <c r="M745" s="14">
        <f t="shared" si="44"/>
        <v>599.79</v>
      </c>
      <c r="N745" s="14">
        <f t="shared" si="45"/>
        <v>314.58</v>
      </c>
      <c r="O745" s="14">
        <f t="shared" si="46"/>
        <v>285.21</v>
      </c>
      <c r="P745" s="16">
        <f t="shared" si="47"/>
        <v>0.475516430750763</v>
      </c>
      <c r="Q745" s="17">
        <f>YEAR(SalesDataTable[[#This Row],[Order Date]])</f>
        <v>2026</v>
      </c>
      <c r="R745" s="16" t="str">
        <f>"Q"&amp;ROUNDUP(MONTH(SalesDataTable[[#This Row],[Order Date]])/3,0)</f>
        <v>Q2</v>
      </c>
      <c r="S745" s="13">
        <f>MONTH(SalesDataTable[[#This Row],[Order Date]])</f>
        <v>5</v>
      </c>
      <c r="T745" s="16" t="str">
        <f>TEXT(SalesDataTable[[#This Row],[Order Date]],"mmm")</f>
        <v>May</v>
      </c>
    </row>
    <row r="746" ht="15.6" spans="1:20">
      <c r="A746" s="19" t="s">
        <v>817</v>
      </c>
      <c r="B746" s="11">
        <v>46148</v>
      </c>
      <c r="C746" s="12" t="s">
        <v>21</v>
      </c>
      <c r="D746" s="12" t="s">
        <v>22</v>
      </c>
      <c r="E746" s="12" t="s">
        <v>23</v>
      </c>
      <c r="F746" s="12" t="s">
        <v>36</v>
      </c>
      <c r="G746" s="12" t="s">
        <v>31</v>
      </c>
      <c r="H746" s="12" t="s">
        <v>99</v>
      </c>
      <c r="I746" s="13">
        <v>5</v>
      </c>
      <c r="J746" s="14">
        <v>70.15</v>
      </c>
      <c r="K746" s="15">
        <v>0</v>
      </c>
      <c r="L746" s="14">
        <v>32.7</v>
      </c>
      <c r="M746" s="14">
        <f t="shared" si="44"/>
        <v>350.75</v>
      </c>
      <c r="N746" s="14">
        <f t="shared" si="45"/>
        <v>163.5</v>
      </c>
      <c r="O746" s="14">
        <f t="shared" si="46"/>
        <v>187.25</v>
      </c>
      <c r="P746" s="16">
        <f t="shared" si="47"/>
        <v>0.533856022808268</v>
      </c>
      <c r="Q746" s="17">
        <f>YEAR(SalesDataTable[[#This Row],[Order Date]])</f>
        <v>2026</v>
      </c>
      <c r="R746" s="16" t="str">
        <f>"Q"&amp;ROUNDUP(MONTH(SalesDataTable[[#This Row],[Order Date]])/3,0)</f>
        <v>Q2</v>
      </c>
      <c r="S746" s="13">
        <f>MONTH(SalesDataTable[[#This Row],[Order Date]])</f>
        <v>5</v>
      </c>
      <c r="T746" s="16" t="str">
        <f>TEXT(SalesDataTable[[#This Row],[Order Date]],"mmm")</f>
        <v>May</v>
      </c>
    </row>
    <row r="747" ht="15.6" spans="1:20">
      <c r="A747" s="19" t="s">
        <v>818</v>
      </c>
      <c r="B747" s="11">
        <v>46148</v>
      </c>
      <c r="C747" s="12" t="s">
        <v>34</v>
      </c>
      <c r="D747" s="12" t="s">
        <v>35</v>
      </c>
      <c r="E747" s="12" t="s">
        <v>45</v>
      </c>
      <c r="F747" s="12" t="s">
        <v>36</v>
      </c>
      <c r="G747" s="12" t="s">
        <v>69</v>
      </c>
      <c r="H747" s="12" t="s">
        <v>87</v>
      </c>
      <c r="I747" s="13">
        <v>2</v>
      </c>
      <c r="J747" s="14">
        <v>35.86</v>
      </c>
      <c r="K747" s="15">
        <v>0</v>
      </c>
      <c r="L747" s="14">
        <v>13.9</v>
      </c>
      <c r="M747" s="14">
        <f t="shared" si="44"/>
        <v>71.72</v>
      </c>
      <c r="N747" s="14">
        <f t="shared" si="45"/>
        <v>27.8</v>
      </c>
      <c r="O747" s="14">
        <f t="shared" si="46"/>
        <v>43.92</v>
      </c>
      <c r="P747" s="16">
        <f t="shared" si="47"/>
        <v>0.612381483547128</v>
      </c>
      <c r="Q747" s="17">
        <f>YEAR(SalesDataTable[[#This Row],[Order Date]])</f>
        <v>2026</v>
      </c>
      <c r="R747" s="16" t="str">
        <f>"Q"&amp;ROUNDUP(MONTH(SalesDataTable[[#This Row],[Order Date]])/3,0)</f>
        <v>Q2</v>
      </c>
      <c r="S747" s="13">
        <f>MONTH(SalesDataTable[[#This Row],[Order Date]])</f>
        <v>5</v>
      </c>
      <c r="T747" s="16" t="str">
        <f>TEXT(SalesDataTable[[#This Row],[Order Date]],"mmm")</f>
        <v>May</v>
      </c>
    </row>
    <row r="748" ht="15.6" spans="1:20">
      <c r="A748" s="19" t="s">
        <v>819</v>
      </c>
      <c r="B748" s="11">
        <v>46148</v>
      </c>
      <c r="C748" s="12" t="s">
        <v>28</v>
      </c>
      <c r="D748" s="12" t="s">
        <v>58</v>
      </c>
      <c r="E748" s="12" t="s">
        <v>23</v>
      </c>
      <c r="F748" s="12" t="s">
        <v>24</v>
      </c>
      <c r="G748" s="12" t="s">
        <v>31</v>
      </c>
      <c r="H748" s="12" t="s">
        <v>32</v>
      </c>
      <c r="I748" s="13">
        <v>1</v>
      </c>
      <c r="J748" s="14">
        <v>92.27</v>
      </c>
      <c r="K748" s="15">
        <v>0</v>
      </c>
      <c r="L748" s="14">
        <v>46.5</v>
      </c>
      <c r="M748" s="14">
        <f t="shared" si="44"/>
        <v>92.27</v>
      </c>
      <c r="N748" s="14">
        <f t="shared" si="45"/>
        <v>46.5</v>
      </c>
      <c r="O748" s="14">
        <f t="shared" si="46"/>
        <v>45.77</v>
      </c>
      <c r="P748" s="16">
        <f t="shared" si="47"/>
        <v>0.496044218055706</v>
      </c>
      <c r="Q748" s="17">
        <f>YEAR(SalesDataTable[[#This Row],[Order Date]])</f>
        <v>2026</v>
      </c>
      <c r="R748" s="16" t="str">
        <f>"Q"&amp;ROUNDUP(MONTH(SalesDataTable[[#This Row],[Order Date]])/3,0)</f>
        <v>Q2</v>
      </c>
      <c r="S748" s="13">
        <f>MONTH(SalesDataTable[[#This Row],[Order Date]])</f>
        <v>5</v>
      </c>
      <c r="T748" s="16" t="str">
        <f>TEXT(SalesDataTable[[#This Row],[Order Date]],"mmm")</f>
        <v>May</v>
      </c>
    </row>
    <row r="749" ht="15.6" spans="1:20">
      <c r="A749" s="19" t="s">
        <v>820</v>
      </c>
      <c r="B749" s="11">
        <v>46148</v>
      </c>
      <c r="C749" s="12" t="s">
        <v>28</v>
      </c>
      <c r="D749" s="12" t="s">
        <v>58</v>
      </c>
      <c r="E749" s="12" t="s">
        <v>30</v>
      </c>
      <c r="F749" s="12" t="s">
        <v>40</v>
      </c>
      <c r="G749" s="12" t="s">
        <v>31</v>
      </c>
      <c r="H749" s="12" t="s">
        <v>73</v>
      </c>
      <c r="I749" s="13">
        <v>6</v>
      </c>
      <c r="J749" s="14">
        <v>157.31</v>
      </c>
      <c r="K749" s="15">
        <v>0.15</v>
      </c>
      <c r="L749" s="14">
        <v>80.34</v>
      </c>
      <c r="M749" s="14">
        <f t="shared" si="44"/>
        <v>802.281</v>
      </c>
      <c r="N749" s="14">
        <f t="shared" si="45"/>
        <v>482.04</v>
      </c>
      <c r="O749" s="14">
        <f t="shared" si="46"/>
        <v>320.241</v>
      </c>
      <c r="P749" s="16">
        <f t="shared" si="47"/>
        <v>0.399163136108172</v>
      </c>
      <c r="Q749" s="17">
        <f>YEAR(SalesDataTable[[#This Row],[Order Date]])</f>
        <v>2026</v>
      </c>
      <c r="R749" s="16" t="str">
        <f>"Q"&amp;ROUNDUP(MONTH(SalesDataTable[[#This Row],[Order Date]])/3,0)</f>
        <v>Q2</v>
      </c>
      <c r="S749" s="13">
        <f>MONTH(SalesDataTable[[#This Row],[Order Date]])</f>
        <v>5</v>
      </c>
      <c r="T749" s="16" t="str">
        <f>TEXT(SalesDataTable[[#This Row],[Order Date]],"mmm")</f>
        <v>May</v>
      </c>
    </row>
    <row r="750" ht="15.6" spans="1:20">
      <c r="A750" s="19" t="s">
        <v>821</v>
      </c>
      <c r="B750" s="11">
        <v>46148</v>
      </c>
      <c r="C750" s="12" t="s">
        <v>28</v>
      </c>
      <c r="D750" s="12" t="s">
        <v>86</v>
      </c>
      <c r="E750" s="12" t="s">
        <v>23</v>
      </c>
      <c r="F750" s="12" t="s">
        <v>36</v>
      </c>
      <c r="G750" s="12" t="s">
        <v>37</v>
      </c>
      <c r="H750" s="12" t="s">
        <v>66</v>
      </c>
      <c r="I750" s="13">
        <v>2</v>
      </c>
      <c r="J750" s="14">
        <v>46.18</v>
      </c>
      <c r="K750" s="15">
        <v>0.05</v>
      </c>
      <c r="L750" s="14">
        <v>17.9</v>
      </c>
      <c r="M750" s="14">
        <f t="shared" si="44"/>
        <v>87.742</v>
      </c>
      <c r="N750" s="14">
        <f t="shared" si="45"/>
        <v>35.8</v>
      </c>
      <c r="O750" s="14">
        <f t="shared" si="46"/>
        <v>51.942</v>
      </c>
      <c r="P750" s="16">
        <f t="shared" si="47"/>
        <v>0.59198559412824</v>
      </c>
      <c r="Q750" s="17">
        <f>YEAR(SalesDataTable[[#This Row],[Order Date]])</f>
        <v>2026</v>
      </c>
      <c r="R750" s="16" t="str">
        <f>"Q"&amp;ROUNDUP(MONTH(SalesDataTable[[#This Row],[Order Date]])/3,0)</f>
        <v>Q2</v>
      </c>
      <c r="S750" s="13">
        <f>MONTH(SalesDataTable[[#This Row],[Order Date]])</f>
        <v>5</v>
      </c>
      <c r="T750" s="16" t="str">
        <f>TEXT(SalesDataTable[[#This Row],[Order Date]],"mmm")</f>
        <v>May</v>
      </c>
    </row>
    <row r="751" ht="15.6" spans="1:20">
      <c r="A751" s="19" t="s">
        <v>822</v>
      </c>
      <c r="B751" s="11">
        <v>46148</v>
      </c>
      <c r="C751" s="12" t="s">
        <v>34</v>
      </c>
      <c r="D751" s="12" t="s">
        <v>81</v>
      </c>
      <c r="E751" s="12" t="s">
        <v>23</v>
      </c>
      <c r="F751" s="12" t="s">
        <v>40</v>
      </c>
      <c r="G751" s="12" t="s">
        <v>25</v>
      </c>
      <c r="H751" s="12" t="s">
        <v>49</v>
      </c>
      <c r="I751" s="13">
        <v>1</v>
      </c>
      <c r="J751" s="14">
        <v>51.44</v>
      </c>
      <c r="K751" s="15">
        <v>0.1</v>
      </c>
      <c r="L751" s="14">
        <v>22.88</v>
      </c>
      <c r="M751" s="14">
        <f t="shared" si="44"/>
        <v>46.296</v>
      </c>
      <c r="N751" s="14">
        <f t="shared" si="45"/>
        <v>22.88</v>
      </c>
      <c r="O751" s="14">
        <f t="shared" si="46"/>
        <v>23.416</v>
      </c>
      <c r="P751" s="16">
        <f t="shared" si="47"/>
        <v>0.505788837048557</v>
      </c>
      <c r="Q751" s="17">
        <f>YEAR(SalesDataTable[[#This Row],[Order Date]])</f>
        <v>2026</v>
      </c>
      <c r="R751" s="16" t="str">
        <f>"Q"&amp;ROUNDUP(MONTH(SalesDataTable[[#This Row],[Order Date]])/3,0)</f>
        <v>Q2</v>
      </c>
      <c r="S751" s="13">
        <f>MONTH(SalesDataTable[[#This Row],[Order Date]])</f>
        <v>5</v>
      </c>
      <c r="T751" s="16" t="str">
        <f>TEXT(SalesDataTable[[#This Row],[Order Date]],"mmm")</f>
        <v>May</v>
      </c>
    </row>
    <row r="752" ht="15.6" spans="1:20">
      <c r="A752" s="19" t="s">
        <v>823</v>
      </c>
      <c r="B752" s="11">
        <v>46148</v>
      </c>
      <c r="C752" s="12" t="s">
        <v>28</v>
      </c>
      <c r="D752" s="12" t="s">
        <v>29</v>
      </c>
      <c r="E752" s="12" t="s">
        <v>23</v>
      </c>
      <c r="F752" s="12" t="s">
        <v>36</v>
      </c>
      <c r="G752" s="12" t="s">
        <v>69</v>
      </c>
      <c r="H752" s="12" t="s">
        <v>94</v>
      </c>
      <c r="I752" s="13">
        <v>2</v>
      </c>
      <c r="J752" s="14">
        <v>50.97</v>
      </c>
      <c r="K752" s="15">
        <v>0.05</v>
      </c>
      <c r="L752" s="14">
        <v>21.67</v>
      </c>
      <c r="M752" s="14">
        <f t="shared" si="44"/>
        <v>96.843</v>
      </c>
      <c r="N752" s="14">
        <f t="shared" si="45"/>
        <v>43.34</v>
      </c>
      <c r="O752" s="14">
        <f t="shared" si="46"/>
        <v>53.503</v>
      </c>
      <c r="P752" s="16">
        <f t="shared" si="47"/>
        <v>0.552471526078292</v>
      </c>
      <c r="Q752" s="17">
        <f>YEAR(SalesDataTable[[#This Row],[Order Date]])</f>
        <v>2026</v>
      </c>
      <c r="R752" s="16" t="str">
        <f>"Q"&amp;ROUNDUP(MONTH(SalesDataTable[[#This Row],[Order Date]])/3,0)</f>
        <v>Q2</v>
      </c>
      <c r="S752" s="13">
        <f>MONTH(SalesDataTable[[#This Row],[Order Date]])</f>
        <v>5</v>
      </c>
      <c r="T752" s="16" t="str">
        <f>TEXT(SalesDataTable[[#This Row],[Order Date]],"mmm")</f>
        <v>May</v>
      </c>
    </row>
    <row r="753" ht="15.6" spans="1:20">
      <c r="A753" s="19" t="s">
        <v>824</v>
      </c>
      <c r="B753" s="11">
        <v>46148</v>
      </c>
      <c r="C753" s="12" t="s">
        <v>28</v>
      </c>
      <c r="D753" s="12" t="s">
        <v>29</v>
      </c>
      <c r="E753" s="12" t="s">
        <v>23</v>
      </c>
      <c r="F753" s="12" t="s">
        <v>36</v>
      </c>
      <c r="G753" s="12" t="s">
        <v>25</v>
      </c>
      <c r="H753" s="12" t="s">
        <v>55</v>
      </c>
      <c r="I753" s="13">
        <v>2</v>
      </c>
      <c r="J753" s="14">
        <v>40.55</v>
      </c>
      <c r="K753" s="15">
        <v>0</v>
      </c>
      <c r="L753" s="14">
        <v>16.52</v>
      </c>
      <c r="M753" s="14">
        <f t="shared" si="44"/>
        <v>81.1</v>
      </c>
      <c r="N753" s="14">
        <f t="shared" si="45"/>
        <v>33.04</v>
      </c>
      <c r="O753" s="14">
        <f t="shared" si="46"/>
        <v>48.06</v>
      </c>
      <c r="P753" s="16">
        <f t="shared" si="47"/>
        <v>0.592601726263872</v>
      </c>
      <c r="Q753" s="17">
        <f>YEAR(SalesDataTable[[#This Row],[Order Date]])</f>
        <v>2026</v>
      </c>
      <c r="R753" s="16" t="str">
        <f>"Q"&amp;ROUNDUP(MONTH(SalesDataTable[[#This Row],[Order Date]])/3,0)</f>
        <v>Q2</v>
      </c>
      <c r="S753" s="13">
        <f>MONTH(SalesDataTable[[#This Row],[Order Date]])</f>
        <v>5</v>
      </c>
      <c r="T753" s="16" t="str">
        <f>TEXT(SalesDataTable[[#This Row],[Order Date]],"mmm")</f>
        <v>May</v>
      </c>
    </row>
    <row r="754" ht="15.6" spans="1:20">
      <c r="A754" s="19" t="s">
        <v>825</v>
      </c>
      <c r="B754" s="11">
        <v>46148</v>
      </c>
      <c r="C754" s="12" t="s">
        <v>34</v>
      </c>
      <c r="D754" s="12" t="s">
        <v>146</v>
      </c>
      <c r="E754" s="12" t="s">
        <v>23</v>
      </c>
      <c r="F754" s="12" t="s">
        <v>36</v>
      </c>
      <c r="G754" s="12" t="s">
        <v>25</v>
      </c>
      <c r="H754" s="12" t="s">
        <v>49</v>
      </c>
      <c r="I754" s="13">
        <v>2</v>
      </c>
      <c r="J754" s="14">
        <v>51.3</v>
      </c>
      <c r="K754" s="15">
        <v>0</v>
      </c>
      <c r="L754" s="14">
        <v>23.12</v>
      </c>
      <c r="M754" s="14">
        <f t="shared" si="44"/>
        <v>102.6</v>
      </c>
      <c r="N754" s="14">
        <f t="shared" si="45"/>
        <v>46.24</v>
      </c>
      <c r="O754" s="14">
        <f t="shared" si="46"/>
        <v>56.36</v>
      </c>
      <c r="P754" s="16">
        <f t="shared" si="47"/>
        <v>0.549317738791423</v>
      </c>
      <c r="Q754" s="17">
        <f>YEAR(SalesDataTable[[#This Row],[Order Date]])</f>
        <v>2026</v>
      </c>
      <c r="R754" s="16" t="str">
        <f>"Q"&amp;ROUNDUP(MONTH(SalesDataTable[[#This Row],[Order Date]])/3,0)</f>
        <v>Q2</v>
      </c>
      <c r="S754" s="13">
        <f>MONTH(SalesDataTable[[#This Row],[Order Date]])</f>
        <v>5</v>
      </c>
      <c r="T754" s="16" t="str">
        <f>TEXT(SalesDataTable[[#This Row],[Order Date]],"mmm")</f>
        <v>May</v>
      </c>
    </row>
    <row r="755" ht="15.6" spans="1:20">
      <c r="A755" s="19" t="s">
        <v>826</v>
      </c>
      <c r="B755" s="11">
        <v>46148</v>
      </c>
      <c r="C755" s="12" t="s">
        <v>47</v>
      </c>
      <c r="D755" s="12" t="s">
        <v>68</v>
      </c>
      <c r="E755" s="12" t="s">
        <v>23</v>
      </c>
      <c r="F755" s="12" t="s">
        <v>36</v>
      </c>
      <c r="G755" s="12" t="s">
        <v>51</v>
      </c>
      <c r="H755" s="12" t="s">
        <v>84</v>
      </c>
      <c r="I755" s="13">
        <v>3</v>
      </c>
      <c r="J755" s="14">
        <v>82.56</v>
      </c>
      <c r="K755" s="15">
        <v>0</v>
      </c>
      <c r="L755" s="14">
        <v>39.99</v>
      </c>
      <c r="M755" s="14">
        <f t="shared" si="44"/>
        <v>247.68</v>
      </c>
      <c r="N755" s="14">
        <f t="shared" si="45"/>
        <v>119.97</v>
      </c>
      <c r="O755" s="14">
        <f t="shared" si="46"/>
        <v>127.71</v>
      </c>
      <c r="P755" s="16">
        <f t="shared" si="47"/>
        <v>0.515625</v>
      </c>
      <c r="Q755" s="17">
        <f>YEAR(SalesDataTable[[#This Row],[Order Date]])</f>
        <v>2026</v>
      </c>
      <c r="R755" s="16" t="str">
        <f>"Q"&amp;ROUNDUP(MONTH(SalesDataTable[[#This Row],[Order Date]])/3,0)</f>
        <v>Q2</v>
      </c>
      <c r="S755" s="13">
        <f>MONTH(SalesDataTable[[#This Row],[Order Date]])</f>
        <v>5</v>
      </c>
      <c r="T755" s="16" t="str">
        <f>TEXT(SalesDataTable[[#This Row],[Order Date]],"mmm")</f>
        <v>May</v>
      </c>
    </row>
    <row r="756" ht="15.6" spans="1:20">
      <c r="A756" s="19" t="s">
        <v>827</v>
      </c>
      <c r="B756" s="11">
        <v>46149</v>
      </c>
      <c r="C756" s="12" t="s">
        <v>28</v>
      </c>
      <c r="D756" s="12" t="s">
        <v>89</v>
      </c>
      <c r="E756" s="12" t="s">
        <v>30</v>
      </c>
      <c r="F756" s="12" t="s">
        <v>40</v>
      </c>
      <c r="G756" s="12" t="s">
        <v>31</v>
      </c>
      <c r="H756" s="12" t="s">
        <v>32</v>
      </c>
      <c r="I756" s="13">
        <v>6</v>
      </c>
      <c r="J756" s="14">
        <v>92.66</v>
      </c>
      <c r="K756" s="15">
        <v>0.15</v>
      </c>
      <c r="L756" s="14">
        <v>44.71</v>
      </c>
      <c r="M756" s="14">
        <f t="shared" si="44"/>
        <v>472.566</v>
      </c>
      <c r="N756" s="14">
        <f t="shared" si="45"/>
        <v>268.26</v>
      </c>
      <c r="O756" s="14">
        <f t="shared" si="46"/>
        <v>204.306</v>
      </c>
      <c r="P756" s="16">
        <f t="shared" si="47"/>
        <v>0.432333261385711</v>
      </c>
      <c r="Q756" s="17">
        <f>YEAR(SalesDataTable[[#This Row],[Order Date]])</f>
        <v>2026</v>
      </c>
      <c r="R756" s="16" t="str">
        <f>"Q"&amp;ROUNDUP(MONTH(SalesDataTable[[#This Row],[Order Date]])/3,0)</f>
        <v>Q2</v>
      </c>
      <c r="S756" s="13">
        <f>MONTH(SalesDataTable[[#This Row],[Order Date]])</f>
        <v>5</v>
      </c>
      <c r="T756" s="16" t="str">
        <f>TEXT(SalesDataTable[[#This Row],[Order Date]],"mmm")</f>
        <v>May</v>
      </c>
    </row>
    <row r="757" ht="15.6" spans="1:20">
      <c r="A757" s="19" t="s">
        <v>828</v>
      </c>
      <c r="B757" s="11">
        <v>46149</v>
      </c>
      <c r="C757" s="12" t="s">
        <v>34</v>
      </c>
      <c r="D757" s="12" t="s">
        <v>146</v>
      </c>
      <c r="E757" s="12" t="s">
        <v>59</v>
      </c>
      <c r="F757" s="12" t="s">
        <v>36</v>
      </c>
      <c r="G757" s="12" t="s">
        <v>69</v>
      </c>
      <c r="H757" s="12" t="s">
        <v>70</v>
      </c>
      <c r="I757" s="13">
        <v>1</v>
      </c>
      <c r="J757" s="14">
        <v>39.42</v>
      </c>
      <c r="K757" s="15">
        <v>0</v>
      </c>
      <c r="L757" s="14">
        <v>14.86</v>
      </c>
      <c r="M757" s="14">
        <f t="shared" si="44"/>
        <v>39.42</v>
      </c>
      <c r="N757" s="14">
        <f t="shared" si="45"/>
        <v>14.86</v>
      </c>
      <c r="O757" s="14">
        <f t="shared" si="46"/>
        <v>24.56</v>
      </c>
      <c r="P757" s="16">
        <f t="shared" si="47"/>
        <v>0.623033992897007</v>
      </c>
      <c r="Q757" s="17">
        <f>YEAR(SalesDataTable[[#This Row],[Order Date]])</f>
        <v>2026</v>
      </c>
      <c r="R757" s="16" t="str">
        <f>"Q"&amp;ROUNDUP(MONTH(SalesDataTable[[#This Row],[Order Date]])/3,0)</f>
        <v>Q2</v>
      </c>
      <c r="S757" s="13">
        <f>MONTH(SalesDataTable[[#This Row],[Order Date]])</f>
        <v>5</v>
      </c>
      <c r="T757" s="16" t="str">
        <f>TEXT(SalesDataTable[[#This Row],[Order Date]],"mmm")</f>
        <v>May</v>
      </c>
    </row>
    <row r="758" ht="15.6" spans="1:20">
      <c r="A758" s="19" t="s">
        <v>829</v>
      </c>
      <c r="B758" s="11">
        <v>46149</v>
      </c>
      <c r="C758" s="12" t="s">
        <v>21</v>
      </c>
      <c r="D758" s="12" t="s">
        <v>72</v>
      </c>
      <c r="E758" s="12" t="s">
        <v>45</v>
      </c>
      <c r="F758" s="12" t="s">
        <v>24</v>
      </c>
      <c r="G758" s="12" t="s">
        <v>69</v>
      </c>
      <c r="H758" s="12" t="s">
        <v>75</v>
      </c>
      <c r="I758" s="13">
        <v>2</v>
      </c>
      <c r="J758" s="14">
        <v>124.25</v>
      </c>
      <c r="K758" s="15">
        <v>0</v>
      </c>
      <c r="L758" s="14">
        <v>69.51</v>
      </c>
      <c r="M758" s="14">
        <f t="shared" si="44"/>
        <v>248.5</v>
      </c>
      <c r="N758" s="14">
        <f t="shared" si="45"/>
        <v>139.02</v>
      </c>
      <c r="O758" s="14">
        <f t="shared" si="46"/>
        <v>109.48</v>
      </c>
      <c r="P758" s="16">
        <f t="shared" si="47"/>
        <v>0.44056338028169</v>
      </c>
      <c r="Q758" s="17">
        <f>YEAR(SalesDataTable[[#This Row],[Order Date]])</f>
        <v>2026</v>
      </c>
      <c r="R758" s="16" t="str">
        <f>"Q"&amp;ROUNDUP(MONTH(SalesDataTable[[#This Row],[Order Date]])/3,0)</f>
        <v>Q2</v>
      </c>
      <c r="S758" s="13">
        <f>MONTH(SalesDataTable[[#This Row],[Order Date]])</f>
        <v>5</v>
      </c>
      <c r="T758" s="16" t="str">
        <f>TEXT(SalesDataTable[[#This Row],[Order Date]],"mmm")</f>
        <v>May</v>
      </c>
    </row>
    <row r="759" ht="15.6" spans="1:20">
      <c r="A759" s="19" t="s">
        <v>830</v>
      </c>
      <c r="B759" s="11">
        <v>46149</v>
      </c>
      <c r="C759" s="12" t="s">
        <v>28</v>
      </c>
      <c r="D759" s="12" t="s">
        <v>106</v>
      </c>
      <c r="E759" s="12" t="s">
        <v>23</v>
      </c>
      <c r="F759" s="12" t="s">
        <v>36</v>
      </c>
      <c r="G759" s="12" t="s">
        <v>31</v>
      </c>
      <c r="H759" s="12" t="s">
        <v>73</v>
      </c>
      <c r="I759" s="13">
        <v>2</v>
      </c>
      <c r="J759" s="14">
        <v>156.43</v>
      </c>
      <c r="K759" s="15">
        <v>0</v>
      </c>
      <c r="L759" s="14">
        <v>78.57</v>
      </c>
      <c r="M759" s="14">
        <f t="shared" si="44"/>
        <v>312.86</v>
      </c>
      <c r="N759" s="14">
        <f t="shared" si="45"/>
        <v>157.14</v>
      </c>
      <c r="O759" s="14">
        <f t="shared" si="46"/>
        <v>155.72</v>
      </c>
      <c r="P759" s="16">
        <f t="shared" si="47"/>
        <v>0.497730614332289</v>
      </c>
      <c r="Q759" s="17">
        <f>YEAR(SalesDataTable[[#This Row],[Order Date]])</f>
        <v>2026</v>
      </c>
      <c r="R759" s="16" t="str">
        <f>"Q"&amp;ROUNDUP(MONTH(SalesDataTable[[#This Row],[Order Date]])/3,0)</f>
        <v>Q2</v>
      </c>
      <c r="S759" s="13">
        <f>MONTH(SalesDataTable[[#This Row],[Order Date]])</f>
        <v>5</v>
      </c>
      <c r="T759" s="16" t="str">
        <f>TEXT(SalesDataTable[[#This Row],[Order Date]],"mmm")</f>
        <v>May</v>
      </c>
    </row>
    <row r="760" ht="15.6" spans="1:20">
      <c r="A760" s="19" t="s">
        <v>831</v>
      </c>
      <c r="B760" s="11">
        <v>46149</v>
      </c>
      <c r="C760" s="12" t="s">
        <v>28</v>
      </c>
      <c r="D760" s="12" t="s">
        <v>106</v>
      </c>
      <c r="E760" s="12" t="s">
        <v>45</v>
      </c>
      <c r="F760" s="12" t="s">
        <v>36</v>
      </c>
      <c r="G760" s="12" t="s">
        <v>51</v>
      </c>
      <c r="H760" s="12" t="s">
        <v>84</v>
      </c>
      <c r="I760" s="13">
        <v>1</v>
      </c>
      <c r="J760" s="14">
        <v>80.3</v>
      </c>
      <c r="K760" s="15">
        <v>0</v>
      </c>
      <c r="L760" s="14">
        <v>40.02</v>
      </c>
      <c r="M760" s="14">
        <f t="shared" si="44"/>
        <v>80.3</v>
      </c>
      <c r="N760" s="14">
        <f t="shared" si="45"/>
        <v>40.02</v>
      </c>
      <c r="O760" s="14">
        <f t="shared" si="46"/>
        <v>40.28</v>
      </c>
      <c r="P760" s="16">
        <f t="shared" si="47"/>
        <v>0.501618929016189</v>
      </c>
      <c r="Q760" s="17">
        <f>YEAR(SalesDataTable[[#This Row],[Order Date]])</f>
        <v>2026</v>
      </c>
      <c r="R760" s="16" t="str">
        <f>"Q"&amp;ROUNDUP(MONTH(SalesDataTable[[#This Row],[Order Date]])/3,0)</f>
        <v>Q2</v>
      </c>
      <c r="S760" s="13">
        <f>MONTH(SalesDataTable[[#This Row],[Order Date]])</f>
        <v>5</v>
      </c>
      <c r="T760" s="16" t="str">
        <f>TEXT(SalesDataTable[[#This Row],[Order Date]],"mmm")</f>
        <v>May</v>
      </c>
    </row>
    <row r="761" ht="15.6" spans="1:20">
      <c r="A761" s="19" t="s">
        <v>832</v>
      </c>
      <c r="B761" s="11">
        <v>46149</v>
      </c>
      <c r="C761" s="12" t="s">
        <v>47</v>
      </c>
      <c r="D761" s="12" t="s">
        <v>102</v>
      </c>
      <c r="E761" s="12" t="s">
        <v>45</v>
      </c>
      <c r="F761" s="12" t="s">
        <v>36</v>
      </c>
      <c r="G761" s="12" t="s">
        <v>51</v>
      </c>
      <c r="H761" s="12" t="s">
        <v>84</v>
      </c>
      <c r="I761" s="13">
        <v>1</v>
      </c>
      <c r="J761" s="14">
        <v>79.89</v>
      </c>
      <c r="K761" s="15">
        <v>0</v>
      </c>
      <c r="L761" s="14">
        <v>39.55</v>
      </c>
      <c r="M761" s="14">
        <f t="shared" si="44"/>
        <v>79.89</v>
      </c>
      <c r="N761" s="14">
        <f t="shared" si="45"/>
        <v>39.55</v>
      </c>
      <c r="O761" s="14">
        <f t="shared" si="46"/>
        <v>40.34</v>
      </c>
      <c r="P761" s="16">
        <f t="shared" si="47"/>
        <v>0.504944298410314</v>
      </c>
      <c r="Q761" s="17">
        <f>YEAR(SalesDataTable[[#This Row],[Order Date]])</f>
        <v>2026</v>
      </c>
      <c r="R761" s="16" t="str">
        <f>"Q"&amp;ROUNDUP(MONTH(SalesDataTable[[#This Row],[Order Date]])/3,0)</f>
        <v>Q2</v>
      </c>
      <c r="S761" s="13">
        <f>MONTH(SalesDataTable[[#This Row],[Order Date]])</f>
        <v>5</v>
      </c>
      <c r="T761" s="16" t="str">
        <f>TEXT(SalesDataTable[[#This Row],[Order Date]],"mmm")</f>
        <v>May</v>
      </c>
    </row>
    <row r="762" ht="15.6" spans="1:20">
      <c r="A762" s="19" t="s">
        <v>833</v>
      </c>
      <c r="B762" s="11">
        <v>46150</v>
      </c>
      <c r="C762" s="12" t="s">
        <v>47</v>
      </c>
      <c r="D762" s="12" t="s">
        <v>65</v>
      </c>
      <c r="E762" s="12" t="s">
        <v>45</v>
      </c>
      <c r="F762" s="12" t="s">
        <v>36</v>
      </c>
      <c r="G762" s="12" t="s">
        <v>69</v>
      </c>
      <c r="H762" s="12" t="s">
        <v>70</v>
      </c>
      <c r="I762" s="13">
        <v>1</v>
      </c>
      <c r="J762" s="14">
        <v>39.5</v>
      </c>
      <c r="K762" s="15">
        <v>0</v>
      </c>
      <c r="L762" s="14">
        <v>14.68</v>
      </c>
      <c r="M762" s="14">
        <f t="shared" si="44"/>
        <v>39.5</v>
      </c>
      <c r="N762" s="14">
        <f t="shared" si="45"/>
        <v>14.68</v>
      </c>
      <c r="O762" s="14">
        <f t="shared" si="46"/>
        <v>24.82</v>
      </c>
      <c r="P762" s="16">
        <f t="shared" si="47"/>
        <v>0.628354430379747</v>
      </c>
      <c r="Q762" s="17">
        <f>YEAR(SalesDataTable[[#This Row],[Order Date]])</f>
        <v>2026</v>
      </c>
      <c r="R762" s="16" t="str">
        <f>"Q"&amp;ROUNDUP(MONTH(SalesDataTable[[#This Row],[Order Date]])/3,0)</f>
        <v>Q2</v>
      </c>
      <c r="S762" s="13">
        <f>MONTH(SalesDataTable[[#This Row],[Order Date]])</f>
        <v>5</v>
      </c>
      <c r="T762" s="16" t="str">
        <f>TEXT(SalesDataTable[[#This Row],[Order Date]],"mmm")</f>
        <v>May</v>
      </c>
    </row>
    <row r="763" ht="15.6" spans="1:20">
      <c r="A763" s="19" t="s">
        <v>834</v>
      </c>
      <c r="B763" s="11">
        <v>46150</v>
      </c>
      <c r="C763" s="12" t="s">
        <v>47</v>
      </c>
      <c r="D763" s="12" t="s">
        <v>65</v>
      </c>
      <c r="E763" s="12" t="s">
        <v>23</v>
      </c>
      <c r="F763" s="12" t="s">
        <v>24</v>
      </c>
      <c r="G763" s="12" t="s">
        <v>25</v>
      </c>
      <c r="H763" s="12" t="s">
        <v>26</v>
      </c>
      <c r="I763" s="13">
        <v>1</v>
      </c>
      <c r="J763" s="14">
        <v>80.7</v>
      </c>
      <c r="K763" s="15">
        <v>0</v>
      </c>
      <c r="L763" s="14">
        <v>41.88</v>
      </c>
      <c r="M763" s="14">
        <f t="shared" si="44"/>
        <v>80.7</v>
      </c>
      <c r="N763" s="14">
        <f t="shared" si="45"/>
        <v>41.88</v>
      </c>
      <c r="O763" s="14">
        <f t="shared" si="46"/>
        <v>38.82</v>
      </c>
      <c r="P763" s="16">
        <f t="shared" si="47"/>
        <v>0.481040892193309</v>
      </c>
      <c r="Q763" s="17">
        <f>YEAR(SalesDataTable[[#This Row],[Order Date]])</f>
        <v>2026</v>
      </c>
      <c r="R763" s="16" t="str">
        <f>"Q"&amp;ROUNDUP(MONTH(SalesDataTable[[#This Row],[Order Date]])/3,0)</f>
        <v>Q2</v>
      </c>
      <c r="S763" s="13">
        <f>MONTH(SalesDataTable[[#This Row],[Order Date]])</f>
        <v>5</v>
      </c>
      <c r="T763" s="16" t="str">
        <f>TEXT(SalesDataTable[[#This Row],[Order Date]],"mmm")</f>
        <v>May</v>
      </c>
    </row>
    <row r="764" ht="15.6" spans="1:20">
      <c r="A764" s="19" t="s">
        <v>835</v>
      </c>
      <c r="B764" s="11">
        <v>46150</v>
      </c>
      <c r="C764" s="12" t="s">
        <v>28</v>
      </c>
      <c r="D764" s="12" t="s">
        <v>106</v>
      </c>
      <c r="E764" s="12" t="s">
        <v>23</v>
      </c>
      <c r="F764" s="12" t="s">
        <v>36</v>
      </c>
      <c r="G764" s="12" t="s">
        <v>51</v>
      </c>
      <c r="H764" s="12" t="s">
        <v>84</v>
      </c>
      <c r="I764" s="13">
        <v>1</v>
      </c>
      <c r="J764" s="14">
        <v>80.86</v>
      </c>
      <c r="K764" s="15">
        <v>0</v>
      </c>
      <c r="L764" s="14">
        <v>38.44</v>
      </c>
      <c r="M764" s="14">
        <f t="shared" si="44"/>
        <v>80.86</v>
      </c>
      <c r="N764" s="14">
        <f t="shared" si="45"/>
        <v>38.44</v>
      </c>
      <c r="O764" s="14">
        <f t="shared" si="46"/>
        <v>42.42</v>
      </c>
      <c r="P764" s="16">
        <f t="shared" si="47"/>
        <v>0.524610437793718</v>
      </c>
      <c r="Q764" s="17">
        <f>YEAR(SalesDataTable[[#This Row],[Order Date]])</f>
        <v>2026</v>
      </c>
      <c r="R764" s="16" t="str">
        <f>"Q"&amp;ROUNDUP(MONTH(SalesDataTable[[#This Row],[Order Date]])/3,0)</f>
        <v>Q2</v>
      </c>
      <c r="S764" s="13">
        <f>MONTH(SalesDataTable[[#This Row],[Order Date]])</f>
        <v>5</v>
      </c>
      <c r="T764" s="16" t="str">
        <f>TEXT(SalesDataTable[[#This Row],[Order Date]],"mmm")</f>
        <v>May</v>
      </c>
    </row>
    <row r="765" ht="15.6" spans="1:20">
      <c r="A765" s="19" t="s">
        <v>836</v>
      </c>
      <c r="B765" s="11">
        <v>46150</v>
      </c>
      <c r="C765" s="12" t="s">
        <v>28</v>
      </c>
      <c r="D765" s="12" t="s">
        <v>106</v>
      </c>
      <c r="E765" s="12" t="s">
        <v>59</v>
      </c>
      <c r="F765" s="12" t="s">
        <v>36</v>
      </c>
      <c r="G765" s="12" t="s">
        <v>51</v>
      </c>
      <c r="H765" s="12" t="s">
        <v>52</v>
      </c>
      <c r="I765" s="13">
        <v>2</v>
      </c>
      <c r="J765" s="14">
        <v>337.7</v>
      </c>
      <c r="K765" s="15">
        <v>0.1</v>
      </c>
      <c r="L765" s="14">
        <v>192.16</v>
      </c>
      <c r="M765" s="14">
        <f t="shared" si="44"/>
        <v>607.86</v>
      </c>
      <c r="N765" s="14">
        <f t="shared" si="45"/>
        <v>384.32</v>
      </c>
      <c r="O765" s="14">
        <f t="shared" si="46"/>
        <v>223.54</v>
      </c>
      <c r="P765" s="16">
        <f t="shared" si="47"/>
        <v>0.367749152765439</v>
      </c>
      <c r="Q765" s="17">
        <f>YEAR(SalesDataTable[[#This Row],[Order Date]])</f>
        <v>2026</v>
      </c>
      <c r="R765" s="16" t="str">
        <f>"Q"&amp;ROUNDUP(MONTH(SalesDataTable[[#This Row],[Order Date]])/3,0)</f>
        <v>Q2</v>
      </c>
      <c r="S765" s="13">
        <f>MONTH(SalesDataTable[[#This Row],[Order Date]])</f>
        <v>5</v>
      </c>
      <c r="T765" s="16" t="str">
        <f>TEXT(SalesDataTable[[#This Row],[Order Date]],"mmm")</f>
        <v>May</v>
      </c>
    </row>
    <row r="766" ht="15.6" spans="1:20">
      <c r="A766" s="19" t="s">
        <v>837</v>
      </c>
      <c r="B766" s="11">
        <v>46150</v>
      </c>
      <c r="C766" s="12" t="s">
        <v>34</v>
      </c>
      <c r="D766" s="12" t="s">
        <v>35</v>
      </c>
      <c r="E766" s="12" t="s">
        <v>23</v>
      </c>
      <c r="F766" s="12" t="s">
        <v>24</v>
      </c>
      <c r="G766" s="12" t="s">
        <v>51</v>
      </c>
      <c r="H766" s="12" t="s">
        <v>110</v>
      </c>
      <c r="I766" s="13">
        <v>4</v>
      </c>
      <c r="J766" s="14">
        <v>121.81</v>
      </c>
      <c r="K766" s="15">
        <v>0</v>
      </c>
      <c r="L766" s="14">
        <v>58.95</v>
      </c>
      <c r="M766" s="14">
        <f t="shared" si="44"/>
        <v>487.24</v>
      </c>
      <c r="N766" s="14">
        <f t="shared" si="45"/>
        <v>235.8</v>
      </c>
      <c r="O766" s="14">
        <f t="shared" si="46"/>
        <v>251.44</v>
      </c>
      <c r="P766" s="16">
        <f t="shared" si="47"/>
        <v>0.516049585419916</v>
      </c>
      <c r="Q766" s="17">
        <f>YEAR(SalesDataTable[[#This Row],[Order Date]])</f>
        <v>2026</v>
      </c>
      <c r="R766" s="16" t="str">
        <f>"Q"&amp;ROUNDUP(MONTH(SalesDataTable[[#This Row],[Order Date]])/3,0)</f>
        <v>Q2</v>
      </c>
      <c r="S766" s="13">
        <f>MONTH(SalesDataTable[[#This Row],[Order Date]])</f>
        <v>5</v>
      </c>
      <c r="T766" s="16" t="str">
        <f>TEXT(SalesDataTable[[#This Row],[Order Date]],"mmm")</f>
        <v>May</v>
      </c>
    </row>
    <row r="767" ht="15.6" spans="1:20">
      <c r="A767" s="19" t="s">
        <v>838</v>
      </c>
      <c r="B767" s="11">
        <v>46150</v>
      </c>
      <c r="C767" s="12" t="s">
        <v>47</v>
      </c>
      <c r="D767" s="12" t="s">
        <v>65</v>
      </c>
      <c r="E767" s="12" t="s">
        <v>30</v>
      </c>
      <c r="F767" s="12" t="s">
        <v>40</v>
      </c>
      <c r="G767" s="12" t="s">
        <v>37</v>
      </c>
      <c r="H767" s="12" t="s">
        <v>103</v>
      </c>
      <c r="I767" s="13">
        <v>10</v>
      </c>
      <c r="J767" s="14">
        <v>168.55</v>
      </c>
      <c r="K767" s="15">
        <v>0.1</v>
      </c>
      <c r="L767" s="14">
        <v>88.85</v>
      </c>
      <c r="M767" s="14">
        <f t="shared" si="44"/>
        <v>1516.95</v>
      </c>
      <c r="N767" s="14">
        <f t="shared" si="45"/>
        <v>888.5</v>
      </c>
      <c r="O767" s="14">
        <f t="shared" si="46"/>
        <v>628.45</v>
      </c>
      <c r="P767" s="16">
        <f t="shared" si="47"/>
        <v>0.414285243416065</v>
      </c>
      <c r="Q767" s="17">
        <f>YEAR(SalesDataTable[[#This Row],[Order Date]])</f>
        <v>2026</v>
      </c>
      <c r="R767" s="16" t="str">
        <f>"Q"&amp;ROUNDUP(MONTH(SalesDataTable[[#This Row],[Order Date]])/3,0)</f>
        <v>Q2</v>
      </c>
      <c r="S767" s="13">
        <f>MONTH(SalesDataTable[[#This Row],[Order Date]])</f>
        <v>5</v>
      </c>
      <c r="T767" s="16" t="str">
        <f>TEXT(SalesDataTable[[#This Row],[Order Date]],"mmm")</f>
        <v>May</v>
      </c>
    </row>
    <row r="768" ht="15.6" spans="1:20">
      <c r="A768" s="19" t="s">
        <v>839</v>
      </c>
      <c r="B768" s="11">
        <v>46150</v>
      </c>
      <c r="C768" s="12" t="s">
        <v>28</v>
      </c>
      <c r="D768" s="12" t="s">
        <v>89</v>
      </c>
      <c r="E768" s="12" t="s">
        <v>23</v>
      </c>
      <c r="F768" s="12" t="s">
        <v>24</v>
      </c>
      <c r="G768" s="12" t="s">
        <v>25</v>
      </c>
      <c r="H768" s="12" t="s">
        <v>55</v>
      </c>
      <c r="I768" s="13">
        <v>1</v>
      </c>
      <c r="J768" s="14">
        <v>39.42</v>
      </c>
      <c r="K768" s="15">
        <v>0.05</v>
      </c>
      <c r="L768" s="14">
        <v>16.77</v>
      </c>
      <c r="M768" s="14">
        <f t="shared" si="44"/>
        <v>37.449</v>
      </c>
      <c r="N768" s="14">
        <f t="shared" si="45"/>
        <v>16.77</v>
      </c>
      <c r="O768" s="14">
        <f t="shared" si="46"/>
        <v>20.679</v>
      </c>
      <c r="P768" s="16">
        <f t="shared" si="47"/>
        <v>0.552190979732436</v>
      </c>
      <c r="Q768" s="17">
        <f>YEAR(SalesDataTable[[#This Row],[Order Date]])</f>
        <v>2026</v>
      </c>
      <c r="R768" s="16" t="str">
        <f>"Q"&amp;ROUNDUP(MONTH(SalesDataTable[[#This Row],[Order Date]])/3,0)</f>
        <v>Q2</v>
      </c>
      <c r="S768" s="13">
        <f>MONTH(SalesDataTable[[#This Row],[Order Date]])</f>
        <v>5</v>
      </c>
      <c r="T768" s="16" t="str">
        <f>TEXT(SalesDataTable[[#This Row],[Order Date]],"mmm")</f>
        <v>May</v>
      </c>
    </row>
    <row r="769" ht="15.6" spans="1:20">
      <c r="A769" s="19" t="s">
        <v>840</v>
      </c>
      <c r="B769" s="11">
        <v>46150</v>
      </c>
      <c r="C769" s="12" t="s">
        <v>47</v>
      </c>
      <c r="D769" s="12" t="s">
        <v>102</v>
      </c>
      <c r="E769" s="12" t="s">
        <v>45</v>
      </c>
      <c r="F769" s="12" t="s">
        <v>36</v>
      </c>
      <c r="G769" s="12" t="s">
        <v>37</v>
      </c>
      <c r="H769" s="12" t="s">
        <v>103</v>
      </c>
      <c r="I769" s="13">
        <v>1</v>
      </c>
      <c r="J769" s="14">
        <v>161.36</v>
      </c>
      <c r="K769" s="15">
        <v>0</v>
      </c>
      <c r="L769" s="14">
        <v>87</v>
      </c>
      <c r="M769" s="14">
        <f t="shared" si="44"/>
        <v>161.36</v>
      </c>
      <c r="N769" s="14">
        <f t="shared" si="45"/>
        <v>87</v>
      </c>
      <c r="O769" s="14">
        <f t="shared" si="46"/>
        <v>74.36</v>
      </c>
      <c r="P769" s="16">
        <f t="shared" si="47"/>
        <v>0.460832920178483</v>
      </c>
      <c r="Q769" s="17">
        <f>YEAR(SalesDataTable[[#This Row],[Order Date]])</f>
        <v>2026</v>
      </c>
      <c r="R769" s="16" t="str">
        <f>"Q"&amp;ROUNDUP(MONTH(SalesDataTable[[#This Row],[Order Date]])/3,0)</f>
        <v>Q2</v>
      </c>
      <c r="S769" s="13">
        <f>MONTH(SalesDataTable[[#This Row],[Order Date]])</f>
        <v>5</v>
      </c>
      <c r="T769" s="16" t="str">
        <f>TEXT(SalesDataTable[[#This Row],[Order Date]],"mmm")</f>
        <v>May</v>
      </c>
    </row>
    <row r="770" ht="15.6" spans="1:20">
      <c r="A770" s="19" t="s">
        <v>841</v>
      </c>
      <c r="B770" s="11">
        <v>46150</v>
      </c>
      <c r="C770" s="12" t="s">
        <v>28</v>
      </c>
      <c r="D770" s="12" t="s">
        <v>86</v>
      </c>
      <c r="E770" s="12" t="s">
        <v>23</v>
      </c>
      <c r="F770" s="12" t="s">
        <v>40</v>
      </c>
      <c r="G770" s="12" t="s">
        <v>51</v>
      </c>
      <c r="H770" s="12" t="s">
        <v>110</v>
      </c>
      <c r="I770" s="13">
        <v>1</v>
      </c>
      <c r="J770" s="14">
        <v>123.68</v>
      </c>
      <c r="K770" s="15">
        <v>0</v>
      </c>
      <c r="L770" s="14">
        <v>59.26</v>
      </c>
      <c r="M770" s="14">
        <f t="shared" ref="M770:M833" si="48">I770*J770*(1-K770)</f>
        <v>123.68</v>
      </c>
      <c r="N770" s="14">
        <f t="shared" ref="N770:N833" si="49">I770*L770</f>
        <v>59.26</v>
      </c>
      <c r="O770" s="14">
        <f t="shared" ref="O770:O833" si="50">M770-N770</f>
        <v>64.42</v>
      </c>
      <c r="P770" s="16">
        <f t="shared" ref="P770:P833" si="51">IFERROR(O770/M770,0)</f>
        <v>0.520860284605433</v>
      </c>
      <c r="Q770" s="17">
        <f>YEAR(SalesDataTable[[#This Row],[Order Date]])</f>
        <v>2026</v>
      </c>
      <c r="R770" s="16" t="str">
        <f>"Q"&amp;ROUNDUP(MONTH(SalesDataTable[[#This Row],[Order Date]])/3,0)</f>
        <v>Q2</v>
      </c>
      <c r="S770" s="13">
        <f>MONTH(SalesDataTable[[#This Row],[Order Date]])</f>
        <v>5</v>
      </c>
      <c r="T770" s="16" t="str">
        <f>TEXT(SalesDataTable[[#This Row],[Order Date]],"mmm")</f>
        <v>May</v>
      </c>
    </row>
    <row r="771" ht="15.6" spans="1:20">
      <c r="A771" s="19" t="s">
        <v>842</v>
      </c>
      <c r="B771" s="11">
        <v>46150</v>
      </c>
      <c r="C771" s="12" t="s">
        <v>47</v>
      </c>
      <c r="D771" s="12" t="s">
        <v>68</v>
      </c>
      <c r="E771" s="12" t="s">
        <v>59</v>
      </c>
      <c r="F771" s="12" t="s">
        <v>24</v>
      </c>
      <c r="G771" s="12" t="s">
        <v>31</v>
      </c>
      <c r="H771" s="12" t="s">
        <v>41</v>
      </c>
      <c r="I771" s="13">
        <v>1</v>
      </c>
      <c r="J771" s="14">
        <v>146.29</v>
      </c>
      <c r="K771" s="15">
        <v>0</v>
      </c>
      <c r="L771" s="14">
        <v>81.16</v>
      </c>
      <c r="M771" s="14">
        <f t="shared" si="48"/>
        <v>146.29</v>
      </c>
      <c r="N771" s="14">
        <f t="shared" si="49"/>
        <v>81.16</v>
      </c>
      <c r="O771" s="14">
        <f t="shared" si="50"/>
        <v>65.13</v>
      </c>
      <c r="P771" s="16">
        <f t="shared" si="51"/>
        <v>0.4452115660674</v>
      </c>
      <c r="Q771" s="17">
        <f>YEAR(SalesDataTable[[#This Row],[Order Date]])</f>
        <v>2026</v>
      </c>
      <c r="R771" s="16" t="str">
        <f>"Q"&amp;ROUNDUP(MONTH(SalesDataTable[[#This Row],[Order Date]])/3,0)</f>
        <v>Q2</v>
      </c>
      <c r="S771" s="13">
        <f>MONTH(SalesDataTable[[#This Row],[Order Date]])</f>
        <v>5</v>
      </c>
      <c r="T771" s="16" t="str">
        <f>TEXT(SalesDataTable[[#This Row],[Order Date]],"mmm")</f>
        <v>May</v>
      </c>
    </row>
    <row r="772" ht="15.6" spans="1:20">
      <c r="A772" s="19" t="s">
        <v>843</v>
      </c>
      <c r="B772" s="11">
        <v>46151</v>
      </c>
      <c r="C772" s="12" t="s">
        <v>21</v>
      </c>
      <c r="D772" s="12" t="s">
        <v>22</v>
      </c>
      <c r="E772" s="12" t="s">
        <v>23</v>
      </c>
      <c r="F772" s="12" t="s">
        <v>36</v>
      </c>
      <c r="G772" s="12" t="s">
        <v>37</v>
      </c>
      <c r="H772" s="12" t="s">
        <v>103</v>
      </c>
      <c r="I772" s="13">
        <v>2</v>
      </c>
      <c r="J772" s="14">
        <v>164.95</v>
      </c>
      <c r="K772" s="15">
        <v>0.1</v>
      </c>
      <c r="L772" s="14">
        <v>86.27</v>
      </c>
      <c r="M772" s="14">
        <f t="shared" si="48"/>
        <v>296.91</v>
      </c>
      <c r="N772" s="14">
        <f t="shared" si="49"/>
        <v>172.54</v>
      </c>
      <c r="O772" s="14">
        <f t="shared" si="50"/>
        <v>124.37</v>
      </c>
      <c r="P772" s="16">
        <f t="shared" si="51"/>
        <v>0.418881142433734</v>
      </c>
      <c r="Q772" s="17">
        <f>YEAR(SalesDataTable[[#This Row],[Order Date]])</f>
        <v>2026</v>
      </c>
      <c r="R772" s="16" t="str">
        <f>"Q"&amp;ROUNDUP(MONTH(SalesDataTable[[#This Row],[Order Date]])/3,0)</f>
        <v>Q2</v>
      </c>
      <c r="S772" s="13">
        <f>MONTH(SalesDataTable[[#This Row],[Order Date]])</f>
        <v>5</v>
      </c>
      <c r="T772" s="16" t="str">
        <f>TEXT(SalesDataTable[[#This Row],[Order Date]],"mmm")</f>
        <v>May</v>
      </c>
    </row>
    <row r="773" ht="15.6" spans="1:20">
      <c r="A773" s="19" t="s">
        <v>844</v>
      </c>
      <c r="B773" s="11">
        <v>46151</v>
      </c>
      <c r="C773" s="12" t="s">
        <v>21</v>
      </c>
      <c r="D773" s="12" t="s">
        <v>108</v>
      </c>
      <c r="E773" s="12" t="s">
        <v>45</v>
      </c>
      <c r="F773" s="12" t="s">
        <v>40</v>
      </c>
      <c r="G773" s="12" t="s">
        <v>31</v>
      </c>
      <c r="H773" s="12" t="s">
        <v>32</v>
      </c>
      <c r="I773" s="13">
        <v>2</v>
      </c>
      <c r="J773" s="14">
        <v>91.59</v>
      </c>
      <c r="K773" s="15">
        <v>0</v>
      </c>
      <c r="L773" s="14">
        <v>44.97</v>
      </c>
      <c r="M773" s="14">
        <f t="shared" si="48"/>
        <v>183.18</v>
      </c>
      <c r="N773" s="14">
        <f t="shared" si="49"/>
        <v>89.94</v>
      </c>
      <c r="O773" s="14">
        <f t="shared" si="50"/>
        <v>93.24</v>
      </c>
      <c r="P773" s="16">
        <f t="shared" si="51"/>
        <v>0.509007533573534</v>
      </c>
      <c r="Q773" s="17">
        <f>YEAR(SalesDataTable[[#This Row],[Order Date]])</f>
        <v>2026</v>
      </c>
      <c r="R773" s="16" t="str">
        <f>"Q"&amp;ROUNDUP(MONTH(SalesDataTable[[#This Row],[Order Date]])/3,0)</f>
        <v>Q2</v>
      </c>
      <c r="S773" s="13">
        <f>MONTH(SalesDataTable[[#This Row],[Order Date]])</f>
        <v>5</v>
      </c>
      <c r="T773" s="16" t="str">
        <f>TEXT(SalesDataTable[[#This Row],[Order Date]],"mmm")</f>
        <v>May</v>
      </c>
    </row>
    <row r="774" ht="15.6" spans="1:20">
      <c r="A774" s="19" t="s">
        <v>845</v>
      </c>
      <c r="B774" s="11">
        <v>46151</v>
      </c>
      <c r="C774" s="12" t="s">
        <v>47</v>
      </c>
      <c r="D774" s="12" t="s">
        <v>102</v>
      </c>
      <c r="E774" s="12" t="s">
        <v>23</v>
      </c>
      <c r="F774" s="12" t="s">
        <v>24</v>
      </c>
      <c r="G774" s="12" t="s">
        <v>69</v>
      </c>
      <c r="H774" s="12" t="s">
        <v>94</v>
      </c>
      <c r="I774" s="13">
        <v>1</v>
      </c>
      <c r="J774" s="14">
        <v>51.78</v>
      </c>
      <c r="K774" s="15">
        <v>0.1</v>
      </c>
      <c r="L774" s="14">
        <v>21.63</v>
      </c>
      <c r="M774" s="14">
        <f t="shared" si="48"/>
        <v>46.602</v>
      </c>
      <c r="N774" s="14">
        <f t="shared" si="49"/>
        <v>21.63</v>
      </c>
      <c r="O774" s="14">
        <f t="shared" si="50"/>
        <v>24.972</v>
      </c>
      <c r="P774" s="16">
        <f t="shared" si="51"/>
        <v>0.535856830178962</v>
      </c>
      <c r="Q774" s="17">
        <f>YEAR(SalesDataTable[[#This Row],[Order Date]])</f>
        <v>2026</v>
      </c>
      <c r="R774" s="16" t="str">
        <f>"Q"&amp;ROUNDUP(MONTH(SalesDataTable[[#This Row],[Order Date]])/3,0)</f>
        <v>Q2</v>
      </c>
      <c r="S774" s="13">
        <f>MONTH(SalesDataTable[[#This Row],[Order Date]])</f>
        <v>5</v>
      </c>
      <c r="T774" s="16" t="str">
        <f>TEXT(SalesDataTable[[#This Row],[Order Date]],"mmm")</f>
        <v>May</v>
      </c>
    </row>
    <row r="775" ht="15.6" spans="1:20">
      <c r="A775" s="19" t="s">
        <v>846</v>
      </c>
      <c r="B775" s="11">
        <v>46151</v>
      </c>
      <c r="C775" s="12" t="s">
        <v>47</v>
      </c>
      <c r="D775" s="12" t="s">
        <v>68</v>
      </c>
      <c r="E775" s="12" t="s">
        <v>45</v>
      </c>
      <c r="F775" s="12" t="s">
        <v>24</v>
      </c>
      <c r="G775" s="12" t="s">
        <v>37</v>
      </c>
      <c r="H775" s="12" t="s">
        <v>66</v>
      </c>
      <c r="I775" s="13">
        <v>2</v>
      </c>
      <c r="J775" s="14">
        <v>46.25</v>
      </c>
      <c r="K775" s="15">
        <v>0</v>
      </c>
      <c r="L775" s="14">
        <v>18.12</v>
      </c>
      <c r="M775" s="14">
        <f t="shared" si="48"/>
        <v>92.5</v>
      </c>
      <c r="N775" s="14">
        <f t="shared" si="49"/>
        <v>36.24</v>
      </c>
      <c r="O775" s="14">
        <f t="shared" si="50"/>
        <v>56.26</v>
      </c>
      <c r="P775" s="16">
        <f t="shared" si="51"/>
        <v>0.608216216216216</v>
      </c>
      <c r="Q775" s="17">
        <f>YEAR(SalesDataTable[[#This Row],[Order Date]])</f>
        <v>2026</v>
      </c>
      <c r="R775" s="16" t="str">
        <f>"Q"&amp;ROUNDUP(MONTH(SalesDataTable[[#This Row],[Order Date]])/3,0)</f>
        <v>Q2</v>
      </c>
      <c r="S775" s="13">
        <f>MONTH(SalesDataTable[[#This Row],[Order Date]])</f>
        <v>5</v>
      </c>
      <c r="T775" s="16" t="str">
        <f>TEXT(SalesDataTable[[#This Row],[Order Date]],"mmm")</f>
        <v>May</v>
      </c>
    </row>
    <row r="776" ht="15.6" spans="1:20">
      <c r="A776" s="19" t="s">
        <v>847</v>
      </c>
      <c r="B776" s="11">
        <v>46151</v>
      </c>
      <c r="C776" s="12" t="s">
        <v>21</v>
      </c>
      <c r="D776" s="12" t="s">
        <v>22</v>
      </c>
      <c r="E776" s="12" t="s">
        <v>23</v>
      </c>
      <c r="F776" s="12" t="s">
        <v>24</v>
      </c>
      <c r="G776" s="12" t="s">
        <v>51</v>
      </c>
      <c r="H776" s="12" t="s">
        <v>61</v>
      </c>
      <c r="I776" s="13">
        <v>3</v>
      </c>
      <c r="J776" s="14">
        <v>198.5</v>
      </c>
      <c r="K776" s="15">
        <v>0</v>
      </c>
      <c r="L776" s="14">
        <v>102.23</v>
      </c>
      <c r="M776" s="14">
        <f t="shared" si="48"/>
        <v>595.5</v>
      </c>
      <c r="N776" s="14">
        <f t="shared" si="49"/>
        <v>306.69</v>
      </c>
      <c r="O776" s="14">
        <f t="shared" si="50"/>
        <v>288.81</v>
      </c>
      <c r="P776" s="16">
        <f t="shared" si="51"/>
        <v>0.484987405541562</v>
      </c>
      <c r="Q776" s="17">
        <f>YEAR(SalesDataTable[[#This Row],[Order Date]])</f>
        <v>2026</v>
      </c>
      <c r="R776" s="16" t="str">
        <f>"Q"&amp;ROUNDUP(MONTH(SalesDataTable[[#This Row],[Order Date]])/3,0)</f>
        <v>Q2</v>
      </c>
      <c r="S776" s="13">
        <f>MONTH(SalesDataTable[[#This Row],[Order Date]])</f>
        <v>5</v>
      </c>
      <c r="T776" s="16" t="str">
        <f>TEXT(SalesDataTable[[#This Row],[Order Date]],"mmm")</f>
        <v>May</v>
      </c>
    </row>
    <row r="777" ht="15.6" spans="1:20">
      <c r="A777" s="19" t="s">
        <v>848</v>
      </c>
      <c r="B777" s="11">
        <v>46151</v>
      </c>
      <c r="C777" s="12" t="s">
        <v>47</v>
      </c>
      <c r="D777" s="12" t="s">
        <v>68</v>
      </c>
      <c r="E777" s="12" t="s">
        <v>23</v>
      </c>
      <c r="F777" s="12" t="s">
        <v>36</v>
      </c>
      <c r="G777" s="12" t="s">
        <v>31</v>
      </c>
      <c r="H777" s="12" t="s">
        <v>73</v>
      </c>
      <c r="I777" s="13">
        <v>1</v>
      </c>
      <c r="J777" s="14">
        <v>152.8</v>
      </c>
      <c r="K777" s="15">
        <v>0.1</v>
      </c>
      <c r="L777" s="14">
        <v>77.67</v>
      </c>
      <c r="M777" s="14">
        <f t="shared" si="48"/>
        <v>137.52</v>
      </c>
      <c r="N777" s="14">
        <f t="shared" si="49"/>
        <v>77.67</v>
      </c>
      <c r="O777" s="14">
        <f t="shared" si="50"/>
        <v>59.85</v>
      </c>
      <c r="P777" s="16">
        <f t="shared" si="51"/>
        <v>0.43520942408377</v>
      </c>
      <c r="Q777" s="17">
        <f>YEAR(SalesDataTable[[#This Row],[Order Date]])</f>
        <v>2026</v>
      </c>
      <c r="R777" s="16" t="str">
        <f>"Q"&amp;ROUNDUP(MONTH(SalesDataTable[[#This Row],[Order Date]])/3,0)</f>
        <v>Q2</v>
      </c>
      <c r="S777" s="13">
        <f>MONTH(SalesDataTable[[#This Row],[Order Date]])</f>
        <v>5</v>
      </c>
      <c r="T777" s="16" t="str">
        <f>TEXT(SalesDataTable[[#This Row],[Order Date]],"mmm")</f>
        <v>May</v>
      </c>
    </row>
    <row r="778" ht="15.6" spans="1:20">
      <c r="A778" s="19" t="s">
        <v>849</v>
      </c>
      <c r="B778" s="11">
        <v>46151</v>
      </c>
      <c r="C778" s="12" t="s">
        <v>28</v>
      </c>
      <c r="D778" s="12" t="s">
        <v>106</v>
      </c>
      <c r="E778" s="12" t="s">
        <v>23</v>
      </c>
      <c r="F778" s="12" t="s">
        <v>40</v>
      </c>
      <c r="G778" s="12" t="s">
        <v>37</v>
      </c>
      <c r="H778" s="12" t="s">
        <v>103</v>
      </c>
      <c r="I778" s="13">
        <v>2</v>
      </c>
      <c r="J778" s="14">
        <v>161.48</v>
      </c>
      <c r="K778" s="15">
        <v>0</v>
      </c>
      <c r="L778" s="14">
        <v>85.03</v>
      </c>
      <c r="M778" s="14">
        <f t="shared" si="48"/>
        <v>322.96</v>
      </c>
      <c r="N778" s="14">
        <f t="shared" si="49"/>
        <v>170.06</v>
      </c>
      <c r="O778" s="14">
        <f t="shared" si="50"/>
        <v>152.9</v>
      </c>
      <c r="P778" s="16">
        <f t="shared" si="51"/>
        <v>0.473433242506812</v>
      </c>
      <c r="Q778" s="17">
        <f>YEAR(SalesDataTable[[#This Row],[Order Date]])</f>
        <v>2026</v>
      </c>
      <c r="R778" s="16" t="str">
        <f>"Q"&amp;ROUNDUP(MONTH(SalesDataTable[[#This Row],[Order Date]])/3,0)</f>
        <v>Q2</v>
      </c>
      <c r="S778" s="13">
        <f>MONTH(SalesDataTable[[#This Row],[Order Date]])</f>
        <v>5</v>
      </c>
      <c r="T778" s="16" t="str">
        <f>TEXT(SalesDataTable[[#This Row],[Order Date]],"mmm")</f>
        <v>May</v>
      </c>
    </row>
    <row r="779" ht="15.6" spans="1:20">
      <c r="A779" s="19" t="s">
        <v>850</v>
      </c>
      <c r="B779" s="11">
        <v>46151</v>
      </c>
      <c r="C779" s="12" t="s">
        <v>28</v>
      </c>
      <c r="D779" s="12" t="s">
        <v>58</v>
      </c>
      <c r="E779" s="12" t="s">
        <v>45</v>
      </c>
      <c r="F779" s="12" t="s">
        <v>24</v>
      </c>
      <c r="G779" s="12" t="s">
        <v>25</v>
      </c>
      <c r="H779" s="12" t="s">
        <v>26</v>
      </c>
      <c r="I779" s="13">
        <v>1</v>
      </c>
      <c r="J779" s="14">
        <v>82.86</v>
      </c>
      <c r="K779" s="15">
        <v>0</v>
      </c>
      <c r="L779" s="14">
        <v>42.67</v>
      </c>
      <c r="M779" s="14">
        <f t="shared" si="48"/>
        <v>82.86</v>
      </c>
      <c r="N779" s="14">
        <f t="shared" si="49"/>
        <v>42.67</v>
      </c>
      <c r="O779" s="14">
        <f t="shared" si="50"/>
        <v>40.19</v>
      </c>
      <c r="P779" s="16">
        <f t="shared" si="51"/>
        <v>0.485034998793145</v>
      </c>
      <c r="Q779" s="17">
        <f>YEAR(SalesDataTable[[#This Row],[Order Date]])</f>
        <v>2026</v>
      </c>
      <c r="R779" s="16" t="str">
        <f>"Q"&amp;ROUNDUP(MONTH(SalesDataTable[[#This Row],[Order Date]])/3,0)</f>
        <v>Q2</v>
      </c>
      <c r="S779" s="13">
        <f>MONTH(SalesDataTable[[#This Row],[Order Date]])</f>
        <v>5</v>
      </c>
      <c r="T779" s="16" t="str">
        <f>TEXT(SalesDataTable[[#This Row],[Order Date]],"mmm")</f>
        <v>May</v>
      </c>
    </row>
    <row r="780" ht="15.6" spans="1:20">
      <c r="A780" s="19" t="s">
        <v>851</v>
      </c>
      <c r="B780" s="11">
        <v>46152</v>
      </c>
      <c r="C780" s="12" t="s">
        <v>47</v>
      </c>
      <c r="D780" s="12" t="s">
        <v>48</v>
      </c>
      <c r="E780" s="12" t="s">
        <v>23</v>
      </c>
      <c r="F780" s="12" t="s">
        <v>36</v>
      </c>
      <c r="G780" s="12" t="s">
        <v>69</v>
      </c>
      <c r="H780" s="12" t="s">
        <v>94</v>
      </c>
      <c r="I780" s="13">
        <v>1</v>
      </c>
      <c r="J780" s="14">
        <v>51.15</v>
      </c>
      <c r="K780" s="15">
        <v>0</v>
      </c>
      <c r="L780" s="14">
        <v>21.39</v>
      </c>
      <c r="M780" s="14">
        <f t="shared" si="48"/>
        <v>51.15</v>
      </c>
      <c r="N780" s="14">
        <f t="shared" si="49"/>
        <v>21.39</v>
      </c>
      <c r="O780" s="14">
        <f t="shared" si="50"/>
        <v>29.76</v>
      </c>
      <c r="P780" s="16">
        <f t="shared" si="51"/>
        <v>0.581818181818182</v>
      </c>
      <c r="Q780" s="17">
        <f>YEAR(SalesDataTable[[#This Row],[Order Date]])</f>
        <v>2026</v>
      </c>
      <c r="R780" s="16" t="str">
        <f>"Q"&amp;ROUNDUP(MONTH(SalesDataTable[[#This Row],[Order Date]])/3,0)</f>
        <v>Q2</v>
      </c>
      <c r="S780" s="13">
        <f>MONTH(SalesDataTable[[#This Row],[Order Date]])</f>
        <v>5</v>
      </c>
      <c r="T780" s="16" t="str">
        <f>TEXT(SalesDataTable[[#This Row],[Order Date]],"mmm")</f>
        <v>May</v>
      </c>
    </row>
    <row r="781" ht="15.6" spans="1:20">
      <c r="A781" s="19" t="s">
        <v>852</v>
      </c>
      <c r="B781" s="11">
        <v>46152</v>
      </c>
      <c r="C781" s="12" t="s">
        <v>34</v>
      </c>
      <c r="D781" s="12" t="s">
        <v>35</v>
      </c>
      <c r="E781" s="12" t="s">
        <v>30</v>
      </c>
      <c r="F781" s="12" t="s">
        <v>40</v>
      </c>
      <c r="G781" s="12" t="s">
        <v>69</v>
      </c>
      <c r="H781" s="12" t="s">
        <v>94</v>
      </c>
      <c r="I781" s="13">
        <v>12</v>
      </c>
      <c r="J781" s="14">
        <v>50.53</v>
      </c>
      <c r="K781" s="15">
        <v>0.1</v>
      </c>
      <c r="L781" s="14">
        <v>22.09</v>
      </c>
      <c r="M781" s="14">
        <f t="shared" si="48"/>
        <v>545.724</v>
      </c>
      <c r="N781" s="14">
        <f t="shared" si="49"/>
        <v>265.08</v>
      </c>
      <c r="O781" s="14">
        <f t="shared" si="50"/>
        <v>280.644</v>
      </c>
      <c r="P781" s="16">
        <f t="shared" si="51"/>
        <v>0.514259955581943</v>
      </c>
      <c r="Q781" s="17">
        <f>YEAR(SalesDataTable[[#This Row],[Order Date]])</f>
        <v>2026</v>
      </c>
      <c r="R781" s="16" t="str">
        <f>"Q"&amp;ROUNDUP(MONTH(SalesDataTable[[#This Row],[Order Date]])/3,0)</f>
        <v>Q2</v>
      </c>
      <c r="S781" s="13">
        <f>MONTH(SalesDataTable[[#This Row],[Order Date]])</f>
        <v>5</v>
      </c>
      <c r="T781" s="16" t="str">
        <f>TEXT(SalesDataTable[[#This Row],[Order Date]],"mmm")</f>
        <v>May</v>
      </c>
    </row>
    <row r="782" ht="15.6" spans="1:20">
      <c r="A782" s="19" t="s">
        <v>853</v>
      </c>
      <c r="B782" s="11">
        <v>46152</v>
      </c>
      <c r="C782" s="12" t="s">
        <v>28</v>
      </c>
      <c r="D782" s="12" t="s">
        <v>29</v>
      </c>
      <c r="E782" s="12" t="s">
        <v>59</v>
      </c>
      <c r="F782" s="12" t="s">
        <v>24</v>
      </c>
      <c r="G782" s="12" t="s">
        <v>25</v>
      </c>
      <c r="H782" s="12" t="s">
        <v>49</v>
      </c>
      <c r="I782" s="13">
        <v>2</v>
      </c>
      <c r="J782" s="14">
        <v>50.93</v>
      </c>
      <c r="K782" s="15">
        <v>0</v>
      </c>
      <c r="L782" s="14">
        <v>22.91</v>
      </c>
      <c r="M782" s="14">
        <f t="shared" si="48"/>
        <v>101.86</v>
      </c>
      <c r="N782" s="14">
        <f t="shared" si="49"/>
        <v>45.82</v>
      </c>
      <c r="O782" s="14">
        <f t="shared" si="50"/>
        <v>56.04</v>
      </c>
      <c r="P782" s="16">
        <f t="shared" si="51"/>
        <v>0.55016689573925</v>
      </c>
      <c r="Q782" s="17">
        <f>YEAR(SalesDataTable[[#This Row],[Order Date]])</f>
        <v>2026</v>
      </c>
      <c r="R782" s="16" t="str">
        <f>"Q"&amp;ROUNDUP(MONTH(SalesDataTable[[#This Row],[Order Date]])/3,0)</f>
        <v>Q2</v>
      </c>
      <c r="S782" s="13">
        <f>MONTH(SalesDataTable[[#This Row],[Order Date]])</f>
        <v>5</v>
      </c>
      <c r="T782" s="16" t="str">
        <f>TEXT(SalesDataTable[[#This Row],[Order Date]],"mmm")</f>
        <v>May</v>
      </c>
    </row>
    <row r="783" ht="15.6" spans="1:20">
      <c r="A783" s="19" t="s">
        <v>854</v>
      </c>
      <c r="B783" s="11">
        <v>46152</v>
      </c>
      <c r="C783" s="12" t="s">
        <v>34</v>
      </c>
      <c r="D783" s="12" t="s">
        <v>54</v>
      </c>
      <c r="E783" s="12" t="s">
        <v>23</v>
      </c>
      <c r="F783" s="12" t="s">
        <v>24</v>
      </c>
      <c r="G783" s="12" t="s">
        <v>69</v>
      </c>
      <c r="H783" s="12" t="s">
        <v>94</v>
      </c>
      <c r="I783" s="13">
        <v>2</v>
      </c>
      <c r="J783" s="14">
        <v>50.79</v>
      </c>
      <c r="K783" s="15">
        <v>0.05</v>
      </c>
      <c r="L783" s="14">
        <v>21.83</v>
      </c>
      <c r="M783" s="14">
        <f t="shared" si="48"/>
        <v>96.501</v>
      </c>
      <c r="N783" s="14">
        <f t="shared" si="49"/>
        <v>43.66</v>
      </c>
      <c r="O783" s="14">
        <f t="shared" si="50"/>
        <v>52.841</v>
      </c>
      <c r="P783" s="16">
        <f t="shared" si="51"/>
        <v>0.547569455238806</v>
      </c>
      <c r="Q783" s="17">
        <f>YEAR(SalesDataTable[[#This Row],[Order Date]])</f>
        <v>2026</v>
      </c>
      <c r="R783" s="16" t="str">
        <f>"Q"&amp;ROUNDUP(MONTH(SalesDataTable[[#This Row],[Order Date]])/3,0)</f>
        <v>Q2</v>
      </c>
      <c r="S783" s="13">
        <f>MONTH(SalesDataTable[[#This Row],[Order Date]])</f>
        <v>5</v>
      </c>
      <c r="T783" s="16" t="str">
        <f>TEXT(SalesDataTable[[#This Row],[Order Date]],"mmm")</f>
        <v>May</v>
      </c>
    </row>
    <row r="784" ht="15.6" spans="1:20">
      <c r="A784" s="19" t="s">
        <v>855</v>
      </c>
      <c r="B784" s="11">
        <v>46152</v>
      </c>
      <c r="C784" s="12" t="s">
        <v>47</v>
      </c>
      <c r="D784" s="12" t="s">
        <v>68</v>
      </c>
      <c r="E784" s="12" t="s">
        <v>23</v>
      </c>
      <c r="F784" s="12" t="s">
        <v>40</v>
      </c>
      <c r="G784" s="12" t="s">
        <v>37</v>
      </c>
      <c r="H784" s="12" t="s">
        <v>103</v>
      </c>
      <c r="I784" s="13">
        <v>5</v>
      </c>
      <c r="J784" s="14">
        <v>160.94</v>
      </c>
      <c r="K784" s="15">
        <v>0.1</v>
      </c>
      <c r="L784" s="14">
        <v>88.89</v>
      </c>
      <c r="M784" s="14">
        <f t="shared" si="48"/>
        <v>724.23</v>
      </c>
      <c r="N784" s="14">
        <f t="shared" si="49"/>
        <v>444.45</v>
      </c>
      <c r="O784" s="14">
        <f t="shared" si="50"/>
        <v>279.78</v>
      </c>
      <c r="P784" s="16">
        <f t="shared" si="51"/>
        <v>0.386313740110186</v>
      </c>
      <c r="Q784" s="17">
        <f>YEAR(SalesDataTable[[#This Row],[Order Date]])</f>
        <v>2026</v>
      </c>
      <c r="R784" s="16" t="str">
        <f>"Q"&amp;ROUNDUP(MONTH(SalesDataTable[[#This Row],[Order Date]])/3,0)</f>
        <v>Q2</v>
      </c>
      <c r="S784" s="13">
        <f>MONTH(SalesDataTable[[#This Row],[Order Date]])</f>
        <v>5</v>
      </c>
      <c r="T784" s="16" t="str">
        <f>TEXT(SalesDataTable[[#This Row],[Order Date]],"mmm")</f>
        <v>May</v>
      </c>
    </row>
    <row r="785" ht="15.6" spans="1:20">
      <c r="A785" s="19" t="s">
        <v>856</v>
      </c>
      <c r="B785" s="11">
        <v>46152</v>
      </c>
      <c r="C785" s="12" t="s">
        <v>28</v>
      </c>
      <c r="D785" s="12" t="s">
        <v>29</v>
      </c>
      <c r="E785" s="12" t="s">
        <v>23</v>
      </c>
      <c r="F785" s="12" t="s">
        <v>24</v>
      </c>
      <c r="G785" s="12" t="s">
        <v>69</v>
      </c>
      <c r="H785" s="12" t="s">
        <v>87</v>
      </c>
      <c r="I785" s="13">
        <v>2</v>
      </c>
      <c r="J785" s="14">
        <v>36.41</v>
      </c>
      <c r="K785" s="15">
        <v>0</v>
      </c>
      <c r="L785" s="14">
        <v>13.92</v>
      </c>
      <c r="M785" s="14">
        <f t="shared" si="48"/>
        <v>72.82</v>
      </c>
      <c r="N785" s="14">
        <f t="shared" si="49"/>
        <v>27.84</v>
      </c>
      <c r="O785" s="14">
        <f t="shared" si="50"/>
        <v>44.98</v>
      </c>
      <c r="P785" s="16">
        <f t="shared" si="51"/>
        <v>0.617687448503158</v>
      </c>
      <c r="Q785" s="17">
        <f>YEAR(SalesDataTable[[#This Row],[Order Date]])</f>
        <v>2026</v>
      </c>
      <c r="R785" s="16" t="str">
        <f>"Q"&amp;ROUNDUP(MONTH(SalesDataTable[[#This Row],[Order Date]])/3,0)</f>
        <v>Q2</v>
      </c>
      <c r="S785" s="13">
        <f>MONTH(SalesDataTable[[#This Row],[Order Date]])</f>
        <v>5</v>
      </c>
      <c r="T785" s="16" t="str">
        <f>TEXT(SalesDataTable[[#This Row],[Order Date]],"mmm")</f>
        <v>May</v>
      </c>
    </row>
    <row r="786" ht="15.6" spans="1:20">
      <c r="A786" s="19" t="s">
        <v>857</v>
      </c>
      <c r="B786" s="11">
        <v>46152</v>
      </c>
      <c r="C786" s="12" t="s">
        <v>47</v>
      </c>
      <c r="D786" s="12" t="s">
        <v>48</v>
      </c>
      <c r="E786" s="12" t="s">
        <v>59</v>
      </c>
      <c r="F786" s="12" t="s">
        <v>24</v>
      </c>
      <c r="G786" s="12" t="s">
        <v>31</v>
      </c>
      <c r="H786" s="12" t="s">
        <v>99</v>
      </c>
      <c r="I786" s="13">
        <v>2</v>
      </c>
      <c r="J786" s="14">
        <v>72.25</v>
      </c>
      <c r="K786" s="15">
        <v>0</v>
      </c>
      <c r="L786" s="14">
        <v>32.25</v>
      </c>
      <c r="M786" s="14">
        <f t="shared" si="48"/>
        <v>144.5</v>
      </c>
      <c r="N786" s="14">
        <f t="shared" si="49"/>
        <v>64.5</v>
      </c>
      <c r="O786" s="14">
        <f t="shared" si="50"/>
        <v>80</v>
      </c>
      <c r="P786" s="16">
        <f t="shared" si="51"/>
        <v>0.55363321799308</v>
      </c>
      <c r="Q786" s="17">
        <f>YEAR(SalesDataTable[[#This Row],[Order Date]])</f>
        <v>2026</v>
      </c>
      <c r="R786" s="16" t="str">
        <f>"Q"&amp;ROUNDUP(MONTH(SalesDataTable[[#This Row],[Order Date]])/3,0)</f>
        <v>Q2</v>
      </c>
      <c r="S786" s="13">
        <f>MONTH(SalesDataTable[[#This Row],[Order Date]])</f>
        <v>5</v>
      </c>
      <c r="T786" s="16" t="str">
        <f>TEXT(SalesDataTable[[#This Row],[Order Date]],"mmm")</f>
        <v>May</v>
      </c>
    </row>
    <row r="787" ht="15.6" spans="1:20">
      <c r="A787" s="19" t="s">
        <v>858</v>
      </c>
      <c r="B787" s="11">
        <v>46152</v>
      </c>
      <c r="C787" s="12" t="s">
        <v>47</v>
      </c>
      <c r="D787" s="12" t="s">
        <v>68</v>
      </c>
      <c r="E787" s="12" t="s">
        <v>45</v>
      </c>
      <c r="F787" s="12" t="s">
        <v>36</v>
      </c>
      <c r="G787" s="12" t="s">
        <v>25</v>
      </c>
      <c r="H787" s="12" t="s">
        <v>63</v>
      </c>
      <c r="I787" s="13">
        <v>4</v>
      </c>
      <c r="J787" s="14">
        <v>103.36</v>
      </c>
      <c r="K787" s="15">
        <v>0</v>
      </c>
      <c r="L787" s="14">
        <v>51.59</v>
      </c>
      <c r="M787" s="14">
        <f t="shared" si="48"/>
        <v>413.44</v>
      </c>
      <c r="N787" s="14">
        <f t="shared" si="49"/>
        <v>206.36</v>
      </c>
      <c r="O787" s="14">
        <f t="shared" si="50"/>
        <v>207.08</v>
      </c>
      <c r="P787" s="16">
        <f t="shared" si="51"/>
        <v>0.500870743034056</v>
      </c>
      <c r="Q787" s="17">
        <f>YEAR(SalesDataTable[[#This Row],[Order Date]])</f>
        <v>2026</v>
      </c>
      <c r="R787" s="16" t="str">
        <f>"Q"&amp;ROUNDUP(MONTH(SalesDataTable[[#This Row],[Order Date]])/3,0)</f>
        <v>Q2</v>
      </c>
      <c r="S787" s="13">
        <f>MONTH(SalesDataTable[[#This Row],[Order Date]])</f>
        <v>5</v>
      </c>
      <c r="T787" s="16" t="str">
        <f>TEXT(SalesDataTable[[#This Row],[Order Date]],"mmm")</f>
        <v>May</v>
      </c>
    </row>
    <row r="788" ht="15.6" spans="1:20">
      <c r="A788" s="19" t="s">
        <v>859</v>
      </c>
      <c r="B788" s="11">
        <v>46152</v>
      </c>
      <c r="C788" s="12" t="s">
        <v>34</v>
      </c>
      <c r="D788" s="12" t="s">
        <v>35</v>
      </c>
      <c r="E788" s="12" t="s">
        <v>30</v>
      </c>
      <c r="F788" s="12" t="s">
        <v>40</v>
      </c>
      <c r="G788" s="12" t="s">
        <v>31</v>
      </c>
      <c r="H788" s="12" t="s">
        <v>41</v>
      </c>
      <c r="I788" s="13">
        <v>4</v>
      </c>
      <c r="J788" s="14">
        <v>145.85</v>
      </c>
      <c r="K788" s="15">
        <v>0.15</v>
      </c>
      <c r="L788" s="14">
        <v>79.69</v>
      </c>
      <c r="M788" s="14">
        <f t="shared" si="48"/>
        <v>495.89</v>
      </c>
      <c r="N788" s="14">
        <f t="shared" si="49"/>
        <v>318.76</v>
      </c>
      <c r="O788" s="14">
        <f t="shared" si="50"/>
        <v>177.13</v>
      </c>
      <c r="P788" s="16">
        <f t="shared" si="51"/>
        <v>0.357196152372502</v>
      </c>
      <c r="Q788" s="17">
        <f>YEAR(SalesDataTable[[#This Row],[Order Date]])</f>
        <v>2026</v>
      </c>
      <c r="R788" s="16" t="str">
        <f>"Q"&amp;ROUNDUP(MONTH(SalesDataTable[[#This Row],[Order Date]])/3,0)</f>
        <v>Q2</v>
      </c>
      <c r="S788" s="13">
        <f>MONTH(SalesDataTable[[#This Row],[Order Date]])</f>
        <v>5</v>
      </c>
      <c r="T788" s="16" t="str">
        <f>TEXT(SalesDataTable[[#This Row],[Order Date]],"mmm")</f>
        <v>May</v>
      </c>
    </row>
    <row r="789" ht="15.6" spans="1:20">
      <c r="A789" s="19" t="s">
        <v>860</v>
      </c>
      <c r="B789" s="11">
        <v>46153</v>
      </c>
      <c r="C789" s="12" t="s">
        <v>28</v>
      </c>
      <c r="D789" s="12" t="s">
        <v>89</v>
      </c>
      <c r="E789" s="12" t="s">
        <v>23</v>
      </c>
      <c r="F789" s="12" t="s">
        <v>24</v>
      </c>
      <c r="G789" s="12" t="s">
        <v>25</v>
      </c>
      <c r="H789" s="12" t="s">
        <v>63</v>
      </c>
      <c r="I789" s="13">
        <v>2</v>
      </c>
      <c r="J789" s="14">
        <v>100.49</v>
      </c>
      <c r="K789" s="15">
        <v>0.1</v>
      </c>
      <c r="L789" s="14">
        <v>50.11</v>
      </c>
      <c r="M789" s="14">
        <f t="shared" si="48"/>
        <v>180.882</v>
      </c>
      <c r="N789" s="14">
        <f t="shared" si="49"/>
        <v>100.22</v>
      </c>
      <c r="O789" s="14">
        <f t="shared" si="50"/>
        <v>80.662</v>
      </c>
      <c r="P789" s="16">
        <f t="shared" si="51"/>
        <v>0.445937130283831</v>
      </c>
      <c r="Q789" s="17">
        <f>YEAR(SalesDataTable[[#This Row],[Order Date]])</f>
        <v>2026</v>
      </c>
      <c r="R789" s="16" t="str">
        <f>"Q"&amp;ROUNDUP(MONTH(SalesDataTable[[#This Row],[Order Date]])/3,0)</f>
        <v>Q2</v>
      </c>
      <c r="S789" s="13">
        <f>MONTH(SalesDataTable[[#This Row],[Order Date]])</f>
        <v>5</v>
      </c>
      <c r="T789" s="16" t="str">
        <f>TEXT(SalesDataTable[[#This Row],[Order Date]],"mmm")</f>
        <v>May</v>
      </c>
    </row>
    <row r="790" ht="15.6" spans="1:20">
      <c r="A790" s="19" t="s">
        <v>861</v>
      </c>
      <c r="B790" s="11">
        <v>46153</v>
      </c>
      <c r="C790" s="12" t="s">
        <v>34</v>
      </c>
      <c r="D790" s="12" t="s">
        <v>146</v>
      </c>
      <c r="E790" s="12" t="s">
        <v>30</v>
      </c>
      <c r="F790" s="12" t="s">
        <v>24</v>
      </c>
      <c r="G790" s="12" t="s">
        <v>51</v>
      </c>
      <c r="H790" s="12" t="s">
        <v>52</v>
      </c>
      <c r="I790" s="13">
        <v>4</v>
      </c>
      <c r="J790" s="14">
        <v>332.89</v>
      </c>
      <c r="K790" s="15">
        <v>0.1</v>
      </c>
      <c r="L790" s="14">
        <v>198.06</v>
      </c>
      <c r="M790" s="14">
        <f t="shared" si="48"/>
        <v>1198.404</v>
      </c>
      <c r="N790" s="14">
        <f t="shared" si="49"/>
        <v>792.24</v>
      </c>
      <c r="O790" s="14">
        <f t="shared" si="50"/>
        <v>406.164</v>
      </c>
      <c r="P790" s="16">
        <f t="shared" si="51"/>
        <v>0.338920764616941</v>
      </c>
      <c r="Q790" s="17">
        <f>YEAR(SalesDataTable[[#This Row],[Order Date]])</f>
        <v>2026</v>
      </c>
      <c r="R790" s="16" t="str">
        <f>"Q"&amp;ROUNDUP(MONTH(SalesDataTable[[#This Row],[Order Date]])/3,0)</f>
        <v>Q2</v>
      </c>
      <c r="S790" s="13">
        <f>MONTH(SalesDataTable[[#This Row],[Order Date]])</f>
        <v>5</v>
      </c>
      <c r="T790" s="16" t="str">
        <f>TEXT(SalesDataTable[[#This Row],[Order Date]],"mmm")</f>
        <v>May</v>
      </c>
    </row>
    <row r="791" ht="15.6" spans="1:20">
      <c r="A791" s="19" t="s">
        <v>862</v>
      </c>
      <c r="B791" s="11">
        <v>46153</v>
      </c>
      <c r="C791" s="12" t="s">
        <v>28</v>
      </c>
      <c r="D791" s="12" t="s">
        <v>89</v>
      </c>
      <c r="E791" s="12" t="s">
        <v>23</v>
      </c>
      <c r="F791" s="12" t="s">
        <v>36</v>
      </c>
      <c r="G791" s="12" t="s">
        <v>31</v>
      </c>
      <c r="H791" s="12" t="s">
        <v>73</v>
      </c>
      <c r="I791" s="13">
        <v>1</v>
      </c>
      <c r="J791" s="14">
        <v>154.6</v>
      </c>
      <c r="K791" s="15">
        <v>0</v>
      </c>
      <c r="L791" s="14">
        <v>80.05</v>
      </c>
      <c r="M791" s="14">
        <f t="shared" si="48"/>
        <v>154.6</v>
      </c>
      <c r="N791" s="14">
        <f t="shared" si="49"/>
        <v>80.05</v>
      </c>
      <c r="O791" s="14">
        <f t="shared" si="50"/>
        <v>74.55</v>
      </c>
      <c r="P791" s="16">
        <f t="shared" si="51"/>
        <v>0.482212160413972</v>
      </c>
      <c r="Q791" s="17">
        <f>YEAR(SalesDataTable[[#This Row],[Order Date]])</f>
        <v>2026</v>
      </c>
      <c r="R791" s="16" t="str">
        <f>"Q"&amp;ROUNDUP(MONTH(SalesDataTable[[#This Row],[Order Date]])/3,0)</f>
        <v>Q2</v>
      </c>
      <c r="S791" s="13">
        <f>MONTH(SalesDataTable[[#This Row],[Order Date]])</f>
        <v>5</v>
      </c>
      <c r="T791" s="16" t="str">
        <f>TEXT(SalesDataTable[[#This Row],[Order Date]],"mmm")</f>
        <v>May</v>
      </c>
    </row>
    <row r="792" ht="15.6" spans="1:20">
      <c r="A792" s="19" t="s">
        <v>863</v>
      </c>
      <c r="B792" s="11">
        <v>46153</v>
      </c>
      <c r="C792" s="12" t="s">
        <v>47</v>
      </c>
      <c r="D792" s="12" t="s">
        <v>48</v>
      </c>
      <c r="E792" s="12" t="s">
        <v>59</v>
      </c>
      <c r="F792" s="12" t="s">
        <v>24</v>
      </c>
      <c r="G792" s="12" t="s">
        <v>25</v>
      </c>
      <c r="H792" s="12" t="s">
        <v>26</v>
      </c>
      <c r="I792" s="13">
        <v>1</v>
      </c>
      <c r="J792" s="14">
        <v>83.23</v>
      </c>
      <c r="K792" s="15">
        <v>0.05</v>
      </c>
      <c r="L792" s="14">
        <v>43.82</v>
      </c>
      <c r="M792" s="14">
        <f t="shared" si="48"/>
        <v>79.0685</v>
      </c>
      <c r="N792" s="14">
        <f t="shared" si="49"/>
        <v>43.82</v>
      </c>
      <c r="O792" s="14">
        <f t="shared" si="50"/>
        <v>35.2485</v>
      </c>
      <c r="P792" s="16">
        <f t="shared" si="51"/>
        <v>0.445796998804834</v>
      </c>
      <c r="Q792" s="17">
        <f>YEAR(SalesDataTable[[#This Row],[Order Date]])</f>
        <v>2026</v>
      </c>
      <c r="R792" s="16" t="str">
        <f>"Q"&amp;ROUNDUP(MONTH(SalesDataTable[[#This Row],[Order Date]])/3,0)</f>
        <v>Q2</v>
      </c>
      <c r="S792" s="13">
        <f>MONTH(SalesDataTable[[#This Row],[Order Date]])</f>
        <v>5</v>
      </c>
      <c r="T792" s="16" t="str">
        <f>TEXT(SalesDataTable[[#This Row],[Order Date]],"mmm")</f>
        <v>May</v>
      </c>
    </row>
    <row r="793" ht="15.6" spans="1:20">
      <c r="A793" s="19" t="s">
        <v>864</v>
      </c>
      <c r="B793" s="11">
        <v>46153</v>
      </c>
      <c r="C793" s="12" t="s">
        <v>28</v>
      </c>
      <c r="D793" s="12" t="s">
        <v>89</v>
      </c>
      <c r="E793" s="12" t="s">
        <v>59</v>
      </c>
      <c r="F793" s="12" t="s">
        <v>24</v>
      </c>
      <c r="G793" s="12" t="s">
        <v>37</v>
      </c>
      <c r="H793" s="12" t="s">
        <v>66</v>
      </c>
      <c r="I793" s="13">
        <v>3</v>
      </c>
      <c r="J793" s="14">
        <v>46.23</v>
      </c>
      <c r="K793" s="15">
        <v>0</v>
      </c>
      <c r="L793" s="14">
        <v>18.47</v>
      </c>
      <c r="M793" s="14">
        <f t="shared" si="48"/>
        <v>138.69</v>
      </c>
      <c r="N793" s="14">
        <f t="shared" si="49"/>
        <v>55.41</v>
      </c>
      <c r="O793" s="14">
        <f t="shared" si="50"/>
        <v>83.28</v>
      </c>
      <c r="P793" s="16">
        <f t="shared" si="51"/>
        <v>0.600475881462254</v>
      </c>
      <c r="Q793" s="17">
        <f>YEAR(SalesDataTable[[#This Row],[Order Date]])</f>
        <v>2026</v>
      </c>
      <c r="R793" s="16" t="str">
        <f>"Q"&amp;ROUNDUP(MONTH(SalesDataTable[[#This Row],[Order Date]])/3,0)</f>
        <v>Q2</v>
      </c>
      <c r="S793" s="13">
        <f>MONTH(SalesDataTable[[#This Row],[Order Date]])</f>
        <v>5</v>
      </c>
      <c r="T793" s="16" t="str">
        <f>TEXT(SalesDataTable[[#This Row],[Order Date]],"mmm")</f>
        <v>May</v>
      </c>
    </row>
    <row r="794" ht="15.6" spans="1:20">
      <c r="A794" s="19" t="s">
        <v>865</v>
      </c>
      <c r="B794" s="11">
        <v>46153</v>
      </c>
      <c r="C794" s="12" t="s">
        <v>47</v>
      </c>
      <c r="D794" s="12" t="s">
        <v>65</v>
      </c>
      <c r="E794" s="12" t="s">
        <v>59</v>
      </c>
      <c r="F794" s="12" t="s">
        <v>24</v>
      </c>
      <c r="G794" s="12" t="s">
        <v>51</v>
      </c>
      <c r="H794" s="12" t="s">
        <v>110</v>
      </c>
      <c r="I794" s="13">
        <v>1</v>
      </c>
      <c r="J794" s="14">
        <v>125.3</v>
      </c>
      <c r="K794" s="15">
        <v>0.05</v>
      </c>
      <c r="L794" s="14">
        <v>59.62</v>
      </c>
      <c r="M794" s="14">
        <f t="shared" si="48"/>
        <v>119.035</v>
      </c>
      <c r="N794" s="14">
        <f t="shared" si="49"/>
        <v>59.62</v>
      </c>
      <c r="O794" s="14">
        <f t="shared" si="50"/>
        <v>59.415</v>
      </c>
      <c r="P794" s="16">
        <f t="shared" si="51"/>
        <v>0.499138908724325</v>
      </c>
      <c r="Q794" s="17">
        <f>YEAR(SalesDataTable[[#This Row],[Order Date]])</f>
        <v>2026</v>
      </c>
      <c r="R794" s="16" t="str">
        <f>"Q"&amp;ROUNDUP(MONTH(SalesDataTable[[#This Row],[Order Date]])/3,0)</f>
        <v>Q2</v>
      </c>
      <c r="S794" s="13">
        <f>MONTH(SalesDataTable[[#This Row],[Order Date]])</f>
        <v>5</v>
      </c>
      <c r="T794" s="16" t="str">
        <f>TEXT(SalesDataTable[[#This Row],[Order Date]],"mmm")</f>
        <v>May</v>
      </c>
    </row>
    <row r="795" ht="15.6" spans="1:20">
      <c r="A795" s="19" t="s">
        <v>866</v>
      </c>
      <c r="B795" s="11">
        <v>46153</v>
      </c>
      <c r="C795" s="12" t="s">
        <v>28</v>
      </c>
      <c r="D795" s="12" t="s">
        <v>89</v>
      </c>
      <c r="E795" s="12" t="s">
        <v>23</v>
      </c>
      <c r="F795" s="12" t="s">
        <v>40</v>
      </c>
      <c r="G795" s="12" t="s">
        <v>37</v>
      </c>
      <c r="H795" s="12" t="s">
        <v>38</v>
      </c>
      <c r="I795" s="13">
        <v>1</v>
      </c>
      <c r="J795" s="14">
        <v>36.16</v>
      </c>
      <c r="K795" s="15">
        <v>0.1</v>
      </c>
      <c r="L795" s="14">
        <v>13.38</v>
      </c>
      <c r="M795" s="14">
        <f t="shared" si="48"/>
        <v>32.544</v>
      </c>
      <c r="N795" s="14">
        <f t="shared" si="49"/>
        <v>13.38</v>
      </c>
      <c r="O795" s="14">
        <f t="shared" si="50"/>
        <v>19.164</v>
      </c>
      <c r="P795" s="16">
        <f t="shared" si="51"/>
        <v>0.588864306784661</v>
      </c>
      <c r="Q795" s="17">
        <f>YEAR(SalesDataTable[[#This Row],[Order Date]])</f>
        <v>2026</v>
      </c>
      <c r="R795" s="16" t="str">
        <f>"Q"&amp;ROUNDUP(MONTH(SalesDataTable[[#This Row],[Order Date]])/3,0)</f>
        <v>Q2</v>
      </c>
      <c r="S795" s="13">
        <f>MONTH(SalesDataTable[[#This Row],[Order Date]])</f>
        <v>5</v>
      </c>
      <c r="T795" s="16" t="str">
        <f>TEXT(SalesDataTable[[#This Row],[Order Date]],"mmm")</f>
        <v>May</v>
      </c>
    </row>
    <row r="796" ht="15.6" spans="1:20">
      <c r="A796" s="19" t="s">
        <v>867</v>
      </c>
      <c r="B796" s="11">
        <v>46153</v>
      </c>
      <c r="C796" s="12" t="s">
        <v>47</v>
      </c>
      <c r="D796" s="12" t="s">
        <v>102</v>
      </c>
      <c r="E796" s="12" t="s">
        <v>23</v>
      </c>
      <c r="F796" s="12" t="s">
        <v>24</v>
      </c>
      <c r="G796" s="12" t="s">
        <v>51</v>
      </c>
      <c r="H796" s="12" t="s">
        <v>110</v>
      </c>
      <c r="I796" s="13">
        <v>1</v>
      </c>
      <c r="J796" s="14">
        <v>121.41</v>
      </c>
      <c r="K796" s="15">
        <v>0.05</v>
      </c>
      <c r="L796" s="14">
        <v>60.75</v>
      </c>
      <c r="M796" s="14">
        <f t="shared" si="48"/>
        <v>115.3395</v>
      </c>
      <c r="N796" s="14">
        <f t="shared" si="49"/>
        <v>60.75</v>
      </c>
      <c r="O796" s="14">
        <f t="shared" si="50"/>
        <v>54.5895</v>
      </c>
      <c r="P796" s="16">
        <f t="shared" si="51"/>
        <v>0.473294057976669</v>
      </c>
      <c r="Q796" s="17">
        <f>YEAR(SalesDataTable[[#This Row],[Order Date]])</f>
        <v>2026</v>
      </c>
      <c r="R796" s="16" t="str">
        <f>"Q"&amp;ROUNDUP(MONTH(SalesDataTable[[#This Row],[Order Date]])/3,0)</f>
        <v>Q2</v>
      </c>
      <c r="S796" s="13">
        <f>MONTH(SalesDataTable[[#This Row],[Order Date]])</f>
        <v>5</v>
      </c>
      <c r="T796" s="16" t="str">
        <f>TEXT(SalesDataTable[[#This Row],[Order Date]],"mmm")</f>
        <v>May</v>
      </c>
    </row>
    <row r="797" ht="15.6" spans="1:20">
      <c r="A797" s="19" t="s">
        <v>868</v>
      </c>
      <c r="B797" s="11">
        <v>46153</v>
      </c>
      <c r="C797" s="12" t="s">
        <v>21</v>
      </c>
      <c r="D797" s="12" t="s">
        <v>22</v>
      </c>
      <c r="E797" s="12" t="s">
        <v>45</v>
      </c>
      <c r="F797" s="12" t="s">
        <v>36</v>
      </c>
      <c r="G797" s="12" t="s">
        <v>37</v>
      </c>
      <c r="H797" s="12" t="s">
        <v>91</v>
      </c>
      <c r="I797" s="13">
        <v>3</v>
      </c>
      <c r="J797" s="14">
        <v>132.58</v>
      </c>
      <c r="K797" s="15">
        <v>0.1</v>
      </c>
      <c r="L797" s="14">
        <v>67.88</v>
      </c>
      <c r="M797" s="14">
        <f t="shared" si="48"/>
        <v>357.966</v>
      </c>
      <c r="N797" s="14">
        <f t="shared" si="49"/>
        <v>203.64</v>
      </c>
      <c r="O797" s="14">
        <f t="shared" si="50"/>
        <v>154.326</v>
      </c>
      <c r="P797" s="16">
        <f t="shared" si="51"/>
        <v>0.431119156567942</v>
      </c>
      <c r="Q797" s="17">
        <f>YEAR(SalesDataTable[[#This Row],[Order Date]])</f>
        <v>2026</v>
      </c>
      <c r="R797" s="16" t="str">
        <f>"Q"&amp;ROUNDUP(MONTH(SalesDataTable[[#This Row],[Order Date]])/3,0)</f>
        <v>Q2</v>
      </c>
      <c r="S797" s="13">
        <f>MONTH(SalesDataTable[[#This Row],[Order Date]])</f>
        <v>5</v>
      </c>
      <c r="T797" s="16" t="str">
        <f>TEXT(SalesDataTable[[#This Row],[Order Date]],"mmm")</f>
        <v>May</v>
      </c>
    </row>
    <row r="798" ht="15.6" spans="1:20">
      <c r="A798" s="19" t="s">
        <v>869</v>
      </c>
      <c r="B798" s="11">
        <v>46154</v>
      </c>
      <c r="C798" s="12" t="s">
        <v>28</v>
      </c>
      <c r="D798" s="12" t="s">
        <v>29</v>
      </c>
      <c r="E798" s="12" t="s">
        <v>45</v>
      </c>
      <c r="F798" s="12" t="s">
        <v>24</v>
      </c>
      <c r="G798" s="12" t="s">
        <v>51</v>
      </c>
      <c r="H798" s="12" t="s">
        <v>84</v>
      </c>
      <c r="I798" s="13">
        <v>2</v>
      </c>
      <c r="J798" s="14">
        <v>81.11</v>
      </c>
      <c r="K798" s="15">
        <v>0.05</v>
      </c>
      <c r="L798" s="14">
        <v>40.05</v>
      </c>
      <c r="M798" s="14">
        <f t="shared" si="48"/>
        <v>154.109</v>
      </c>
      <c r="N798" s="14">
        <f t="shared" si="49"/>
        <v>80.1</v>
      </c>
      <c r="O798" s="14">
        <f t="shared" si="50"/>
        <v>74.009</v>
      </c>
      <c r="P798" s="16">
        <f t="shared" si="51"/>
        <v>0.480238013354184</v>
      </c>
      <c r="Q798" s="17">
        <f>YEAR(SalesDataTable[[#This Row],[Order Date]])</f>
        <v>2026</v>
      </c>
      <c r="R798" s="16" t="str">
        <f>"Q"&amp;ROUNDUP(MONTH(SalesDataTable[[#This Row],[Order Date]])/3,0)</f>
        <v>Q2</v>
      </c>
      <c r="S798" s="13">
        <f>MONTH(SalesDataTable[[#This Row],[Order Date]])</f>
        <v>5</v>
      </c>
      <c r="T798" s="16" t="str">
        <f>TEXT(SalesDataTable[[#This Row],[Order Date]],"mmm")</f>
        <v>May</v>
      </c>
    </row>
    <row r="799" ht="15.6" spans="1:20">
      <c r="A799" s="19" t="s">
        <v>870</v>
      </c>
      <c r="B799" s="11">
        <v>46154</v>
      </c>
      <c r="C799" s="12" t="s">
        <v>28</v>
      </c>
      <c r="D799" s="12" t="s">
        <v>106</v>
      </c>
      <c r="E799" s="12" t="s">
        <v>59</v>
      </c>
      <c r="F799" s="12" t="s">
        <v>40</v>
      </c>
      <c r="G799" s="12" t="s">
        <v>25</v>
      </c>
      <c r="H799" s="12" t="s">
        <v>63</v>
      </c>
      <c r="I799" s="13">
        <v>3</v>
      </c>
      <c r="J799" s="14">
        <v>104.54</v>
      </c>
      <c r="K799" s="15">
        <v>0</v>
      </c>
      <c r="L799" s="14">
        <v>51.45</v>
      </c>
      <c r="M799" s="14">
        <f t="shared" si="48"/>
        <v>313.62</v>
      </c>
      <c r="N799" s="14">
        <f t="shared" si="49"/>
        <v>154.35</v>
      </c>
      <c r="O799" s="14">
        <f t="shared" si="50"/>
        <v>159.27</v>
      </c>
      <c r="P799" s="16">
        <f t="shared" si="51"/>
        <v>0.507843887507174</v>
      </c>
      <c r="Q799" s="17">
        <f>YEAR(SalesDataTable[[#This Row],[Order Date]])</f>
        <v>2026</v>
      </c>
      <c r="R799" s="16" t="str">
        <f>"Q"&amp;ROUNDUP(MONTH(SalesDataTable[[#This Row],[Order Date]])/3,0)</f>
        <v>Q2</v>
      </c>
      <c r="S799" s="13">
        <f>MONTH(SalesDataTable[[#This Row],[Order Date]])</f>
        <v>5</v>
      </c>
      <c r="T799" s="16" t="str">
        <f>TEXT(SalesDataTable[[#This Row],[Order Date]],"mmm")</f>
        <v>May</v>
      </c>
    </row>
    <row r="800" ht="15.6" spans="1:20">
      <c r="A800" s="19" t="s">
        <v>871</v>
      </c>
      <c r="B800" s="11">
        <v>46154</v>
      </c>
      <c r="C800" s="12" t="s">
        <v>34</v>
      </c>
      <c r="D800" s="12" t="s">
        <v>146</v>
      </c>
      <c r="E800" s="12" t="s">
        <v>45</v>
      </c>
      <c r="F800" s="12" t="s">
        <v>36</v>
      </c>
      <c r="G800" s="12" t="s">
        <v>31</v>
      </c>
      <c r="H800" s="12" t="s">
        <v>41</v>
      </c>
      <c r="I800" s="13">
        <v>3</v>
      </c>
      <c r="J800" s="14">
        <v>143.87</v>
      </c>
      <c r="K800" s="15">
        <v>0</v>
      </c>
      <c r="L800" s="14">
        <v>79.2</v>
      </c>
      <c r="M800" s="14">
        <f t="shared" si="48"/>
        <v>431.61</v>
      </c>
      <c r="N800" s="14">
        <f t="shared" si="49"/>
        <v>237.6</v>
      </c>
      <c r="O800" s="14">
        <f t="shared" si="50"/>
        <v>194.01</v>
      </c>
      <c r="P800" s="16">
        <f t="shared" si="51"/>
        <v>0.449503023562939</v>
      </c>
      <c r="Q800" s="17">
        <f>YEAR(SalesDataTable[[#This Row],[Order Date]])</f>
        <v>2026</v>
      </c>
      <c r="R800" s="16" t="str">
        <f>"Q"&amp;ROUNDUP(MONTH(SalesDataTable[[#This Row],[Order Date]])/3,0)</f>
        <v>Q2</v>
      </c>
      <c r="S800" s="13">
        <f>MONTH(SalesDataTable[[#This Row],[Order Date]])</f>
        <v>5</v>
      </c>
      <c r="T800" s="16" t="str">
        <f>TEXT(SalesDataTable[[#This Row],[Order Date]],"mmm")</f>
        <v>May</v>
      </c>
    </row>
    <row r="801" ht="15.6" spans="1:20">
      <c r="A801" s="19" t="s">
        <v>872</v>
      </c>
      <c r="B801" s="11">
        <v>46154</v>
      </c>
      <c r="C801" s="12" t="s">
        <v>47</v>
      </c>
      <c r="D801" s="12" t="s">
        <v>102</v>
      </c>
      <c r="E801" s="12" t="s">
        <v>23</v>
      </c>
      <c r="F801" s="12" t="s">
        <v>24</v>
      </c>
      <c r="G801" s="12" t="s">
        <v>37</v>
      </c>
      <c r="H801" s="12" t="s">
        <v>38</v>
      </c>
      <c r="I801" s="13">
        <v>1</v>
      </c>
      <c r="J801" s="14">
        <v>36.95</v>
      </c>
      <c r="K801" s="15">
        <v>0.1</v>
      </c>
      <c r="L801" s="14">
        <v>13.26</v>
      </c>
      <c r="M801" s="14">
        <f t="shared" si="48"/>
        <v>33.255</v>
      </c>
      <c r="N801" s="14">
        <f t="shared" si="49"/>
        <v>13.26</v>
      </c>
      <c r="O801" s="14">
        <f t="shared" si="50"/>
        <v>19.995</v>
      </c>
      <c r="P801" s="16">
        <f t="shared" si="51"/>
        <v>0.601262967974741</v>
      </c>
      <c r="Q801" s="17">
        <f>YEAR(SalesDataTable[[#This Row],[Order Date]])</f>
        <v>2026</v>
      </c>
      <c r="R801" s="16" t="str">
        <f>"Q"&amp;ROUNDUP(MONTH(SalesDataTable[[#This Row],[Order Date]])/3,0)</f>
        <v>Q2</v>
      </c>
      <c r="S801" s="13">
        <f>MONTH(SalesDataTable[[#This Row],[Order Date]])</f>
        <v>5</v>
      </c>
      <c r="T801" s="16" t="str">
        <f>TEXT(SalesDataTable[[#This Row],[Order Date]],"mmm")</f>
        <v>May</v>
      </c>
    </row>
    <row r="802" ht="15.6" spans="1:20">
      <c r="A802" s="19" t="s">
        <v>873</v>
      </c>
      <c r="B802" s="11">
        <v>46154</v>
      </c>
      <c r="C802" s="12" t="s">
        <v>34</v>
      </c>
      <c r="D802" s="12" t="s">
        <v>54</v>
      </c>
      <c r="E802" s="12" t="s">
        <v>23</v>
      </c>
      <c r="F802" s="12" t="s">
        <v>36</v>
      </c>
      <c r="G802" s="12" t="s">
        <v>51</v>
      </c>
      <c r="H802" s="12" t="s">
        <v>110</v>
      </c>
      <c r="I802" s="13">
        <v>1</v>
      </c>
      <c r="J802" s="14">
        <v>121.38</v>
      </c>
      <c r="K802" s="15">
        <v>0</v>
      </c>
      <c r="L802" s="14">
        <v>59.68</v>
      </c>
      <c r="M802" s="14">
        <f t="shared" si="48"/>
        <v>121.38</v>
      </c>
      <c r="N802" s="14">
        <f t="shared" si="49"/>
        <v>59.68</v>
      </c>
      <c r="O802" s="14">
        <f t="shared" si="50"/>
        <v>61.7</v>
      </c>
      <c r="P802" s="16">
        <f t="shared" si="51"/>
        <v>0.508320975449003</v>
      </c>
      <c r="Q802" s="17">
        <f>YEAR(SalesDataTable[[#This Row],[Order Date]])</f>
        <v>2026</v>
      </c>
      <c r="R802" s="16" t="str">
        <f>"Q"&amp;ROUNDUP(MONTH(SalesDataTable[[#This Row],[Order Date]])/3,0)</f>
        <v>Q2</v>
      </c>
      <c r="S802" s="13">
        <f>MONTH(SalesDataTable[[#This Row],[Order Date]])</f>
        <v>5</v>
      </c>
      <c r="T802" s="16" t="str">
        <f>TEXT(SalesDataTable[[#This Row],[Order Date]],"mmm")</f>
        <v>May</v>
      </c>
    </row>
    <row r="803" ht="15.6" spans="1:20">
      <c r="A803" s="19" t="s">
        <v>874</v>
      </c>
      <c r="B803" s="11">
        <v>46154</v>
      </c>
      <c r="C803" s="12" t="s">
        <v>47</v>
      </c>
      <c r="D803" s="12" t="s">
        <v>68</v>
      </c>
      <c r="E803" s="12" t="s">
        <v>23</v>
      </c>
      <c r="F803" s="12" t="s">
        <v>24</v>
      </c>
      <c r="G803" s="12" t="s">
        <v>69</v>
      </c>
      <c r="H803" s="12" t="s">
        <v>70</v>
      </c>
      <c r="I803" s="13">
        <v>2</v>
      </c>
      <c r="J803" s="14">
        <v>39.79</v>
      </c>
      <c r="K803" s="15">
        <v>0.1</v>
      </c>
      <c r="L803" s="14">
        <v>14.33</v>
      </c>
      <c r="M803" s="14">
        <f t="shared" si="48"/>
        <v>71.622</v>
      </c>
      <c r="N803" s="14">
        <f t="shared" si="49"/>
        <v>28.66</v>
      </c>
      <c r="O803" s="14">
        <f t="shared" si="50"/>
        <v>42.962</v>
      </c>
      <c r="P803" s="16">
        <f t="shared" si="51"/>
        <v>0.59984362346765</v>
      </c>
      <c r="Q803" s="17">
        <f>YEAR(SalesDataTable[[#This Row],[Order Date]])</f>
        <v>2026</v>
      </c>
      <c r="R803" s="16" t="str">
        <f>"Q"&amp;ROUNDUP(MONTH(SalesDataTable[[#This Row],[Order Date]])/3,0)</f>
        <v>Q2</v>
      </c>
      <c r="S803" s="13">
        <f>MONTH(SalesDataTable[[#This Row],[Order Date]])</f>
        <v>5</v>
      </c>
      <c r="T803" s="16" t="str">
        <f>TEXT(SalesDataTable[[#This Row],[Order Date]],"mmm")</f>
        <v>May</v>
      </c>
    </row>
    <row r="804" ht="15.6" spans="1:20">
      <c r="A804" s="19" t="s">
        <v>875</v>
      </c>
      <c r="B804" s="11">
        <v>46154</v>
      </c>
      <c r="C804" s="12" t="s">
        <v>21</v>
      </c>
      <c r="D804" s="12" t="s">
        <v>108</v>
      </c>
      <c r="E804" s="12" t="s">
        <v>45</v>
      </c>
      <c r="F804" s="12" t="s">
        <v>24</v>
      </c>
      <c r="G804" s="12" t="s">
        <v>25</v>
      </c>
      <c r="H804" s="12" t="s">
        <v>49</v>
      </c>
      <c r="I804" s="13">
        <v>4</v>
      </c>
      <c r="J804" s="14">
        <v>51.31</v>
      </c>
      <c r="K804" s="15">
        <v>0</v>
      </c>
      <c r="L804" s="14">
        <v>22.19</v>
      </c>
      <c r="M804" s="14">
        <f t="shared" si="48"/>
        <v>205.24</v>
      </c>
      <c r="N804" s="14">
        <f t="shared" si="49"/>
        <v>88.76</v>
      </c>
      <c r="O804" s="14">
        <f t="shared" si="50"/>
        <v>116.48</v>
      </c>
      <c r="P804" s="16">
        <f t="shared" si="51"/>
        <v>0.567530695770805</v>
      </c>
      <c r="Q804" s="17">
        <f>YEAR(SalesDataTable[[#This Row],[Order Date]])</f>
        <v>2026</v>
      </c>
      <c r="R804" s="16" t="str">
        <f>"Q"&amp;ROUNDUP(MONTH(SalesDataTable[[#This Row],[Order Date]])/3,0)</f>
        <v>Q2</v>
      </c>
      <c r="S804" s="13">
        <f>MONTH(SalesDataTable[[#This Row],[Order Date]])</f>
        <v>5</v>
      </c>
      <c r="T804" s="16" t="str">
        <f>TEXT(SalesDataTable[[#This Row],[Order Date]],"mmm")</f>
        <v>May</v>
      </c>
    </row>
    <row r="805" ht="15.6" spans="1:20">
      <c r="A805" s="19" t="s">
        <v>876</v>
      </c>
      <c r="B805" s="11">
        <v>46154</v>
      </c>
      <c r="C805" s="12" t="s">
        <v>47</v>
      </c>
      <c r="D805" s="12" t="s">
        <v>65</v>
      </c>
      <c r="E805" s="12" t="s">
        <v>23</v>
      </c>
      <c r="F805" s="12" t="s">
        <v>24</v>
      </c>
      <c r="G805" s="12" t="s">
        <v>69</v>
      </c>
      <c r="H805" s="12" t="s">
        <v>94</v>
      </c>
      <c r="I805" s="13">
        <v>2</v>
      </c>
      <c r="J805" s="14">
        <v>51.15</v>
      </c>
      <c r="K805" s="15">
        <v>0</v>
      </c>
      <c r="L805" s="14">
        <v>22.53</v>
      </c>
      <c r="M805" s="14">
        <f t="shared" si="48"/>
        <v>102.3</v>
      </c>
      <c r="N805" s="14">
        <f t="shared" si="49"/>
        <v>45.06</v>
      </c>
      <c r="O805" s="14">
        <f t="shared" si="50"/>
        <v>57.24</v>
      </c>
      <c r="P805" s="16">
        <f t="shared" si="51"/>
        <v>0.559530791788856</v>
      </c>
      <c r="Q805" s="17">
        <f>YEAR(SalesDataTable[[#This Row],[Order Date]])</f>
        <v>2026</v>
      </c>
      <c r="R805" s="16" t="str">
        <f>"Q"&amp;ROUNDUP(MONTH(SalesDataTable[[#This Row],[Order Date]])/3,0)</f>
        <v>Q2</v>
      </c>
      <c r="S805" s="13">
        <f>MONTH(SalesDataTable[[#This Row],[Order Date]])</f>
        <v>5</v>
      </c>
      <c r="T805" s="16" t="str">
        <f>TEXT(SalesDataTable[[#This Row],[Order Date]],"mmm")</f>
        <v>May</v>
      </c>
    </row>
    <row r="806" ht="15.6" spans="1:20">
      <c r="A806" s="19" t="s">
        <v>877</v>
      </c>
      <c r="B806" s="11">
        <v>46155</v>
      </c>
      <c r="C806" s="12" t="s">
        <v>28</v>
      </c>
      <c r="D806" s="12" t="s">
        <v>89</v>
      </c>
      <c r="E806" s="12" t="s">
        <v>45</v>
      </c>
      <c r="F806" s="12" t="s">
        <v>40</v>
      </c>
      <c r="G806" s="12" t="s">
        <v>69</v>
      </c>
      <c r="H806" s="12" t="s">
        <v>94</v>
      </c>
      <c r="I806" s="13">
        <v>1</v>
      </c>
      <c r="J806" s="14">
        <v>50.83</v>
      </c>
      <c r="K806" s="15">
        <v>0.1</v>
      </c>
      <c r="L806" s="14">
        <v>21.82</v>
      </c>
      <c r="M806" s="14">
        <f t="shared" si="48"/>
        <v>45.747</v>
      </c>
      <c r="N806" s="14">
        <f t="shared" si="49"/>
        <v>21.82</v>
      </c>
      <c r="O806" s="14">
        <f t="shared" si="50"/>
        <v>23.927</v>
      </c>
      <c r="P806" s="16">
        <f t="shared" si="51"/>
        <v>0.523028832491748</v>
      </c>
      <c r="Q806" s="17">
        <f>YEAR(SalesDataTable[[#This Row],[Order Date]])</f>
        <v>2026</v>
      </c>
      <c r="R806" s="16" t="str">
        <f>"Q"&amp;ROUNDUP(MONTH(SalesDataTable[[#This Row],[Order Date]])/3,0)</f>
        <v>Q2</v>
      </c>
      <c r="S806" s="13">
        <f>MONTH(SalesDataTable[[#This Row],[Order Date]])</f>
        <v>5</v>
      </c>
      <c r="T806" s="16" t="str">
        <f>TEXT(SalesDataTable[[#This Row],[Order Date]],"mmm")</f>
        <v>May</v>
      </c>
    </row>
    <row r="807" ht="15.6" spans="1:20">
      <c r="A807" s="19" t="s">
        <v>878</v>
      </c>
      <c r="B807" s="11">
        <v>46155</v>
      </c>
      <c r="C807" s="12" t="s">
        <v>34</v>
      </c>
      <c r="D807" s="12" t="s">
        <v>35</v>
      </c>
      <c r="E807" s="12" t="s">
        <v>30</v>
      </c>
      <c r="F807" s="12" t="s">
        <v>40</v>
      </c>
      <c r="G807" s="12" t="s">
        <v>31</v>
      </c>
      <c r="H807" s="12" t="s">
        <v>41</v>
      </c>
      <c r="I807" s="13">
        <v>6</v>
      </c>
      <c r="J807" s="14">
        <v>141.9</v>
      </c>
      <c r="K807" s="15">
        <v>0.1</v>
      </c>
      <c r="L807" s="14">
        <v>79.64</v>
      </c>
      <c r="M807" s="14">
        <f t="shared" si="48"/>
        <v>766.26</v>
      </c>
      <c r="N807" s="14">
        <f t="shared" si="49"/>
        <v>477.84</v>
      </c>
      <c r="O807" s="14">
        <f t="shared" si="50"/>
        <v>288.42</v>
      </c>
      <c r="P807" s="16">
        <f t="shared" si="51"/>
        <v>0.376399655469423</v>
      </c>
      <c r="Q807" s="17">
        <f>YEAR(SalesDataTable[[#This Row],[Order Date]])</f>
        <v>2026</v>
      </c>
      <c r="R807" s="16" t="str">
        <f>"Q"&amp;ROUNDUP(MONTH(SalesDataTable[[#This Row],[Order Date]])/3,0)</f>
        <v>Q2</v>
      </c>
      <c r="S807" s="13">
        <f>MONTH(SalesDataTable[[#This Row],[Order Date]])</f>
        <v>5</v>
      </c>
      <c r="T807" s="16" t="str">
        <f>TEXT(SalesDataTable[[#This Row],[Order Date]],"mmm")</f>
        <v>May</v>
      </c>
    </row>
    <row r="808" ht="15.6" spans="1:20">
      <c r="A808" s="19" t="s">
        <v>879</v>
      </c>
      <c r="B808" s="11">
        <v>46155</v>
      </c>
      <c r="C808" s="12" t="s">
        <v>47</v>
      </c>
      <c r="D808" s="12" t="s">
        <v>68</v>
      </c>
      <c r="E808" s="12" t="s">
        <v>23</v>
      </c>
      <c r="F808" s="12" t="s">
        <v>24</v>
      </c>
      <c r="G808" s="12" t="s">
        <v>51</v>
      </c>
      <c r="H808" s="12" t="s">
        <v>110</v>
      </c>
      <c r="I808" s="13">
        <v>1</v>
      </c>
      <c r="J808" s="14">
        <v>122.11</v>
      </c>
      <c r="K808" s="15">
        <v>0</v>
      </c>
      <c r="L808" s="14">
        <v>59.86</v>
      </c>
      <c r="M808" s="14">
        <f t="shared" si="48"/>
        <v>122.11</v>
      </c>
      <c r="N808" s="14">
        <f t="shared" si="49"/>
        <v>59.86</v>
      </c>
      <c r="O808" s="14">
        <f t="shared" si="50"/>
        <v>62.25</v>
      </c>
      <c r="P808" s="16">
        <f t="shared" si="51"/>
        <v>0.509786258291704</v>
      </c>
      <c r="Q808" s="17">
        <f>YEAR(SalesDataTable[[#This Row],[Order Date]])</f>
        <v>2026</v>
      </c>
      <c r="R808" s="16" t="str">
        <f>"Q"&amp;ROUNDUP(MONTH(SalesDataTable[[#This Row],[Order Date]])/3,0)</f>
        <v>Q2</v>
      </c>
      <c r="S808" s="13">
        <f>MONTH(SalesDataTable[[#This Row],[Order Date]])</f>
        <v>5</v>
      </c>
      <c r="T808" s="16" t="str">
        <f>TEXT(SalesDataTable[[#This Row],[Order Date]],"mmm")</f>
        <v>May</v>
      </c>
    </row>
    <row r="809" ht="15.6" spans="1:20">
      <c r="A809" s="19" t="s">
        <v>880</v>
      </c>
      <c r="B809" s="11">
        <v>46155</v>
      </c>
      <c r="C809" s="12" t="s">
        <v>28</v>
      </c>
      <c r="D809" s="12" t="s">
        <v>86</v>
      </c>
      <c r="E809" s="12" t="s">
        <v>23</v>
      </c>
      <c r="F809" s="12" t="s">
        <v>24</v>
      </c>
      <c r="G809" s="12" t="s">
        <v>25</v>
      </c>
      <c r="H809" s="12" t="s">
        <v>63</v>
      </c>
      <c r="I809" s="13">
        <v>1</v>
      </c>
      <c r="J809" s="14">
        <v>102.38</v>
      </c>
      <c r="K809" s="15">
        <v>0</v>
      </c>
      <c r="L809" s="14">
        <v>50.82</v>
      </c>
      <c r="M809" s="14">
        <f t="shared" si="48"/>
        <v>102.38</v>
      </c>
      <c r="N809" s="14">
        <f t="shared" si="49"/>
        <v>50.82</v>
      </c>
      <c r="O809" s="14">
        <f t="shared" si="50"/>
        <v>51.56</v>
      </c>
      <c r="P809" s="16">
        <f t="shared" si="51"/>
        <v>0.503613987106857</v>
      </c>
      <c r="Q809" s="17">
        <f>YEAR(SalesDataTable[[#This Row],[Order Date]])</f>
        <v>2026</v>
      </c>
      <c r="R809" s="16" t="str">
        <f>"Q"&amp;ROUNDUP(MONTH(SalesDataTable[[#This Row],[Order Date]])/3,0)</f>
        <v>Q2</v>
      </c>
      <c r="S809" s="13">
        <f>MONTH(SalesDataTable[[#This Row],[Order Date]])</f>
        <v>5</v>
      </c>
      <c r="T809" s="16" t="str">
        <f>TEXT(SalesDataTable[[#This Row],[Order Date]],"mmm")</f>
        <v>May</v>
      </c>
    </row>
    <row r="810" ht="15.6" spans="1:20">
      <c r="A810" s="19" t="s">
        <v>881</v>
      </c>
      <c r="B810" s="11">
        <v>46155</v>
      </c>
      <c r="C810" s="12" t="s">
        <v>34</v>
      </c>
      <c r="D810" s="12" t="s">
        <v>146</v>
      </c>
      <c r="E810" s="12" t="s">
        <v>45</v>
      </c>
      <c r="F810" s="12" t="s">
        <v>24</v>
      </c>
      <c r="G810" s="12" t="s">
        <v>69</v>
      </c>
      <c r="H810" s="12" t="s">
        <v>87</v>
      </c>
      <c r="I810" s="13">
        <v>5</v>
      </c>
      <c r="J810" s="14">
        <v>37.12</v>
      </c>
      <c r="K810" s="15">
        <v>0.1</v>
      </c>
      <c r="L810" s="14">
        <v>13.96</v>
      </c>
      <c r="M810" s="14">
        <f t="shared" si="48"/>
        <v>167.04</v>
      </c>
      <c r="N810" s="14">
        <f t="shared" si="49"/>
        <v>69.8</v>
      </c>
      <c r="O810" s="14">
        <f t="shared" si="50"/>
        <v>97.24</v>
      </c>
      <c r="P810" s="16">
        <f t="shared" si="51"/>
        <v>0.58213601532567</v>
      </c>
      <c r="Q810" s="17">
        <f>YEAR(SalesDataTable[[#This Row],[Order Date]])</f>
        <v>2026</v>
      </c>
      <c r="R810" s="16" t="str">
        <f>"Q"&amp;ROUNDUP(MONTH(SalesDataTable[[#This Row],[Order Date]])/3,0)</f>
        <v>Q2</v>
      </c>
      <c r="S810" s="13">
        <f>MONTH(SalesDataTable[[#This Row],[Order Date]])</f>
        <v>5</v>
      </c>
      <c r="T810" s="16" t="str">
        <f>TEXT(SalesDataTable[[#This Row],[Order Date]],"mmm")</f>
        <v>May</v>
      </c>
    </row>
    <row r="811" ht="15.6" spans="1:20">
      <c r="A811" s="19" t="s">
        <v>882</v>
      </c>
      <c r="B811" s="11">
        <v>46155</v>
      </c>
      <c r="C811" s="12" t="s">
        <v>28</v>
      </c>
      <c r="D811" s="12" t="s">
        <v>89</v>
      </c>
      <c r="E811" s="12" t="s">
        <v>23</v>
      </c>
      <c r="F811" s="12" t="s">
        <v>36</v>
      </c>
      <c r="G811" s="12" t="s">
        <v>31</v>
      </c>
      <c r="H811" s="12" t="s">
        <v>32</v>
      </c>
      <c r="I811" s="13">
        <v>2</v>
      </c>
      <c r="J811" s="14">
        <v>91.76</v>
      </c>
      <c r="K811" s="15">
        <v>0.05</v>
      </c>
      <c r="L811" s="14">
        <v>46.31</v>
      </c>
      <c r="M811" s="14">
        <f t="shared" si="48"/>
        <v>174.344</v>
      </c>
      <c r="N811" s="14">
        <f t="shared" si="49"/>
        <v>92.62</v>
      </c>
      <c r="O811" s="14">
        <f t="shared" si="50"/>
        <v>81.724</v>
      </c>
      <c r="P811" s="16">
        <f t="shared" si="51"/>
        <v>0.46875143394668</v>
      </c>
      <c r="Q811" s="17">
        <f>YEAR(SalesDataTable[[#This Row],[Order Date]])</f>
        <v>2026</v>
      </c>
      <c r="R811" s="16" t="str">
        <f>"Q"&amp;ROUNDUP(MONTH(SalesDataTable[[#This Row],[Order Date]])/3,0)</f>
        <v>Q2</v>
      </c>
      <c r="S811" s="13">
        <f>MONTH(SalesDataTable[[#This Row],[Order Date]])</f>
        <v>5</v>
      </c>
      <c r="T811" s="16" t="str">
        <f>TEXT(SalesDataTable[[#This Row],[Order Date]],"mmm")</f>
        <v>May</v>
      </c>
    </row>
    <row r="812" ht="15.6" spans="1:20">
      <c r="A812" s="19" t="s">
        <v>883</v>
      </c>
      <c r="B812" s="11">
        <v>46155</v>
      </c>
      <c r="C812" s="12" t="s">
        <v>47</v>
      </c>
      <c r="D812" s="12" t="s">
        <v>48</v>
      </c>
      <c r="E812" s="12" t="s">
        <v>23</v>
      </c>
      <c r="F812" s="12" t="s">
        <v>24</v>
      </c>
      <c r="G812" s="12" t="s">
        <v>31</v>
      </c>
      <c r="H812" s="12" t="s">
        <v>41</v>
      </c>
      <c r="I812" s="13">
        <v>1</v>
      </c>
      <c r="J812" s="14">
        <v>144.51</v>
      </c>
      <c r="K812" s="15">
        <v>0</v>
      </c>
      <c r="L812" s="14">
        <v>79.22</v>
      </c>
      <c r="M812" s="14">
        <f t="shared" si="48"/>
        <v>144.51</v>
      </c>
      <c r="N812" s="14">
        <f t="shared" si="49"/>
        <v>79.22</v>
      </c>
      <c r="O812" s="14">
        <f t="shared" si="50"/>
        <v>65.29</v>
      </c>
      <c r="P812" s="16">
        <f t="shared" si="51"/>
        <v>0.451802643415681</v>
      </c>
      <c r="Q812" s="17">
        <f>YEAR(SalesDataTable[[#This Row],[Order Date]])</f>
        <v>2026</v>
      </c>
      <c r="R812" s="16" t="str">
        <f>"Q"&amp;ROUNDUP(MONTH(SalesDataTable[[#This Row],[Order Date]])/3,0)</f>
        <v>Q2</v>
      </c>
      <c r="S812" s="13">
        <f>MONTH(SalesDataTable[[#This Row],[Order Date]])</f>
        <v>5</v>
      </c>
      <c r="T812" s="16" t="str">
        <f>TEXT(SalesDataTable[[#This Row],[Order Date]],"mmm")</f>
        <v>May</v>
      </c>
    </row>
    <row r="813" ht="15.6" spans="1:20">
      <c r="A813" s="19" t="s">
        <v>884</v>
      </c>
      <c r="B813" s="11">
        <v>46156</v>
      </c>
      <c r="C813" s="12" t="s">
        <v>28</v>
      </c>
      <c r="D813" s="12" t="s">
        <v>58</v>
      </c>
      <c r="E813" s="12" t="s">
        <v>30</v>
      </c>
      <c r="F813" s="12" t="s">
        <v>40</v>
      </c>
      <c r="G813" s="12" t="s">
        <v>69</v>
      </c>
      <c r="H813" s="12" t="s">
        <v>94</v>
      </c>
      <c r="I813" s="13">
        <v>3</v>
      </c>
      <c r="J813" s="14">
        <v>49.7</v>
      </c>
      <c r="K813" s="15">
        <v>0.1</v>
      </c>
      <c r="L813" s="14">
        <v>21.84</v>
      </c>
      <c r="M813" s="14">
        <f t="shared" si="48"/>
        <v>134.19</v>
      </c>
      <c r="N813" s="14">
        <f t="shared" si="49"/>
        <v>65.52</v>
      </c>
      <c r="O813" s="14">
        <f t="shared" si="50"/>
        <v>68.67</v>
      </c>
      <c r="P813" s="16">
        <f t="shared" si="51"/>
        <v>0.511737089201878</v>
      </c>
      <c r="Q813" s="17">
        <f>YEAR(SalesDataTable[[#This Row],[Order Date]])</f>
        <v>2026</v>
      </c>
      <c r="R813" s="16" t="str">
        <f>"Q"&amp;ROUNDUP(MONTH(SalesDataTable[[#This Row],[Order Date]])/3,0)</f>
        <v>Q2</v>
      </c>
      <c r="S813" s="13">
        <f>MONTH(SalesDataTable[[#This Row],[Order Date]])</f>
        <v>5</v>
      </c>
      <c r="T813" s="16" t="str">
        <f>TEXT(SalesDataTable[[#This Row],[Order Date]],"mmm")</f>
        <v>May</v>
      </c>
    </row>
    <row r="814" ht="15.6" spans="1:20">
      <c r="A814" s="19" t="s">
        <v>885</v>
      </c>
      <c r="B814" s="11">
        <v>46156</v>
      </c>
      <c r="C814" s="12" t="s">
        <v>21</v>
      </c>
      <c r="D814" s="12" t="s">
        <v>22</v>
      </c>
      <c r="E814" s="12" t="s">
        <v>23</v>
      </c>
      <c r="F814" s="12" t="s">
        <v>24</v>
      </c>
      <c r="G814" s="12" t="s">
        <v>51</v>
      </c>
      <c r="H814" s="12" t="s">
        <v>110</v>
      </c>
      <c r="I814" s="13">
        <v>1</v>
      </c>
      <c r="J814" s="14">
        <v>120.9</v>
      </c>
      <c r="K814" s="15">
        <v>0</v>
      </c>
      <c r="L814" s="14">
        <v>59.31</v>
      </c>
      <c r="M814" s="14">
        <f t="shared" si="48"/>
        <v>120.9</v>
      </c>
      <c r="N814" s="14">
        <f t="shared" si="49"/>
        <v>59.31</v>
      </c>
      <c r="O814" s="14">
        <f t="shared" si="50"/>
        <v>61.59</v>
      </c>
      <c r="P814" s="16">
        <f t="shared" si="51"/>
        <v>0.509429280397022</v>
      </c>
      <c r="Q814" s="17">
        <f>YEAR(SalesDataTable[[#This Row],[Order Date]])</f>
        <v>2026</v>
      </c>
      <c r="R814" s="16" t="str">
        <f>"Q"&amp;ROUNDUP(MONTH(SalesDataTable[[#This Row],[Order Date]])/3,0)</f>
        <v>Q2</v>
      </c>
      <c r="S814" s="13">
        <f>MONTH(SalesDataTable[[#This Row],[Order Date]])</f>
        <v>5</v>
      </c>
      <c r="T814" s="16" t="str">
        <f>TEXT(SalesDataTable[[#This Row],[Order Date]],"mmm")</f>
        <v>May</v>
      </c>
    </row>
    <row r="815" ht="15.6" spans="1:20">
      <c r="A815" s="19" t="s">
        <v>886</v>
      </c>
      <c r="B815" s="11">
        <v>46156</v>
      </c>
      <c r="C815" s="12" t="s">
        <v>34</v>
      </c>
      <c r="D815" s="12" t="s">
        <v>81</v>
      </c>
      <c r="E815" s="12" t="s">
        <v>23</v>
      </c>
      <c r="F815" s="12" t="s">
        <v>24</v>
      </c>
      <c r="G815" s="12" t="s">
        <v>51</v>
      </c>
      <c r="H815" s="12" t="s">
        <v>61</v>
      </c>
      <c r="I815" s="13">
        <v>1</v>
      </c>
      <c r="J815" s="14">
        <v>195.72</v>
      </c>
      <c r="K815" s="15">
        <v>0.05</v>
      </c>
      <c r="L815" s="14">
        <v>105.73</v>
      </c>
      <c r="M815" s="14">
        <f t="shared" si="48"/>
        <v>185.934</v>
      </c>
      <c r="N815" s="14">
        <f t="shared" si="49"/>
        <v>105.73</v>
      </c>
      <c r="O815" s="14">
        <f t="shared" si="50"/>
        <v>80.204</v>
      </c>
      <c r="P815" s="16">
        <f t="shared" si="51"/>
        <v>0.431357363365495</v>
      </c>
      <c r="Q815" s="17">
        <f>YEAR(SalesDataTable[[#This Row],[Order Date]])</f>
        <v>2026</v>
      </c>
      <c r="R815" s="16" t="str">
        <f>"Q"&amp;ROUNDUP(MONTH(SalesDataTable[[#This Row],[Order Date]])/3,0)</f>
        <v>Q2</v>
      </c>
      <c r="S815" s="13">
        <f>MONTH(SalesDataTable[[#This Row],[Order Date]])</f>
        <v>5</v>
      </c>
      <c r="T815" s="16" t="str">
        <f>TEXT(SalesDataTable[[#This Row],[Order Date]],"mmm")</f>
        <v>May</v>
      </c>
    </row>
    <row r="816" ht="15.6" spans="1:20">
      <c r="A816" s="19" t="s">
        <v>887</v>
      </c>
      <c r="B816" s="11">
        <v>46156</v>
      </c>
      <c r="C816" s="12" t="s">
        <v>21</v>
      </c>
      <c r="D816" s="12" t="s">
        <v>22</v>
      </c>
      <c r="E816" s="12" t="s">
        <v>30</v>
      </c>
      <c r="F816" s="12" t="s">
        <v>24</v>
      </c>
      <c r="G816" s="12" t="s">
        <v>25</v>
      </c>
      <c r="H816" s="12" t="s">
        <v>55</v>
      </c>
      <c r="I816" s="13">
        <v>8</v>
      </c>
      <c r="J816" s="14">
        <v>40.15</v>
      </c>
      <c r="K816" s="15">
        <v>0.15</v>
      </c>
      <c r="L816" s="14">
        <v>16.91</v>
      </c>
      <c r="M816" s="14">
        <f t="shared" si="48"/>
        <v>273.02</v>
      </c>
      <c r="N816" s="14">
        <f t="shared" si="49"/>
        <v>135.28</v>
      </c>
      <c r="O816" s="14">
        <f t="shared" si="50"/>
        <v>137.74</v>
      </c>
      <c r="P816" s="16">
        <f t="shared" si="51"/>
        <v>0.504505164456816</v>
      </c>
      <c r="Q816" s="17">
        <f>YEAR(SalesDataTable[[#This Row],[Order Date]])</f>
        <v>2026</v>
      </c>
      <c r="R816" s="16" t="str">
        <f>"Q"&amp;ROUNDUP(MONTH(SalesDataTable[[#This Row],[Order Date]])/3,0)</f>
        <v>Q2</v>
      </c>
      <c r="S816" s="13">
        <f>MONTH(SalesDataTable[[#This Row],[Order Date]])</f>
        <v>5</v>
      </c>
      <c r="T816" s="16" t="str">
        <f>TEXT(SalesDataTable[[#This Row],[Order Date]],"mmm")</f>
        <v>May</v>
      </c>
    </row>
    <row r="817" ht="15.6" spans="1:20">
      <c r="A817" s="19" t="s">
        <v>888</v>
      </c>
      <c r="B817" s="11">
        <v>46156</v>
      </c>
      <c r="C817" s="12" t="s">
        <v>28</v>
      </c>
      <c r="D817" s="12" t="s">
        <v>106</v>
      </c>
      <c r="E817" s="12" t="s">
        <v>45</v>
      </c>
      <c r="F817" s="12" t="s">
        <v>40</v>
      </c>
      <c r="G817" s="12" t="s">
        <v>37</v>
      </c>
      <c r="H817" s="12" t="s">
        <v>91</v>
      </c>
      <c r="I817" s="13">
        <v>4</v>
      </c>
      <c r="J817" s="14">
        <v>130.83</v>
      </c>
      <c r="K817" s="15">
        <v>0</v>
      </c>
      <c r="L817" s="14">
        <v>66.96</v>
      </c>
      <c r="M817" s="14">
        <f t="shared" si="48"/>
        <v>523.32</v>
      </c>
      <c r="N817" s="14">
        <f t="shared" si="49"/>
        <v>267.84</v>
      </c>
      <c r="O817" s="14">
        <f t="shared" si="50"/>
        <v>255.48</v>
      </c>
      <c r="P817" s="16">
        <f t="shared" si="51"/>
        <v>0.48819078193075</v>
      </c>
      <c r="Q817" s="17">
        <f>YEAR(SalesDataTable[[#This Row],[Order Date]])</f>
        <v>2026</v>
      </c>
      <c r="R817" s="16" t="str">
        <f>"Q"&amp;ROUNDUP(MONTH(SalesDataTable[[#This Row],[Order Date]])/3,0)</f>
        <v>Q2</v>
      </c>
      <c r="S817" s="13">
        <f>MONTH(SalesDataTable[[#This Row],[Order Date]])</f>
        <v>5</v>
      </c>
      <c r="T817" s="16" t="str">
        <f>TEXT(SalesDataTable[[#This Row],[Order Date]],"mmm")</f>
        <v>May</v>
      </c>
    </row>
    <row r="818" ht="15.6" spans="1:20">
      <c r="A818" s="19" t="s">
        <v>889</v>
      </c>
      <c r="B818" s="11">
        <v>46156</v>
      </c>
      <c r="C818" s="12" t="s">
        <v>28</v>
      </c>
      <c r="D818" s="12" t="s">
        <v>89</v>
      </c>
      <c r="E818" s="12" t="s">
        <v>23</v>
      </c>
      <c r="F818" s="12" t="s">
        <v>36</v>
      </c>
      <c r="G818" s="12" t="s">
        <v>25</v>
      </c>
      <c r="H818" s="12" t="s">
        <v>49</v>
      </c>
      <c r="I818" s="13">
        <v>1</v>
      </c>
      <c r="J818" s="14">
        <v>50.34</v>
      </c>
      <c r="K818" s="15">
        <v>0.05</v>
      </c>
      <c r="L818" s="14">
        <v>22.23</v>
      </c>
      <c r="M818" s="14">
        <f t="shared" si="48"/>
        <v>47.823</v>
      </c>
      <c r="N818" s="14">
        <f t="shared" si="49"/>
        <v>22.23</v>
      </c>
      <c r="O818" s="14">
        <f t="shared" si="50"/>
        <v>25.593</v>
      </c>
      <c r="P818" s="16">
        <f t="shared" si="51"/>
        <v>0.535160905840286</v>
      </c>
      <c r="Q818" s="17">
        <f>YEAR(SalesDataTable[[#This Row],[Order Date]])</f>
        <v>2026</v>
      </c>
      <c r="R818" s="16" t="str">
        <f>"Q"&amp;ROUNDUP(MONTH(SalesDataTable[[#This Row],[Order Date]])/3,0)</f>
        <v>Q2</v>
      </c>
      <c r="S818" s="13">
        <f>MONTH(SalesDataTable[[#This Row],[Order Date]])</f>
        <v>5</v>
      </c>
      <c r="T818" s="16" t="str">
        <f>TEXT(SalesDataTable[[#This Row],[Order Date]],"mmm")</f>
        <v>May</v>
      </c>
    </row>
    <row r="819" ht="15.6" spans="1:20">
      <c r="A819" s="19" t="s">
        <v>890</v>
      </c>
      <c r="B819" s="11">
        <v>46156</v>
      </c>
      <c r="C819" s="12" t="s">
        <v>34</v>
      </c>
      <c r="D819" s="12" t="s">
        <v>81</v>
      </c>
      <c r="E819" s="12" t="s">
        <v>23</v>
      </c>
      <c r="F819" s="12" t="s">
        <v>24</v>
      </c>
      <c r="G819" s="12" t="s">
        <v>25</v>
      </c>
      <c r="H819" s="12" t="s">
        <v>63</v>
      </c>
      <c r="I819" s="13">
        <v>2</v>
      </c>
      <c r="J819" s="14">
        <v>103.37</v>
      </c>
      <c r="K819" s="15">
        <v>0</v>
      </c>
      <c r="L819" s="14">
        <v>50.49</v>
      </c>
      <c r="M819" s="14">
        <f t="shared" si="48"/>
        <v>206.74</v>
      </c>
      <c r="N819" s="14">
        <f t="shared" si="49"/>
        <v>100.98</v>
      </c>
      <c r="O819" s="14">
        <f t="shared" si="50"/>
        <v>105.76</v>
      </c>
      <c r="P819" s="16">
        <f t="shared" si="51"/>
        <v>0.511560414046629</v>
      </c>
      <c r="Q819" s="17">
        <f>YEAR(SalesDataTable[[#This Row],[Order Date]])</f>
        <v>2026</v>
      </c>
      <c r="R819" s="16" t="str">
        <f>"Q"&amp;ROUNDUP(MONTH(SalesDataTable[[#This Row],[Order Date]])/3,0)</f>
        <v>Q2</v>
      </c>
      <c r="S819" s="13">
        <f>MONTH(SalesDataTable[[#This Row],[Order Date]])</f>
        <v>5</v>
      </c>
      <c r="T819" s="16" t="str">
        <f>TEXT(SalesDataTable[[#This Row],[Order Date]],"mmm")</f>
        <v>May</v>
      </c>
    </row>
    <row r="820" ht="15.6" spans="1:20">
      <c r="A820" s="19" t="s">
        <v>891</v>
      </c>
      <c r="B820" s="11">
        <v>46156</v>
      </c>
      <c r="C820" s="12" t="s">
        <v>28</v>
      </c>
      <c r="D820" s="12" t="s">
        <v>106</v>
      </c>
      <c r="E820" s="12" t="s">
        <v>45</v>
      </c>
      <c r="F820" s="12" t="s">
        <v>40</v>
      </c>
      <c r="G820" s="12" t="s">
        <v>69</v>
      </c>
      <c r="H820" s="12" t="s">
        <v>75</v>
      </c>
      <c r="I820" s="13">
        <v>3</v>
      </c>
      <c r="J820" s="14">
        <v>122.31</v>
      </c>
      <c r="K820" s="15">
        <v>0.05</v>
      </c>
      <c r="L820" s="14">
        <v>71.11</v>
      </c>
      <c r="M820" s="14">
        <f t="shared" si="48"/>
        <v>348.5835</v>
      </c>
      <c r="N820" s="14">
        <f t="shared" si="49"/>
        <v>213.33</v>
      </c>
      <c r="O820" s="14">
        <f t="shared" si="50"/>
        <v>135.2535</v>
      </c>
      <c r="P820" s="16">
        <f t="shared" si="51"/>
        <v>0.38800889887215</v>
      </c>
      <c r="Q820" s="17">
        <f>YEAR(SalesDataTable[[#This Row],[Order Date]])</f>
        <v>2026</v>
      </c>
      <c r="R820" s="16" t="str">
        <f>"Q"&amp;ROUNDUP(MONTH(SalesDataTable[[#This Row],[Order Date]])/3,0)</f>
        <v>Q2</v>
      </c>
      <c r="S820" s="13">
        <f>MONTH(SalesDataTable[[#This Row],[Order Date]])</f>
        <v>5</v>
      </c>
      <c r="T820" s="16" t="str">
        <f>TEXT(SalesDataTable[[#This Row],[Order Date]],"mmm")</f>
        <v>May</v>
      </c>
    </row>
    <row r="821" ht="15.6" spans="1:20">
      <c r="A821" s="19" t="s">
        <v>892</v>
      </c>
      <c r="B821" s="11">
        <v>46157</v>
      </c>
      <c r="C821" s="12" t="s">
        <v>21</v>
      </c>
      <c r="D821" s="12" t="s">
        <v>72</v>
      </c>
      <c r="E821" s="12" t="s">
        <v>23</v>
      </c>
      <c r="F821" s="12" t="s">
        <v>40</v>
      </c>
      <c r="G821" s="12" t="s">
        <v>37</v>
      </c>
      <c r="H821" s="12" t="s">
        <v>103</v>
      </c>
      <c r="I821" s="13">
        <v>1</v>
      </c>
      <c r="J821" s="14">
        <v>166.48</v>
      </c>
      <c r="K821" s="15">
        <v>0</v>
      </c>
      <c r="L821" s="14">
        <v>89.42</v>
      </c>
      <c r="M821" s="14">
        <f t="shared" si="48"/>
        <v>166.48</v>
      </c>
      <c r="N821" s="14">
        <f t="shared" si="49"/>
        <v>89.42</v>
      </c>
      <c r="O821" s="14">
        <f t="shared" si="50"/>
        <v>77.06</v>
      </c>
      <c r="P821" s="16">
        <f t="shared" si="51"/>
        <v>0.462878423834695</v>
      </c>
      <c r="Q821" s="17">
        <f>YEAR(SalesDataTable[[#This Row],[Order Date]])</f>
        <v>2026</v>
      </c>
      <c r="R821" s="16" t="str">
        <f>"Q"&amp;ROUNDUP(MONTH(SalesDataTable[[#This Row],[Order Date]])/3,0)</f>
        <v>Q2</v>
      </c>
      <c r="S821" s="13">
        <f>MONTH(SalesDataTable[[#This Row],[Order Date]])</f>
        <v>5</v>
      </c>
      <c r="T821" s="16" t="str">
        <f>TEXT(SalesDataTable[[#This Row],[Order Date]],"mmm")</f>
        <v>May</v>
      </c>
    </row>
    <row r="822" ht="15.6" spans="1:20">
      <c r="A822" s="19" t="s">
        <v>893</v>
      </c>
      <c r="B822" s="11">
        <v>46157</v>
      </c>
      <c r="C822" s="12" t="s">
        <v>21</v>
      </c>
      <c r="D822" s="12" t="s">
        <v>108</v>
      </c>
      <c r="E822" s="12" t="s">
        <v>45</v>
      </c>
      <c r="F822" s="12" t="s">
        <v>36</v>
      </c>
      <c r="G822" s="12" t="s">
        <v>51</v>
      </c>
      <c r="H822" s="12" t="s">
        <v>61</v>
      </c>
      <c r="I822" s="13">
        <v>3</v>
      </c>
      <c r="J822" s="14">
        <v>192.21</v>
      </c>
      <c r="K822" s="15">
        <v>0</v>
      </c>
      <c r="L822" s="14">
        <v>103.51</v>
      </c>
      <c r="M822" s="14">
        <f t="shared" si="48"/>
        <v>576.63</v>
      </c>
      <c r="N822" s="14">
        <f t="shared" si="49"/>
        <v>310.53</v>
      </c>
      <c r="O822" s="14">
        <f t="shared" si="50"/>
        <v>266.1</v>
      </c>
      <c r="P822" s="16">
        <f t="shared" si="51"/>
        <v>0.461474429009937</v>
      </c>
      <c r="Q822" s="17">
        <f>YEAR(SalesDataTable[[#This Row],[Order Date]])</f>
        <v>2026</v>
      </c>
      <c r="R822" s="16" t="str">
        <f>"Q"&amp;ROUNDUP(MONTH(SalesDataTable[[#This Row],[Order Date]])/3,0)</f>
        <v>Q2</v>
      </c>
      <c r="S822" s="13">
        <f>MONTH(SalesDataTable[[#This Row],[Order Date]])</f>
        <v>5</v>
      </c>
      <c r="T822" s="16" t="str">
        <f>TEXT(SalesDataTable[[#This Row],[Order Date]],"mmm")</f>
        <v>May</v>
      </c>
    </row>
    <row r="823" ht="15.6" spans="1:20">
      <c r="A823" s="19" t="s">
        <v>894</v>
      </c>
      <c r="B823" s="11">
        <v>46157</v>
      </c>
      <c r="C823" s="12" t="s">
        <v>21</v>
      </c>
      <c r="D823" s="12" t="s">
        <v>72</v>
      </c>
      <c r="E823" s="12" t="s">
        <v>30</v>
      </c>
      <c r="F823" s="12" t="s">
        <v>40</v>
      </c>
      <c r="G823" s="12" t="s">
        <v>51</v>
      </c>
      <c r="H823" s="12" t="s">
        <v>84</v>
      </c>
      <c r="I823" s="13">
        <v>6</v>
      </c>
      <c r="J823" s="14">
        <v>81.13</v>
      </c>
      <c r="K823" s="15">
        <v>0.05</v>
      </c>
      <c r="L823" s="14">
        <v>39.41</v>
      </c>
      <c r="M823" s="14">
        <f t="shared" si="48"/>
        <v>462.441</v>
      </c>
      <c r="N823" s="14">
        <f t="shared" si="49"/>
        <v>236.46</v>
      </c>
      <c r="O823" s="14">
        <f t="shared" si="50"/>
        <v>225.981</v>
      </c>
      <c r="P823" s="16">
        <f t="shared" si="51"/>
        <v>0.488669905998819</v>
      </c>
      <c r="Q823" s="17">
        <f>YEAR(SalesDataTable[[#This Row],[Order Date]])</f>
        <v>2026</v>
      </c>
      <c r="R823" s="16" t="str">
        <f>"Q"&amp;ROUNDUP(MONTH(SalesDataTable[[#This Row],[Order Date]])/3,0)</f>
        <v>Q2</v>
      </c>
      <c r="S823" s="13">
        <f>MONTH(SalesDataTable[[#This Row],[Order Date]])</f>
        <v>5</v>
      </c>
      <c r="T823" s="16" t="str">
        <f>TEXT(SalesDataTable[[#This Row],[Order Date]],"mmm")</f>
        <v>May</v>
      </c>
    </row>
    <row r="824" ht="15.6" spans="1:20">
      <c r="A824" s="19" t="s">
        <v>895</v>
      </c>
      <c r="B824" s="11">
        <v>46157</v>
      </c>
      <c r="C824" s="12" t="s">
        <v>34</v>
      </c>
      <c r="D824" s="12" t="s">
        <v>81</v>
      </c>
      <c r="E824" s="12" t="s">
        <v>30</v>
      </c>
      <c r="F824" s="12" t="s">
        <v>40</v>
      </c>
      <c r="G824" s="12" t="s">
        <v>37</v>
      </c>
      <c r="H824" s="12" t="s">
        <v>38</v>
      </c>
      <c r="I824" s="13">
        <v>6</v>
      </c>
      <c r="J824" s="14">
        <v>37.1</v>
      </c>
      <c r="K824" s="15">
        <v>0.1</v>
      </c>
      <c r="L824" s="14">
        <v>13.63</v>
      </c>
      <c r="M824" s="14">
        <f t="shared" si="48"/>
        <v>200.34</v>
      </c>
      <c r="N824" s="14">
        <f t="shared" si="49"/>
        <v>81.78</v>
      </c>
      <c r="O824" s="14">
        <f t="shared" si="50"/>
        <v>118.56</v>
      </c>
      <c r="P824" s="16">
        <f t="shared" si="51"/>
        <v>0.591793950284516</v>
      </c>
      <c r="Q824" s="17">
        <f>YEAR(SalesDataTable[[#This Row],[Order Date]])</f>
        <v>2026</v>
      </c>
      <c r="R824" s="16" t="str">
        <f>"Q"&amp;ROUNDUP(MONTH(SalesDataTable[[#This Row],[Order Date]])/3,0)</f>
        <v>Q2</v>
      </c>
      <c r="S824" s="13">
        <f>MONTH(SalesDataTable[[#This Row],[Order Date]])</f>
        <v>5</v>
      </c>
      <c r="T824" s="16" t="str">
        <f>TEXT(SalesDataTable[[#This Row],[Order Date]],"mmm")</f>
        <v>May</v>
      </c>
    </row>
    <row r="825" ht="15.6" spans="1:20">
      <c r="A825" s="19" t="s">
        <v>896</v>
      </c>
      <c r="B825" s="11">
        <v>46157</v>
      </c>
      <c r="C825" s="12" t="s">
        <v>28</v>
      </c>
      <c r="D825" s="12" t="s">
        <v>106</v>
      </c>
      <c r="E825" s="12" t="s">
        <v>30</v>
      </c>
      <c r="F825" s="12" t="s">
        <v>40</v>
      </c>
      <c r="G825" s="12" t="s">
        <v>37</v>
      </c>
      <c r="H825" s="12" t="s">
        <v>38</v>
      </c>
      <c r="I825" s="13">
        <v>6</v>
      </c>
      <c r="J825" s="14">
        <v>35.92</v>
      </c>
      <c r="K825" s="15">
        <v>0.15</v>
      </c>
      <c r="L825" s="14">
        <v>13.3</v>
      </c>
      <c r="M825" s="14">
        <f t="shared" si="48"/>
        <v>183.192</v>
      </c>
      <c r="N825" s="14">
        <f t="shared" si="49"/>
        <v>79.8</v>
      </c>
      <c r="O825" s="14">
        <f t="shared" si="50"/>
        <v>103.392</v>
      </c>
      <c r="P825" s="16">
        <f t="shared" si="51"/>
        <v>0.564391458142277</v>
      </c>
      <c r="Q825" s="17">
        <f>YEAR(SalesDataTable[[#This Row],[Order Date]])</f>
        <v>2026</v>
      </c>
      <c r="R825" s="16" t="str">
        <f>"Q"&amp;ROUNDUP(MONTH(SalesDataTable[[#This Row],[Order Date]])/3,0)</f>
        <v>Q2</v>
      </c>
      <c r="S825" s="13">
        <f>MONTH(SalesDataTable[[#This Row],[Order Date]])</f>
        <v>5</v>
      </c>
      <c r="T825" s="16" t="str">
        <f>TEXT(SalesDataTable[[#This Row],[Order Date]],"mmm")</f>
        <v>May</v>
      </c>
    </row>
    <row r="826" ht="15.6" spans="1:20">
      <c r="A826" s="19" t="s">
        <v>897</v>
      </c>
      <c r="B826" s="11">
        <v>46157</v>
      </c>
      <c r="C826" s="12" t="s">
        <v>47</v>
      </c>
      <c r="D826" s="12" t="s">
        <v>102</v>
      </c>
      <c r="E826" s="12" t="s">
        <v>45</v>
      </c>
      <c r="F826" s="12" t="s">
        <v>40</v>
      </c>
      <c r="G826" s="12" t="s">
        <v>69</v>
      </c>
      <c r="H826" s="12" t="s">
        <v>87</v>
      </c>
      <c r="I826" s="13">
        <v>4</v>
      </c>
      <c r="J826" s="14">
        <v>36.21</v>
      </c>
      <c r="K826" s="15">
        <v>0</v>
      </c>
      <c r="L826" s="14">
        <v>14.3</v>
      </c>
      <c r="M826" s="14">
        <f t="shared" si="48"/>
        <v>144.84</v>
      </c>
      <c r="N826" s="14">
        <f t="shared" si="49"/>
        <v>57.2</v>
      </c>
      <c r="O826" s="14">
        <f t="shared" si="50"/>
        <v>87.64</v>
      </c>
      <c r="P826" s="16">
        <f t="shared" si="51"/>
        <v>0.605081469207401</v>
      </c>
      <c r="Q826" s="17">
        <f>YEAR(SalesDataTable[[#This Row],[Order Date]])</f>
        <v>2026</v>
      </c>
      <c r="R826" s="16" t="str">
        <f>"Q"&amp;ROUNDUP(MONTH(SalesDataTable[[#This Row],[Order Date]])/3,0)</f>
        <v>Q2</v>
      </c>
      <c r="S826" s="13">
        <f>MONTH(SalesDataTable[[#This Row],[Order Date]])</f>
        <v>5</v>
      </c>
      <c r="T826" s="16" t="str">
        <f>TEXT(SalesDataTable[[#This Row],[Order Date]],"mmm")</f>
        <v>May</v>
      </c>
    </row>
    <row r="827" ht="15.6" spans="1:20">
      <c r="A827" s="19" t="s">
        <v>898</v>
      </c>
      <c r="B827" s="11">
        <v>46157</v>
      </c>
      <c r="C827" s="12" t="s">
        <v>34</v>
      </c>
      <c r="D827" s="12" t="s">
        <v>81</v>
      </c>
      <c r="E827" s="12" t="s">
        <v>23</v>
      </c>
      <c r="F827" s="12" t="s">
        <v>40</v>
      </c>
      <c r="G827" s="12" t="s">
        <v>31</v>
      </c>
      <c r="H827" s="12" t="s">
        <v>99</v>
      </c>
      <c r="I827" s="13">
        <v>3</v>
      </c>
      <c r="J827" s="14">
        <v>73.03</v>
      </c>
      <c r="K827" s="15">
        <v>0.05</v>
      </c>
      <c r="L827" s="14">
        <v>33.2</v>
      </c>
      <c r="M827" s="14">
        <f t="shared" si="48"/>
        <v>208.1355</v>
      </c>
      <c r="N827" s="14">
        <f t="shared" si="49"/>
        <v>99.6</v>
      </c>
      <c r="O827" s="14">
        <f t="shared" si="50"/>
        <v>108.5355</v>
      </c>
      <c r="P827" s="16">
        <f t="shared" si="51"/>
        <v>0.521465583718299</v>
      </c>
      <c r="Q827" s="17">
        <f>YEAR(SalesDataTable[[#This Row],[Order Date]])</f>
        <v>2026</v>
      </c>
      <c r="R827" s="16" t="str">
        <f>"Q"&amp;ROUNDUP(MONTH(SalesDataTable[[#This Row],[Order Date]])/3,0)</f>
        <v>Q2</v>
      </c>
      <c r="S827" s="13">
        <f>MONTH(SalesDataTable[[#This Row],[Order Date]])</f>
        <v>5</v>
      </c>
      <c r="T827" s="16" t="str">
        <f>TEXT(SalesDataTable[[#This Row],[Order Date]],"mmm")</f>
        <v>May</v>
      </c>
    </row>
    <row r="828" ht="15.6" spans="1:20">
      <c r="A828" s="19" t="s">
        <v>899</v>
      </c>
      <c r="B828" s="11">
        <v>46157</v>
      </c>
      <c r="C828" s="12" t="s">
        <v>34</v>
      </c>
      <c r="D828" s="12" t="s">
        <v>54</v>
      </c>
      <c r="E828" s="12" t="s">
        <v>45</v>
      </c>
      <c r="F828" s="12" t="s">
        <v>24</v>
      </c>
      <c r="G828" s="12" t="s">
        <v>25</v>
      </c>
      <c r="H828" s="12" t="s">
        <v>26</v>
      </c>
      <c r="I828" s="13">
        <v>2</v>
      </c>
      <c r="J828" s="14">
        <v>80.81</v>
      </c>
      <c r="K828" s="15">
        <v>0</v>
      </c>
      <c r="L828" s="14">
        <v>42.53</v>
      </c>
      <c r="M828" s="14">
        <f t="shared" si="48"/>
        <v>161.62</v>
      </c>
      <c r="N828" s="14">
        <f t="shared" si="49"/>
        <v>85.06</v>
      </c>
      <c r="O828" s="14">
        <f t="shared" si="50"/>
        <v>76.56</v>
      </c>
      <c r="P828" s="16">
        <f t="shared" si="51"/>
        <v>0.473703749535949</v>
      </c>
      <c r="Q828" s="17">
        <f>YEAR(SalesDataTable[[#This Row],[Order Date]])</f>
        <v>2026</v>
      </c>
      <c r="R828" s="16" t="str">
        <f>"Q"&amp;ROUNDUP(MONTH(SalesDataTable[[#This Row],[Order Date]])/3,0)</f>
        <v>Q2</v>
      </c>
      <c r="S828" s="13">
        <f>MONTH(SalesDataTable[[#This Row],[Order Date]])</f>
        <v>5</v>
      </c>
      <c r="T828" s="16" t="str">
        <f>TEXT(SalesDataTable[[#This Row],[Order Date]],"mmm")</f>
        <v>May</v>
      </c>
    </row>
    <row r="829" ht="15.6" spans="1:20">
      <c r="A829" s="19" t="s">
        <v>900</v>
      </c>
      <c r="B829" s="11">
        <v>46157</v>
      </c>
      <c r="C829" s="12" t="s">
        <v>28</v>
      </c>
      <c r="D829" s="12" t="s">
        <v>86</v>
      </c>
      <c r="E829" s="12" t="s">
        <v>23</v>
      </c>
      <c r="F829" s="12" t="s">
        <v>36</v>
      </c>
      <c r="G829" s="12" t="s">
        <v>25</v>
      </c>
      <c r="H829" s="12" t="s">
        <v>49</v>
      </c>
      <c r="I829" s="13">
        <v>1</v>
      </c>
      <c r="J829" s="14">
        <v>51.53</v>
      </c>
      <c r="K829" s="15">
        <v>0.1</v>
      </c>
      <c r="L829" s="14">
        <v>23.06</v>
      </c>
      <c r="M829" s="14">
        <f t="shared" si="48"/>
        <v>46.377</v>
      </c>
      <c r="N829" s="14">
        <f t="shared" si="49"/>
        <v>23.06</v>
      </c>
      <c r="O829" s="14">
        <f t="shared" si="50"/>
        <v>23.317</v>
      </c>
      <c r="P829" s="16">
        <f t="shared" si="51"/>
        <v>0.502770769993747</v>
      </c>
      <c r="Q829" s="17">
        <f>YEAR(SalesDataTable[[#This Row],[Order Date]])</f>
        <v>2026</v>
      </c>
      <c r="R829" s="16" t="str">
        <f>"Q"&amp;ROUNDUP(MONTH(SalesDataTable[[#This Row],[Order Date]])/3,0)</f>
        <v>Q2</v>
      </c>
      <c r="S829" s="13">
        <f>MONTH(SalesDataTable[[#This Row],[Order Date]])</f>
        <v>5</v>
      </c>
      <c r="T829" s="16" t="str">
        <f>TEXT(SalesDataTable[[#This Row],[Order Date]],"mmm")</f>
        <v>May</v>
      </c>
    </row>
    <row r="830" ht="15.6" spans="1:20">
      <c r="A830" s="19" t="s">
        <v>901</v>
      </c>
      <c r="B830" s="11">
        <v>46158</v>
      </c>
      <c r="C830" s="12" t="s">
        <v>47</v>
      </c>
      <c r="D830" s="12" t="s">
        <v>102</v>
      </c>
      <c r="E830" s="12" t="s">
        <v>30</v>
      </c>
      <c r="F830" s="12" t="s">
        <v>40</v>
      </c>
      <c r="G830" s="12" t="s">
        <v>51</v>
      </c>
      <c r="H830" s="12" t="s">
        <v>84</v>
      </c>
      <c r="I830" s="13">
        <v>5</v>
      </c>
      <c r="J830" s="14">
        <v>81.75</v>
      </c>
      <c r="K830" s="15">
        <v>0.05</v>
      </c>
      <c r="L830" s="14">
        <v>39.16</v>
      </c>
      <c r="M830" s="14">
        <f t="shared" si="48"/>
        <v>388.3125</v>
      </c>
      <c r="N830" s="14">
        <f t="shared" si="49"/>
        <v>195.8</v>
      </c>
      <c r="O830" s="14">
        <f t="shared" si="50"/>
        <v>192.5125</v>
      </c>
      <c r="P830" s="16">
        <f t="shared" si="51"/>
        <v>0.495766940286496</v>
      </c>
      <c r="Q830" s="17">
        <f>YEAR(SalesDataTable[[#This Row],[Order Date]])</f>
        <v>2026</v>
      </c>
      <c r="R830" s="16" t="str">
        <f>"Q"&amp;ROUNDUP(MONTH(SalesDataTable[[#This Row],[Order Date]])/3,0)</f>
        <v>Q2</v>
      </c>
      <c r="S830" s="13">
        <f>MONTH(SalesDataTable[[#This Row],[Order Date]])</f>
        <v>5</v>
      </c>
      <c r="T830" s="16" t="str">
        <f>TEXT(SalesDataTable[[#This Row],[Order Date]],"mmm")</f>
        <v>May</v>
      </c>
    </row>
    <row r="831" ht="15.6" spans="1:20">
      <c r="A831" s="19" t="s">
        <v>902</v>
      </c>
      <c r="B831" s="11">
        <v>46158</v>
      </c>
      <c r="C831" s="12" t="s">
        <v>34</v>
      </c>
      <c r="D831" s="12" t="s">
        <v>81</v>
      </c>
      <c r="E831" s="12" t="s">
        <v>23</v>
      </c>
      <c r="F831" s="12" t="s">
        <v>36</v>
      </c>
      <c r="G831" s="12" t="s">
        <v>37</v>
      </c>
      <c r="H831" s="12" t="s">
        <v>103</v>
      </c>
      <c r="I831" s="13">
        <v>1</v>
      </c>
      <c r="J831" s="14">
        <v>165.99</v>
      </c>
      <c r="K831" s="15">
        <v>0.1</v>
      </c>
      <c r="L831" s="14">
        <v>89.9</v>
      </c>
      <c r="M831" s="14">
        <f t="shared" si="48"/>
        <v>149.391</v>
      </c>
      <c r="N831" s="14">
        <f t="shared" si="49"/>
        <v>89.9</v>
      </c>
      <c r="O831" s="14">
        <f t="shared" si="50"/>
        <v>59.491</v>
      </c>
      <c r="P831" s="16">
        <f t="shared" si="51"/>
        <v>0.398223453889458</v>
      </c>
      <c r="Q831" s="17">
        <f>YEAR(SalesDataTable[[#This Row],[Order Date]])</f>
        <v>2026</v>
      </c>
      <c r="R831" s="16" t="str">
        <f>"Q"&amp;ROUNDUP(MONTH(SalesDataTable[[#This Row],[Order Date]])/3,0)</f>
        <v>Q2</v>
      </c>
      <c r="S831" s="13">
        <f>MONTH(SalesDataTable[[#This Row],[Order Date]])</f>
        <v>5</v>
      </c>
      <c r="T831" s="16" t="str">
        <f>TEXT(SalesDataTable[[#This Row],[Order Date]],"mmm")</f>
        <v>May</v>
      </c>
    </row>
    <row r="832" ht="15.6" spans="1:20">
      <c r="A832" s="19" t="s">
        <v>903</v>
      </c>
      <c r="B832" s="11">
        <v>46158</v>
      </c>
      <c r="C832" s="12" t="s">
        <v>21</v>
      </c>
      <c r="D832" s="12" t="s">
        <v>108</v>
      </c>
      <c r="E832" s="12" t="s">
        <v>45</v>
      </c>
      <c r="F832" s="12" t="s">
        <v>36</v>
      </c>
      <c r="G832" s="12" t="s">
        <v>51</v>
      </c>
      <c r="H832" s="12" t="s">
        <v>110</v>
      </c>
      <c r="I832" s="13">
        <v>2</v>
      </c>
      <c r="J832" s="14">
        <v>121.22</v>
      </c>
      <c r="K832" s="15">
        <v>0</v>
      </c>
      <c r="L832" s="14">
        <v>60.38</v>
      </c>
      <c r="M832" s="14">
        <f t="shared" si="48"/>
        <v>242.44</v>
      </c>
      <c r="N832" s="14">
        <f t="shared" si="49"/>
        <v>120.76</v>
      </c>
      <c r="O832" s="14">
        <f t="shared" si="50"/>
        <v>121.68</v>
      </c>
      <c r="P832" s="16">
        <f t="shared" si="51"/>
        <v>0.501897376670516</v>
      </c>
      <c r="Q832" s="17">
        <f>YEAR(SalesDataTable[[#This Row],[Order Date]])</f>
        <v>2026</v>
      </c>
      <c r="R832" s="16" t="str">
        <f>"Q"&amp;ROUNDUP(MONTH(SalesDataTable[[#This Row],[Order Date]])/3,0)</f>
        <v>Q2</v>
      </c>
      <c r="S832" s="13">
        <f>MONTH(SalesDataTable[[#This Row],[Order Date]])</f>
        <v>5</v>
      </c>
      <c r="T832" s="16" t="str">
        <f>TEXT(SalesDataTable[[#This Row],[Order Date]],"mmm")</f>
        <v>May</v>
      </c>
    </row>
    <row r="833" ht="15.6" spans="1:20">
      <c r="A833" s="19" t="s">
        <v>904</v>
      </c>
      <c r="B833" s="11">
        <v>46158</v>
      </c>
      <c r="C833" s="12" t="s">
        <v>28</v>
      </c>
      <c r="D833" s="12" t="s">
        <v>89</v>
      </c>
      <c r="E833" s="12" t="s">
        <v>45</v>
      </c>
      <c r="F833" s="12" t="s">
        <v>40</v>
      </c>
      <c r="G833" s="12" t="s">
        <v>37</v>
      </c>
      <c r="H833" s="12" t="s">
        <v>91</v>
      </c>
      <c r="I833" s="13">
        <v>2</v>
      </c>
      <c r="J833" s="14">
        <v>131.1</v>
      </c>
      <c r="K833" s="15">
        <v>0</v>
      </c>
      <c r="L833" s="14">
        <v>65.55</v>
      </c>
      <c r="M833" s="14">
        <f t="shared" si="48"/>
        <v>262.2</v>
      </c>
      <c r="N833" s="14">
        <f t="shared" si="49"/>
        <v>131.1</v>
      </c>
      <c r="O833" s="14">
        <f t="shared" si="50"/>
        <v>131.1</v>
      </c>
      <c r="P833" s="16">
        <f t="shared" si="51"/>
        <v>0.5</v>
      </c>
      <c r="Q833" s="17">
        <f>YEAR(SalesDataTable[[#This Row],[Order Date]])</f>
        <v>2026</v>
      </c>
      <c r="R833" s="16" t="str">
        <f>"Q"&amp;ROUNDUP(MONTH(SalesDataTable[[#This Row],[Order Date]])/3,0)</f>
        <v>Q2</v>
      </c>
      <c r="S833" s="13">
        <f>MONTH(SalesDataTable[[#This Row],[Order Date]])</f>
        <v>5</v>
      </c>
      <c r="T833" s="16" t="str">
        <f>TEXT(SalesDataTable[[#This Row],[Order Date]],"mmm")</f>
        <v>May</v>
      </c>
    </row>
    <row r="834" ht="15.6" spans="1:20">
      <c r="A834" s="19" t="s">
        <v>905</v>
      </c>
      <c r="B834" s="11">
        <v>46158</v>
      </c>
      <c r="C834" s="12" t="s">
        <v>28</v>
      </c>
      <c r="D834" s="12" t="s">
        <v>58</v>
      </c>
      <c r="E834" s="12" t="s">
        <v>23</v>
      </c>
      <c r="F834" s="12" t="s">
        <v>24</v>
      </c>
      <c r="G834" s="12" t="s">
        <v>37</v>
      </c>
      <c r="H834" s="12" t="s">
        <v>66</v>
      </c>
      <c r="I834" s="13">
        <v>2</v>
      </c>
      <c r="J834" s="14">
        <v>46.44</v>
      </c>
      <c r="K834" s="15">
        <v>0</v>
      </c>
      <c r="L834" s="14">
        <v>18.63</v>
      </c>
      <c r="M834" s="14">
        <f t="shared" ref="M834:M897" si="52">I834*J834*(1-K834)</f>
        <v>92.88</v>
      </c>
      <c r="N834" s="14">
        <f t="shared" ref="N834:N897" si="53">I834*L834</f>
        <v>37.26</v>
      </c>
      <c r="O834" s="14">
        <f t="shared" ref="O834:O897" si="54">M834-N834</f>
        <v>55.62</v>
      </c>
      <c r="P834" s="16">
        <f t="shared" ref="P834:P897" si="55">IFERROR(O834/M834,0)</f>
        <v>0.598837209302326</v>
      </c>
      <c r="Q834" s="17">
        <f>YEAR(SalesDataTable[[#This Row],[Order Date]])</f>
        <v>2026</v>
      </c>
      <c r="R834" s="16" t="str">
        <f>"Q"&amp;ROUNDUP(MONTH(SalesDataTable[[#This Row],[Order Date]])/3,0)</f>
        <v>Q2</v>
      </c>
      <c r="S834" s="13">
        <f>MONTH(SalesDataTable[[#This Row],[Order Date]])</f>
        <v>5</v>
      </c>
      <c r="T834" s="16" t="str">
        <f>TEXT(SalesDataTable[[#This Row],[Order Date]],"mmm")</f>
        <v>May</v>
      </c>
    </row>
    <row r="835" ht="15.6" spans="1:20">
      <c r="A835" s="19" t="s">
        <v>906</v>
      </c>
      <c r="B835" s="11">
        <v>46158</v>
      </c>
      <c r="C835" s="12" t="s">
        <v>47</v>
      </c>
      <c r="D835" s="12" t="s">
        <v>65</v>
      </c>
      <c r="E835" s="12" t="s">
        <v>23</v>
      </c>
      <c r="F835" s="12" t="s">
        <v>36</v>
      </c>
      <c r="G835" s="12" t="s">
        <v>37</v>
      </c>
      <c r="H835" s="12" t="s">
        <v>38</v>
      </c>
      <c r="I835" s="13">
        <v>1</v>
      </c>
      <c r="J835" s="14">
        <v>36.66</v>
      </c>
      <c r="K835" s="15">
        <v>0</v>
      </c>
      <c r="L835" s="14">
        <v>13.61</v>
      </c>
      <c r="M835" s="14">
        <f t="shared" si="52"/>
        <v>36.66</v>
      </c>
      <c r="N835" s="14">
        <f t="shared" si="53"/>
        <v>13.61</v>
      </c>
      <c r="O835" s="14">
        <f t="shared" si="54"/>
        <v>23.05</v>
      </c>
      <c r="P835" s="16">
        <f t="shared" si="55"/>
        <v>0.628750681942171</v>
      </c>
      <c r="Q835" s="17">
        <f>YEAR(SalesDataTable[[#This Row],[Order Date]])</f>
        <v>2026</v>
      </c>
      <c r="R835" s="16" t="str">
        <f>"Q"&amp;ROUNDUP(MONTH(SalesDataTable[[#This Row],[Order Date]])/3,0)</f>
        <v>Q2</v>
      </c>
      <c r="S835" s="13">
        <f>MONTH(SalesDataTable[[#This Row],[Order Date]])</f>
        <v>5</v>
      </c>
      <c r="T835" s="16" t="str">
        <f>TEXT(SalesDataTable[[#This Row],[Order Date]],"mmm")</f>
        <v>May</v>
      </c>
    </row>
    <row r="836" ht="15.6" spans="1:20">
      <c r="A836" s="19" t="s">
        <v>907</v>
      </c>
      <c r="B836" s="11">
        <v>46158</v>
      </c>
      <c r="C836" s="12" t="s">
        <v>47</v>
      </c>
      <c r="D836" s="12" t="s">
        <v>68</v>
      </c>
      <c r="E836" s="12" t="s">
        <v>23</v>
      </c>
      <c r="F836" s="12" t="s">
        <v>36</v>
      </c>
      <c r="G836" s="12" t="s">
        <v>31</v>
      </c>
      <c r="H836" s="12" t="s">
        <v>73</v>
      </c>
      <c r="I836" s="13">
        <v>5</v>
      </c>
      <c r="J836" s="14">
        <v>156.17</v>
      </c>
      <c r="K836" s="15">
        <v>0.1</v>
      </c>
      <c r="L836" s="14">
        <v>80.59</v>
      </c>
      <c r="M836" s="14">
        <f t="shared" si="52"/>
        <v>702.765</v>
      </c>
      <c r="N836" s="14">
        <f t="shared" si="53"/>
        <v>402.95</v>
      </c>
      <c r="O836" s="14">
        <f t="shared" si="54"/>
        <v>299.815</v>
      </c>
      <c r="P836" s="16">
        <f t="shared" si="55"/>
        <v>0.426621986012394</v>
      </c>
      <c r="Q836" s="17">
        <f>YEAR(SalesDataTable[[#This Row],[Order Date]])</f>
        <v>2026</v>
      </c>
      <c r="R836" s="16" t="str">
        <f>"Q"&amp;ROUNDUP(MONTH(SalesDataTable[[#This Row],[Order Date]])/3,0)</f>
        <v>Q2</v>
      </c>
      <c r="S836" s="13">
        <f>MONTH(SalesDataTable[[#This Row],[Order Date]])</f>
        <v>5</v>
      </c>
      <c r="T836" s="16" t="str">
        <f>TEXT(SalesDataTable[[#This Row],[Order Date]],"mmm")</f>
        <v>May</v>
      </c>
    </row>
    <row r="837" ht="15.6" spans="1:20">
      <c r="A837" s="19" t="s">
        <v>908</v>
      </c>
      <c r="B837" s="11">
        <v>46158</v>
      </c>
      <c r="C837" s="12" t="s">
        <v>28</v>
      </c>
      <c r="D837" s="12" t="s">
        <v>89</v>
      </c>
      <c r="E837" s="12" t="s">
        <v>45</v>
      </c>
      <c r="F837" s="12" t="s">
        <v>36</v>
      </c>
      <c r="G837" s="12" t="s">
        <v>37</v>
      </c>
      <c r="H837" s="12" t="s">
        <v>38</v>
      </c>
      <c r="I837" s="13">
        <v>1</v>
      </c>
      <c r="J837" s="14">
        <v>35.97</v>
      </c>
      <c r="K837" s="15">
        <v>0.1</v>
      </c>
      <c r="L837" s="14">
        <v>13.54</v>
      </c>
      <c r="M837" s="14">
        <f t="shared" si="52"/>
        <v>32.373</v>
      </c>
      <c r="N837" s="14">
        <f t="shared" si="53"/>
        <v>13.54</v>
      </c>
      <c r="O837" s="14">
        <f t="shared" si="54"/>
        <v>18.833</v>
      </c>
      <c r="P837" s="16">
        <f t="shared" si="55"/>
        <v>0.581750223952059</v>
      </c>
      <c r="Q837" s="17">
        <f>YEAR(SalesDataTable[[#This Row],[Order Date]])</f>
        <v>2026</v>
      </c>
      <c r="R837" s="16" t="str">
        <f>"Q"&amp;ROUNDUP(MONTH(SalesDataTable[[#This Row],[Order Date]])/3,0)</f>
        <v>Q2</v>
      </c>
      <c r="S837" s="13">
        <f>MONTH(SalesDataTable[[#This Row],[Order Date]])</f>
        <v>5</v>
      </c>
      <c r="T837" s="16" t="str">
        <f>TEXT(SalesDataTable[[#This Row],[Order Date]],"mmm")</f>
        <v>May</v>
      </c>
    </row>
    <row r="838" ht="15.6" spans="1:20">
      <c r="A838" s="19" t="s">
        <v>909</v>
      </c>
      <c r="B838" s="11">
        <v>46158</v>
      </c>
      <c r="C838" s="12" t="s">
        <v>28</v>
      </c>
      <c r="D838" s="12" t="s">
        <v>86</v>
      </c>
      <c r="E838" s="12" t="s">
        <v>30</v>
      </c>
      <c r="F838" s="12" t="s">
        <v>40</v>
      </c>
      <c r="G838" s="12" t="s">
        <v>69</v>
      </c>
      <c r="H838" s="12" t="s">
        <v>75</v>
      </c>
      <c r="I838" s="13">
        <v>4</v>
      </c>
      <c r="J838" s="14">
        <v>125.11</v>
      </c>
      <c r="K838" s="15">
        <v>0.15</v>
      </c>
      <c r="L838" s="14">
        <v>70.01</v>
      </c>
      <c r="M838" s="14">
        <f t="shared" si="52"/>
        <v>425.374</v>
      </c>
      <c r="N838" s="14">
        <f t="shared" si="53"/>
        <v>280.04</v>
      </c>
      <c r="O838" s="14">
        <f t="shared" si="54"/>
        <v>145.334</v>
      </c>
      <c r="P838" s="16">
        <f t="shared" si="55"/>
        <v>0.341661690653401</v>
      </c>
      <c r="Q838" s="17">
        <f>YEAR(SalesDataTable[[#This Row],[Order Date]])</f>
        <v>2026</v>
      </c>
      <c r="R838" s="16" t="str">
        <f>"Q"&amp;ROUNDUP(MONTH(SalesDataTable[[#This Row],[Order Date]])/3,0)</f>
        <v>Q2</v>
      </c>
      <c r="S838" s="13">
        <f>MONTH(SalesDataTable[[#This Row],[Order Date]])</f>
        <v>5</v>
      </c>
      <c r="T838" s="16" t="str">
        <f>TEXT(SalesDataTable[[#This Row],[Order Date]],"mmm")</f>
        <v>May</v>
      </c>
    </row>
    <row r="839" ht="15.6" spans="1:20">
      <c r="A839" s="19" t="s">
        <v>910</v>
      </c>
      <c r="B839" s="11">
        <v>46158</v>
      </c>
      <c r="C839" s="12" t="s">
        <v>47</v>
      </c>
      <c r="D839" s="12" t="s">
        <v>68</v>
      </c>
      <c r="E839" s="12" t="s">
        <v>23</v>
      </c>
      <c r="F839" s="12" t="s">
        <v>36</v>
      </c>
      <c r="G839" s="12" t="s">
        <v>69</v>
      </c>
      <c r="H839" s="12" t="s">
        <v>87</v>
      </c>
      <c r="I839" s="13">
        <v>4</v>
      </c>
      <c r="J839" s="14">
        <v>36.29</v>
      </c>
      <c r="K839" s="15">
        <v>0.1</v>
      </c>
      <c r="L839" s="14">
        <v>13.77</v>
      </c>
      <c r="M839" s="14">
        <f t="shared" si="52"/>
        <v>130.644</v>
      </c>
      <c r="N839" s="14">
        <f t="shared" si="53"/>
        <v>55.08</v>
      </c>
      <c r="O839" s="14">
        <f t="shared" si="54"/>
        <v>75.564</v>
      </c>
      <c r="P839" s="16">
        <f t="shared" si="55"/>
        <v>0.578396252411133</v>
      </c>
      <c r="Q839" s="17">
        <f>YEAR(SalesDataTable[[#This Row],[Order Date]])</f>
        <v>2026</v>
      </c>
      <c r="R839" s="16" t="str">
        <f>"Q"&amp;ROUNDUP(MONTH(SalesDataTable[[#This Row],[Order Date]])/3,0)</f>
        <v>Q2</v>
      </c>
      <c r="S839" s="13">
        <f>MONTH(SalesDataTable[[#This Row],[Order Date]])</f>
        <v>5</v>
      </c>
      <c r="T839" s="16" t="str">
        <f>TEXT(SalesDataTable[[#This Row],[Order Date]],"mmm")</f>
        <v>May</v>
      </c>
    </row>
    <row r="840" ht="15.6" spans="1:20">
      <c r="A840" s="19" t="s">
        <v>911</v>
      </c>
      <c r="B840" s="11">
        <v>46158</v>
      </c>
      <c r="C840" s="12" t="s">
        <v>28</v>
      </c>
      <c r="D840" s="12" t="s">
        <v>58</v>
      </c>
      <c r="E840" s="12" t="s">
        <v>23</v>
      </c>
      <c r="F840" s="12" t="s">
        <v>36</v>
      </c>
      <c r="G840" s="12" t="s">
        <v>31</v>
      </c>
      <c r="H840" s="12" t="s">
        <v>41</v>
      </c>
      <c r="I840" s="13">
        <v>4</v>
      </c>
      <c r="J840" s="14">
        <v>143.34</v>
      </c>
      <c r="K840" s="15">
        <v>0</v>
      </c>
      <c r="L840" s="14">
        <v>80.55</v>
      </c>
      <c r="M840" s="14">
        <f t="shared" si="52"/>
        <v>573.36</v>
      </c>
      <c r="N840" s="14">
        <f t="shared" si="53"/>
        <v>322.2</v>
      </c>
      <c r="O840" s="14">
        <f t="shared" si="54"/>
        <v>251.16</v>
      </c>
      <c r="P840" s="16">
        <f t="shared" si="55"/>
        <v>0.438049393051486</v>
      </c>
      <c r="Q840" s="17">
        <f>YEAR(SalesDataTable[[#This Row],[Order Date]])</f>
        <v>2026</v>
      </c>
      <c r="R840" s="16" t="str">
        <f>"Q"&amp;ROUNDUP(MONTH(SalesDataTable[[#This Row],[Order Date]])/3,0)</f>
        <v>Q2</v>
      </c>
      <c r="S840" s="13">
        <f>MONTH(SalesDataTable[[#This Row],[Order Date]])</f>
        <v>5</v>
      </c>
      <c r="T840" s="16" t="str">
        <f>TEXT(SalesDataTable[[#This Row],[Order Date]],"mmm")</f>
        <v>May</v>
      </c>
    </row>
    <row r="841" ht="15.6" spans="1:20">
      <c r="A841" s="19" t="s">
        <v>912</v>
      </c>
      <c r="B841" s="11">
        <v>46159</v>
      </c>
      <c r="C841" s="12" t="s">
        <v>28</v>
      </c>
      <c r="D841" s="12" t="s">
        <v>89</v>
      </c>
      <c r="E841" s="12" t="s">
        <v>59</v>
      </c>
      <c r="F841" s="12" t="s">
        <v>36</v>
      </c>
      <c r="G841" s="12" t="s">
        <v>25</v>
      </c>
      <c r="H841" s="12" t="s">
        <v>49</v>
      </c>
      <c r="I841" s="13">
        <v>3</v>
      </c>
      <c r="J841" s="14">
        <v>51.68</v>
      </c>
      <c r="K841" s="15">
        <v>0</v>
      </c>
      <c r="L841" s="14">
        <v>22.4</v>
      </c>
      <c r="M841" s="14">
        <f t="shared" si="52"/>
        <v>155.04</v>
      </c>
      <c r="N841" s="14">
        <f t="shared" si="53"/>
        <v>67.2</v>
      </c>
      <c r="O841" s="14">
        <f t="shared" si="54"/>
        <v>87.84</v>
      </c>
      <c r="P841" s="16">
        <f t="shared" si="55"/>
        <v>0.56656346749226</v>
      </c>
      <c r="Q841" s="17">
        <f>YEAR(SalesDataTable[[#This Row],[Order Date]])</f>
        <v>2026</v>
      </c>
      <c r="R841" s="16" t="str">
        <f>"Q"&amp;ROUNDUP(MONTH(SalesDataTable[[#This Row],[Order Date]])/3,0)</f>
        <v>Q2</v>
      </c>
      <c r="S841" s="13">
        <f>MONTH(SalesDataTable[[#This Row],[Order Date]])</f>
        <v>5</v>
      </c>
      <c r="T841" s="16" t="str">
        <f>TEXT(SalesDataTable[[#This Row],[Order Date]],"mmm")</f>
        <v>May</v>
      </c>
    </row>
    <row r="842" ht="15.6" spans="1:20">
      <c r="A842" s="19" t="s">
        <v>913</v>
      </c>
      <c r="B842" s="11">
        <v>46159</v>
      </c>
      <c r="C842" s="12" t="s">
        <v>47</v>
      </c>
      <c r="D842" s="12" t="s">
        <v>65</v>
      </c>
      <c r="E842" s="12" t="s">
        <v>23</v>
      </c>
      <c r="F842" s="12" t="s">
        <v>24</v>
      </c>
      <c r="G842" s="12" t="s">
        <v>37</v>
      </c>
      <c r="H842" s="12" t="s">
        <v>66</v>
      </c>
      <c r="I842" s="13">
        <v>1</v>
      </c>
      <c r="J842" s="14">
        <v>46.84</v>
      </c>
      <c r="K842" s="15">
        <v>0</v>
      </c>
      <c r="L842" s="14">
        <v>17.93</v>
      </c>
      <c r="M842" s="14">
        <f t="shared" si="52"/>
        <v>46.84</v>
      </c>
      <c r="N842" s="14">
        <f t="shared" si="53"/>
        <v>17.93</v>
      </c>
      <c r="O842" s="14">
        <f t="shared" si="54"/>
        <v>28.91</v>
      </c>
      <c r="P842" s="16">
        <f t="shared" si="55"/>
        <v>0.617207514944492</v>
      </c>
      <c r="Q842" s="17">
        <f>YEAR(SalesDataTable[[#This Row],[Order Date]])</f>
        <v>2026</v>
      </c>
      <c r="R842" s="16" t="str">
        <f>"Q"&amp;ROUNDUP(MONTH(SalesDataTable[[#This Row],[Order Date]])/3,0)</f>
        <v>Q2</v>
      </c>
      <c r="S842" s="13">
        <f>MONTH(SalesDataTable[[#This Row],[Order Date]])</f>
        <v>5</v>
      </c>
      <c r="T842" s="16" t="str">
        <f>TEXT(SalesDataTable[[#This Row],[Order Date]],"mmm")</f>
        <v>May</v>
      </c>
    </row>
    <row r="843" ht="15.6" spans="1:20">
      <c r="A843" s="19" t="s">
        <v>914</v>
      </c>
      <c r="B843" s="11">
        <v>46159</v>
      </c>
      <c r="C843" s="12" t="s">
        <v>34</v>
      </c>
      <c r="D843" s="12" t="s">
        <v>35</v>
      </c>
      <c r="E843" s="12" t="s">
        <v>59</v>
      </c>
      <c r="F843" s="12" t="s">
        <v>36</v>
      </c>
      <c r="G843" s="12" t="s">
        <v>31</v>
      </c>
      <c r="H843" s="12" t="s">
        <v>99</v>
      </c>
      <c r="I843" s="13">
        <v>5</v>
      </c>
      <c r="J843" s="14">
        <v>72.9</v>
      </c>
      <c r="K843" s="15">
        <v>0.05</v>
      </c>
      <c r="L843" s="14">
        <v>31.57</v>
      </c>
      <c r="M843" s="14">
        <f t="shared" si="52"/>
        <v>346.275</v>
      </c>
      <c r="N843" s="14">
        <f t="shared" si="53"/>
        <v>157.85</v>
      </c>
      <c r="O843" s="14">
        <f t="shared" si="54"/>
        <v>188.425</v>
      </c>
      <c r="P843" s="16">
        <f t="shared" si="55"/>
        <v>0.544148436935961</v>
      </c>
      <c r="Q843" s="17">
        <f>YEAR(SalesDataTable[[#This Row],[Order Date]])</f>
        <v>2026</v>
      </c>
      <c r="R843" s="16" t="str">
        <f>"Q"&amp;ROUNDUP(MONTH(SalesDataTable[[#This Row],[Order Date]])/3,0)</f>
        <v>Q2</v>
      </c>
      <c r="S843" s="13">
        <f>MONTH(SalesDataTable[[#This Row],[Order Date]])</f>
        <v>5</v>
      </c>
      <c r="T843" s="16" t="str">
        <f>TEXT(SalesDataTable[[#This Row],[Order Date]],"mmm")</f>
        <v>May</v>
      </c>
    </row>
    <row r="844" ht="15.6" spans="1:20">
      <c r="A844" s="19" t="s">
        <v>915</v>
      </c>
      <c r="B844" s="11">
        <v>46159</v>
      </c>
      <c r="C844" s="12" t="s">
        <v>47</v>
      </c>
      <c r="D844" s="12" t="s">
        <v>65</v>
      </c>
      <c r="E844" s="12" t="s">
        <v>23</v>
      </c>
      <c r="F844" s="12" t="s">
        <v>36</v>
      </c>
      <c r="G844" s="12" t="s">
        <v>31</v>
      </c>
      <c r="H844" s="12" t="s">
        <v>32</v>
      </c>
      <c r="I844" s="13">
        <v>1</v>
      </c>
      <c r="J844" s="14">
        <v>91.07</v>
      </c>
      <c r="K844" s="15">
        <v>0</v>
      </c>
      <c r="L844" s="14">
        <v>45.3</v>
      </c>
      <c r="M844" s="14">
        <f t="shared" si="52"/>
        <v>91.07</v>
      </c>
      <c r="N844" s="14">
        <f t="shared" si="53"/>
        <v>45.3</v>
      </c>
      <c r="O844" s="14">
        <f t="shared" si="54"/>
        <v>45.77</v>
      </c>
      <c r="P844" s="16">
        <f t="shared" si="55"/>
        <v>0.502580432634237</v>
      </c>
      <c r="Q844" s="17">
        <f>YEAR(SalesDataTable[[#This Row],[Order Date]])</f>
        <v>2026</v>
      </c>
      <c r="R844" s="16" t="str">
        <f>"Q"&amp;ROUNDUP(MONTH(SalesDataTable[[#This Row],[Order Date]])/3,0)</f>
        <v>Q2</v>
      </c>
      <c r="S844" s="13">
        <f>MONTH(SalesDataTable[[#This Row],[Order Date]])</f>
        <v>5</v>
      </c>
      <c r="T844" s="16" t="str">
        <f>TEXT(SalesDataTable[[#This Row],[Order Date]],"mmm")</f>
        <v>May</v>
      </c>
    </row>
    <row r="845" ht="15.6" spans="1:20">
      <c r="A845" s="19" t="s">
        <v>916</v>
      </c>
      <c r="B845" s="11">
        <v>46159</v>
      </c>
      <c r="C845" s="12" t="s">
        <v>34</v>
      </c>
      <c r="D845" s="12" t="s">
        <v>81</v>
      </c>
      <c r="E845" s="12" t="s">
        <v>45</v>
      </c>
      <c r="F845" s="12" t="s">
        <v>36</v>
      </c>
      <c r="G845" s="12" t="s">
        <v>25</v>
      </c>
      <c r="H845" s="12" t="s">
        <v>26</v>
      </c>
      <c r="I845" s="13">
        <v>1</v>
      </c>
      <c r="J845" s="14">
        <v>81.86</v>
      </c>
      <c r="K845" s="15">
        <v>0</v>
      </c>
      <c r="L845" s="14">
        <v>43.14</v>
      </c>
      <c r="M845" s="14">
        <f t="shared" si="52"/>
        <v>81.86</v>
      </c>
      <c r="N845" s="14">
        <f t="shared" si="53"/>
        <v>43.14</v>
      </c>
      <c r="O845" s="14">
        <f t="shared" si="54"/>
        <v>38.72</v>
      </c>
      <c r="P845" s="16">
        <f t="shared" si="55"/>
        <v>0.47300268751527</v>
      </c>
      <c r="Q845" s="17">
        <f>YEAR(SalesDataTable[[#This Row],[Order Date]])</f>
        <v>2026</v>
      </c>
      <c r="R845" s="16" t="str">
        <f>"Q"&amp;ROUNDUP(MONTH(SalesDataTable[[#This Row],[Order Date]])/3,0)</f>
        <v>Q2</v>
      </c>
      <c r="S845" s="13">
        <f>MONTH(SalesDataTable[[#This Row],[Order Date]])</f>
        <v>5</v>
      </c>
      <c r="T845" s="16" t="str">
        <f>TEXT(SalesDataTable[[#This Row],[Order Date]],"mmm")</f>
        <v>May</v>
      </c>
    </row>
    <row r="846" ht="15.6" spans="1:20">
      <c r="A846" s="19" t="s">
        <v>917</v>
      </c>
      <c r="B846" s="11">
        <v>46159</v>
      </c>
      <c r="C846" s="12" t="s">
        <v>47</v>
      </c>
      <c r="D846" s="12" t="s">
        <v>68</v>
      </c>
      <c r="E846" s="12" t="s">
        <v>23</v>
      </c>
      <c r="F846" s="12" t="s">
        <v>24</v>
      </c>
      <c r="G846" s="12" t="s">
        <v>37</v>
      </c>
      <c r="H846" s="12" t="s">
        <v>66</v>
      </c>
      <c r="I846" s="13">
        <v>1</v>
      </c>
      <c r="J846" s="14">
        <v>45.45</v>
      </c>
      <c r="K846" s="15">
        <v>0</v>
      </c>
      <c r="L846" s="14">
        <v>17.93</v>
      </c>
      <c r="M846" s="14">
        <f t="shared" si="52"/>
        <v>45.45</v>
      </c>
      <c r="N846" s="14">
        <f t="shared" si="53"/>
        <v>17.93</v>
      </c>
      <c r="O846" s="14">
        <f t="shared" si="54"/>
        <v>27.52</v>
      </c>
      <c r="P846" s="16">
        <f t="shared" si="55"/>
        <v>0.605500550055006</v>
      </c>
      <c r="Q846" s="17">
        <f>YEAR(SalesDataTable[[#This Row],[Order Date]])</f>
        <v>2026</v>
      </c>
      <c r="R846" s="16" t="str">
        <f>"Q"&amp;ROUNDUP(MONTH(SalesDataTable[[#This Row],[Order Date]])/3,0)</f>
        <v>Q2</v>
      </c>
      <c r="S846" s="13">
        <f>MONTH(SalesDataTable[[#This Row],[Order Date]])</f>
        <v>5</v>
      </c>
      <c r="T846" s="16" t="str">
        <f>TEXT(SalesDataTable[[#This Row],[Order Date]],"mmm")</f>
        <v>May</v>
      </c>
    </row>
    <row r="847" ht="15.6" spans="1:20">
      <c r="A847" s="19" t="s">
        <v>918</v>
      </c>
      <c r="B847" s="11">
        <v>46159</v>
      </c>
      <c r="C847" s="12" t="s">
        <v>34</v>
      </c>
      <c r="D847" s="12" t="s">
        <v>81</v>
      </c>
      <c r="E847" s="12" t="s">
        <v>45</v>
      </c>
      <c r="F847" s="12" t="s">
        <v>40</v>
      </c>
      <c r="G847" s="12" t="s">
        <v>31</v>
      </c>
      <c r="H847" s="12" t="s">
        <v>99</v>
      </c>
      <c r="I847" s="13">
        <v>1</v>
      </c>
      <c r="J847" s="14">
        <v>70.62</v>
      </c>
      <c r="K847" s="15">
        <v>0</v>
      </c>
      <c r="L847" s="14">
        <v>32.53</v>
      </c>
      <c r="M847" s="14">
        <f t="shared" si="52"/>
        <v>70.62</v>
      </c>
      <c r="N847" s="14">
        <f t="shared" si="53"/>
        <v>32.53</v>
      </c>
      <c r="O847" s="14">
        <f t="shared" si="54"/>
        <v>38.09</v>
      </c>
      <c r="P847" s="16">
        <f t="shared" si="55"/>
        <v>0.539365618804871</v>
      </c>
      <c r="Q847" s="17">
        <f>YEAR(SalesDataTable[[#This Row],[Order Date]])</f>
        <v>2026</v>
      </c>
      <c r="R847" s="16" t="str">
        <f>"Q"&amp;ROUNDUP(MONTH(SalesDataTable[[#This Row],[Order Date]])/3,0)</f>
        <v>Q2</v>
      </c>
      <c r="S847" s="13">
        <f>MONTH(SalesDataTable[[#This Row],[Order Date]])</f>
        <v>5</v>
      </c>
      <c r="T847" s="16" t="str">
        <f>TEXT(SalesDataTable[[#This Row],[Order Date]],"mmm")</f>
        <v>May</v>
      </c>
    </row>
    <row r="848" ht="15.6" spans="1:20">
      <c r="A848" s="19" t="s">
        <v>919</v>
      </c>
      <c r="B848" s="11">
        <v>46159</v>
      </c>
      <c r="C848" s="12" t="s">
        <v>47</v>
      </c>
      <c r="D848" s="12" t="s">
        <v>68</v>
      </c>
      <c r="E848" s="12" t="s">
        <v>23</v>
      </c>
      <c r="F848" s="12" t="s">
        <v>36</v>
      </c>
      <c r="G848" s="12" t="s">
        <v>69</v>
      </c>
      <c r="H848" s="12" t="s">
        <v>94</v>
      </c>
      <c r="I848" s="13">
        <v>2</v>
      </c>
      <c r="J848" s="14">
        <v>51.56</v>
      </c>
      <c r="K848" s="15">
        <v>0</v>
      </c>
      <c r="L848" s="14">
        <v>22.46</v>
      </c>
      <c r="M848" s="14">
        <f t="shared" si="52"/>
        <v>103.12</v>
      </c>
      <c r="N848" s="14">
        <f t="shared" si="53"/>
        <v>44.92</v>
      </c>
      <c r="O848" s="14">
        <f t="shared" si="54"/>
        <v>58.2</v>
      </c>
      <c r="P848" s="16">
        <f t="shared" si="55"/>
        <v>0.564391000775795</v>
      </c>
      <c r="Q848" s="17">
        <f>YEAR(SalesDataTable[[#This Row],[Order Date]])</f>
        <v>2026</v>
      </c>
      <c r="R848" s="16" t="str">
        <f>"Q"&amp;ROUNDUP(MONTH(SalesDataTable[[#This Row],[Order Date]])/3,0)</f>
        <v>Q2</v>
      </c>
      <c r="S848" s="13">
        <f>MONTH(SalesDataTable[[#This Row],[Order Date]])</f>
        <v>5</v>
      </c>
      <c r="T848" s="16" t="str">
        <f>TEXT(SalesDataTable[[#This Row],[Order Date]],"mmm")</f>
        <v>May</v>
      </c>
    </row>
    <row r="849" ht="15.6" spans="1:20">
      <c r="A849" s="19" t="s">
        <v>920</v>
      </c>
      <c r="B849" s="11">
        <v>46159</v>
      </c>
      <c r="C849" s="12" t="s">
        <v>47</v>
      </c>
      <c r="D849" s="12" t="s">
        <v>68</v>
      </c>
      <c r="E849" s="12" t="s">
        <v>23</v>
      </c>
      <c r="F849" s="12" t="s">
        <v>36</v>
      </c>
      <c r="G849" s="12" t="s">
        <v>31</v>
      </c>
      <c r="H849" s="12" t="s">
        <v>41</v>
      </c>
      <c r="I849" s="13">
        <v>2</v>
      </c>
      <c r="J849" s="14">
        <v>146.22</v>
      </c>
      <c r="K849" s="15">
        <v>0</v>
      </c>
      <c r="L849" s="14">
        <v>81.07</v>
      </c>
      <c r="M849" s="14">
        <f t="shared" si="52"/>
        <v>292.44</v>
      </c>
      <c r="N849" s="14">
        <f t="shared" si="53"/>
        <v>162.14</v>
      </c>
      <c r="O849" s="14">
        <f t="shared" si="54"/>
        <v>130.3</v>
      </c>
      <c r="P849" s="16">
        <f t="shared" si="55"/>
        <v>0.445561482697305</v>
      </c>
      <c r="Q849" s="17">
        <f>YEAR(SalesDataTable[[#This Row],[Order Date]])</f>
        <v>2026</v>
      </c>
      <c r="R849" s="16" t="str">
        <f>"Q"&amp;ROUNDUP(MONTH(SalesDataTable[[#This Row],[Order Date]])/3,0)</f>
        <v>Q2</v>
      </c>
      <c r="S849" s="13">
        <f>MONTH(SalesDataTable[[#This Row],[Order Date]])</f>
        <v>5</v>
      </c>
      <c r="T849" s="16" t="str">
        <f>TEXT(SalesDataTable[[#This Row],[Order Date]],"mmm")</f>
        <v>May</v>
      </c>
    </row>
    <row r="850" ht="15.6" spans="1:20">
      <c r="A850" s="19" t="s">
        <v>921</v>
      </c>
      <c r="B850" s="11">
        <v>46159</v>
      </c>
      <c r="C850" s="12" t="s">
        <v>47</v>
      </c>
      <c r="D850" s="12" t="s">
        <v>102</v>
      </c>
      <c r="E850" s="12" t="s">
        <v>45</v>
      </c>
      <c r="F850" s="12" t="s">
        <v>24</v>
      </c>
      <c r="G850" s="12" t="s">
        <v>69</v>
      </c>
      <c r="H850" s="12" t="s">
        <v>94</v>
      </c>
      <c r="I850" s="13">
        <v>2</v>
      </c>
      <c r="J850" s="14">
        <v>51.34</v>
      </c>
      <c r="K850" s="15">
        <v>0</v>
      </c>
      <c r="L850" s="14">
        <v>22.17</v>
      </c>
      <c r="M850" s="14">
        <f t="shared" si="52"/>
        <v>102.68</v>
      </c>
      <c r="N850" s="14">
        <f t="shared" si="53"/>
        <v>44.34</v>
      </c>
      <c r="O850" s="14">
        <f t="shared" si="54"/>
        <v>58.34</v>
      </c>
      <c r="P850" s="16">
        <f t="shared" si="55"/>
        <v>0.568172964550058</v>
      </c>
      <c r="Q850" s="17">
        <f>YEAR(SalesDataTable[[#This Row],[Order Date]])</f>
        <v>2026</v>
      </c>
      <c r="R850" s="16" t="str">
        <f>"Q"&amp;ROUNDUP(MONTH(SalesDataTable[[#This Row],[Order Date]])/3,0)</f>
        <v>Q2</v>
      </c>
      <c r="S850" s="13">
        <f>MONTH(SalesDataTable[[#This Row],[Order Date]])</f>
        <v>5</v>
      </c>
      <c r="T850" s="16" t="str">
        <f>TEXT(SalesDataTable[[#This Row],[Order Date]],"mmm")</f>
        <v>May</v>
      </c>
    </row>
    <row r="851" ht="15.6" spans="1:20">
      <c r="A851" s="19" t="s">
        <v>922</v>
      </c>
      <c r="B851" s="11">
        <v>46160</v>
      </c>
      <c r="C851" s="12" t="s">
        <v>47</v>
      </c>
      <c r="D851" s="12" t="s">
        <v>68</v>
      </c>
      <c r="E851" s="12" t="s">
        <v>23</v>
      </c>
      <c r="F851" s="12" t="s">
        <v>36</v>
      </c>
      <c r="G851" s="12" t="s">
        <v>31</v>
      </c>
      <c r="H851" s="12" t="s">
        <v>73</v>
      </c>
      <c r="I851" s="13">
        <v>1</v>
      </c>
      <c r="J851" s="14">
        <v>153.61</v>
      </c>
      <c r="K851" s="15">
        <v>0.05</v>
      </c>
      <c r="L851" s="14">
        <v>79.94</v>
      </c>
      <c r="M851" s="14">
        <f t="shared" si="52"/>
        <v>145.9295</v>
      </c>
      <c r="N851" s="14">
        <f t="shared" si="53"/>
        <v>79.94</v>
      </c>
      <c r="O851" s="14">
        <f t="shared" si="54"/>
        <v>65.9895</v>
      </c>
      <c r="P851" s="16">
        <f t="shared" si="55"/>
        <v>0.45220123415759</v>
      </c>
      <c r="Q851" s="17">
        <f>YEAR(SalesDataTable[[#This Row],[Order Date]])</f>
        <v>2026</v>
      </c>
      <c r="R851" s="16" t="str">
        <f>"Q"&amp;ROUNDUP(MONTH(SalesDataTable[[#This Row],[Order Date]])/3,0)</f>
        <v>Q2</v>
      </c>
      <c r="S851" s="13">
        <f>MONTH(SalesDataTable[[#This Row],[Order Date]])</f>
        <v>5</v>
      </c>
      <c r="T851" s="16" t="str">
        <f>TEXT(SalesDataTable[[#This Row],[Order Date]],"mmm")</f>
        <v>May</v>
      </c>
    </row>
    <row r="852" ht="15.6" spans="1:20">
      <c r="A852" s="19" t="s">
        <v>923</v>
      </c>
      <c r="B852" s="11">
        <v>46160</v>
      </c>
      <c r="C852" s="12" t="s">
        <v>28</v>
      </c>
      <c r="D852" s="12" t="s">
        <v>58</v>
      </c>
      <c r="E852" s="12" t="s">
        <v>23</v>
      </c>
      <c r="F852" s="12" t="s">
        <v>24</v>
      </c>
      <c r="G852" s="12" t="s">
        <v>51</v>
      </c>
      <c r="H852" s="12" t="s">
        <v>84</v>
      </c>
      <c r="I852" s="13">
        <v>1</v>
      </c>
      <c r="J852" s="14">
        <v>82.44</v>
      </c>
      <c r="K852" s="15">
        <v>0.15</v>
      </c>
      <c r="L852" s="14">
        <v>39.38</v>
      </c>
      <c r="M852" s="14">
        <f t="shared" si="52"/>
        <v>70.074</v>
      </c>
      <c r="N852" s="14">
        <f t="shared" si="53"/>
        <v>39.38</v>
      </c>
      <c r="O852" s="14">
        <f t="shared" si="54"/>
        <v>30.694</v>
      </c>
      <c r="P852" s="16">
        <f t="shared" si="55"/>
        <v>0.438022661757571</v>
      </c>
      <c r="Q852" s="17">
        <f>YEAR(SalesDataTable[[#This Row],[Order Date]])</f>
        <v>2026</v>
      </c>
      <c r="R852" s="16" t="str">
        <f>"Q"&amp;ROUNDUP(MONTH(SalesDataTable[[#This Row],[Order Date]])/3,0)</f>
        <v>Q2</v>
      </c>
      <c r="S852" s="13">
        <f>MONTH(SalesDataTable[[#This Row],[Order Date]])</f>
        <v>5</v>
      </c>
      <c r="T852" s="16" t="str">
        <f>TEXT(SalesDataTable[[#This Row],[Order Date]],"mmm")</f>
        <v>May</v>
      </c>
    </row>
    <row r="853" ht="15.6" spans="1:20">
      <c r="A853" s="19" t="s">
        <v>924</v>
      </c>
      <c r="B853" s="11">
        <v>46160</v>
      </c>
      <c r="C853" s="12" t="s">
        <v>21</v>
      </c>
      <c r="D853" s="12" t="s">
        <v>22</v>
      </c>
      <c r="E853" s="12" t="s">
        <v>30</v>
      </c>
      <c r="F853" s="12" t="s">
        <v>40</v>
      </c>
      <c r="G853" s="12" t="s">
        <v>31</v>
      </c>
      <c r="H853" s="12" t="s">
        <v>32</v>
      </c>
      <c r="I853" s="13">
        <v>10</v>
      </c>
      <c r="J853" s="14">
        <v>92.09</v>
      </c>
      <c r="K853" s="15">
        <v>0.15</v>
      </c>
      <c r="L853" s="14">
        <v>45.13</v>
      </c>
      <c r="M853" s="14">
        <f t="shared" si="52"/>
        <v>782.765</v>
      </c>
      <c r="N853" s="14">
        <f t="shared" si="53"/>
        <v>451.3</v>
      </c>
      <c r="O853" s="14">
        <f t="shared" si="54"/>
        <v>331.465</v>
      </c>
      <c r="P853" s="16">
        <f t="shared" si="55"/>
        <v>0.423454037929647</v>
      </c>
      <c r="Q853" s="17">
        <f>YEAR(SalesDataTable[[#This Row],[Order Date]])</f>
        <v>2026</v>
      </c>
      <c r="R853" s="16" t="str">
        <f>"Q"&amp;ROUNDUP(MONTH(SalesDataTable[[#This Row],[Order Date]])/3,0)</f>
        <v>Q2</v>
      </c>
      <c r="S853" s="13">
        <f>MONTH(SalesDataTable[[#This Row],[Order Date]])</f>
        <v>5</v>
      </c>
      <c r="T853" s="16" t="str">
        <f>TEXT(SalesDataTable[[#This Row],[Order Date]],"mmm")</f>
        <v>May</v>
      </c>
    </row>
    <row r="854" ht="15.6" spans="1:20">
      <c r="A854" s="19" t="s">
        <v>925</v>
      </c>
      <c r="B854" s="11">
        <v>46160</v>
      </c>
      <c r="C854" s="12" t="s">
        <v>47</v>
      </c>
      <c r="D854" s="12" t="s">
        <v>68</v>
      </c>
      <c r="E854" s="12" t="s">
        <v>59</v>
      </c>
      <c r="F854" s="12" t="s">
        <v>36</v>
      </c>
      <c r="G854" s="12" t="s">
        <v>37</v>
      </c>
      <c r="H854" s="12" t="s">
        <v>38</v>
      </c>
      <c r="I854" s="13">
        <v>1</v>
      </c>
      <c r="J854" s="14">
        <v>36.72</v>
      </c>
      <c r="K854" s="15">
        <v>0</v>
      </c>
      <c r="L854" s="14">
        <v>13.67</v>
      </c>
      <c r="M854" s="14">
        <f t="shared" si="52"/>
        <v>36.72</v>
      </c>
      <c r="N854" s="14">
        <f t="shared" si="53"/>
        <v>13.67</v>
      </c>
      <c r="O854" s="14">
        <f t="shared" si="54"/>
        <v>23.05</v>
      </c>
      <c r="P854" s="16">
        <f t="shared" si="55"/>
        <v>0.627723311546841</v>
      </c>
      <c r="Q854" s="17">
        <f>YEAR(SalesDataTable[[#This Row],[Order Date]])</f>
        <v>2026</v>
      </c>
      <c r="R854" s="16" t="str">
        <f>"Q"&amp;ROUNDUP(MONTH(SalesDataTable[[#This Row],[Order Date]])/3,0)</f>
        <v>Q2</v>
      </c>
      <c r="S854" s="13">
        <f>MONTH(SalesDataTable[[#This Row],[Order Date]])</f>
        <v>5</v>
      </c>
      <c r="T854" s="16" t="str">
        <f>TEXT(SalesDataTable[[#This Row],[Order Date]],"mmm")</f>
        <v>May</v>
      </c>
    </row>
    <row r="855" ht="15.6" spans="1:20">
      <c r="A855" s="19" t="s">
        <v>926</v>
      </c>
      <c r="B855" s="11">
        <v>46161</v>
      </c>
      <c r="C855" s="12" t="s">
        <v>28</v>
      </c>
      <c r="D855" s="12" t="s">
        <v>29</v>
      </c>
      <c r="E855" s="12" t="s">
        <v>30</v>
      </c>
      <c r="F855" s="12" t="s">
        <v>40</v>
      </c>
      <c r="G855" s="12" t="s">
        <v>37</v>
      </c>
      <c r="H855" s="12" t="s">
        <v>91</v>
      </c>
      <c r="I855" s="13">
        <v>3</v>
      </c>
      <c r="J855" s="14">
        <v>132.42</v>
      </c>
      <c r="K855" s="15">
        <v>0.05</v>
      </c>
      <c r="L855" s="14">
        <v>67.09</v>
      </c>
      <c r="M855" s="14">
        <f t="shared" si="52"/>
        <v>377.397</v>
      </c>
      <c r="N855" s="14">
        <f t="shared" si="53"/>
        <v>201.27</v>
      </c>
      <c r="O855" s="14">
        <f t="shared" si="54"/>
        <v>176.127</v>
      </c>
      <c r="P855" s="16">
        <f t="shared" si="55"/>
        <v>0.466688924395265</v>
      </c>
      <c r="Q855" s="17">
        <f>YEAR(SalesDataTable[[#This Row],[Order Date]])</f>
        <v>2026</v>
      </c>
      <c r="R855" s="16" t="str">
        <f>"Q"&amp;ROUNDUP(MONTH(SalesDataTable[[#This Row],[Order Date]])/3,0)</f>
        <v>Q2</v>
      </c>
      <c r="S855" s="13">
        <f>MONTH(SalesDataTable[[#This Row],[Order Date]])</f>
        <v>5</v>
      </c>
      <c r="T855" s="16" t="str">
        <f>TEXT(SalesDataTable[[#This Row],[Order Date]],"mmm")</f>
        <v>May</v>
      </c>
    </row>
    <row r="856" ht="15.6" spans="1:20">
      <c r="A856" s="19" t="s">
        <v>927</v>
      </c>
      <c r="B856" s="11">
        <v>46161</v>
      </c>
      <c r="C856" s="12" t="s">
        <v>47</v>
      </c>
      <c r="D856" s="12" t="s">
        <v>102</v>
      </c>
      <c r="E856" s="12" t="s">
        <v>45</v>
      </c>
      <c r="F856" s="12" t="s">
        <v>24</v>
      </c>
      <c r="G856" s="12" t="s">
        <v>51</v>
      </c>
      <c r="H856" s="12" t="s">
        <v>61</v>
      </c>
      <c r="I856" s="13">
        <v>2</v>
      </c>
      <c r="J856" s="14">
        <v>192.1</v>
      </c>
      <c r="K856" s="15">
        <v>0.05</v>
      </c>
      <c r="L856" s="14">
        <v>106.07</v>
      </c>
      <c r="M856" s="14">
        <f t="shared" si="52"/>
        <v>364.99</v>
      </c>
      <c r="N856" s="14">
        <f t="shared" si="53"/>
        <v>212.14</v>
      </c>
      <c r="O856" s="14">
        <f t="shared" si="54"/>
        <v>152.85</v>
      </c>
      <c r="P856" s="16">
        <f t="shared" si="55"/>
        <v>0.418778596673881</v>
      </c>
      <c r="Q856" s="17">
        <f>YEAR(SalesDataTable[[#This Row],[Order Date]])</f>
        <v>2026</v>
      </c>
      <c r="R856" s="16" t="str">
        <f>"Q"&amp;ROUNDUP(MONTH(SalesDataTable[[#This Row],[Order Date]])/3,0)</f>
        <v>Q2</v>
      </c>
      <c r="S856" s="13">
        <f>MONTH(SalesDataTable[[#This Row],[Order Date]])</f>
        <v>5</v>
      </c>
      <c r="T856" s="16" t="str">
        <f>TEXT(SalesDataTable[[#This Row],[Order Date]],"mmm")</f>
        <v>May</v>
      </c>
    </row>
    <row r="857" ht="15.6" spans="1:20">
      <c r="A857" s="19" t="s">
        <v>928</v>
      </c>
      <c r="B857" s="11">
        <v>46161</v>
      </c>
      <c r="C857" s="12" t="s">
        <v>34</v>
      </c>
      <c r="D857" s="12" t="s">
        <v>146</v>
      </c>
      <c r="E857" s="12" t="s">
        <v>45</v>
      </c>
      <c r="F857" s="12" t="s">
        <v>36</v>
      </c>
      <c r="G857" s="12" t="s">
        <v>37</v>
      </c>
      <c r="H857" s="12" t="s">
        <v>38</v>
      </c>
      <c r="I857" s="13">
        <v>4</v>
      </c>
      <c r="J857" s="14">
        <v>36.94</v>
      </c>
      <c r="K857" s="15">
        <v>0</v>
      </c>
      <c r="L857" s="14">
        <v>13.63</v>
      </c>
      <c r="M857" s="14">
        <f t="shared" si="52"/>
        <v>147.76</v>
      </c>
      <c r="N857" s="14">
        <f t="shared" si="53"/>
        <v>54.52</v>
      </c>
      <c r="O857" s="14">
        <f t="shared" si="54"/>
        <v>93.24</v>
      </c>
      <c r="P857" s="16">
        <f t="shared" si="55"/>
        <v>0.63102328099621</v>
      </c>
      <c r="Q857" s="17">
        <f>YEAR(SalesDataTable[[#This Row],[Order Date]])</f>
        <v>2026</v>
      </c>
      <c r="R857" s="16" t="str">
        <f>"Q"&amp;ROUNDUP(MONTH(SalesDataTable[[#This Row],[Order Date]])/3,0)</f>
        <v>Q2</v>
      </c>
      <c r="S857" s="13">
        <f>MONTH(SalesDataTable[[#This Row],[Order Date]])</f>
        <v>5</v>
      </c>
      <c r="T857" s="16" t="str">
        <f>TEXT(SalesDataTable[[#This Row],[Order Date]],"mmm")</f>
        <v>May</v>
      </c>
    </row>
    <row r="858" ht="15.6" spans="1:20">
      <c r="A858" s="19" t="s">
        <v>929</v>
      </c>
      <c r="B858" s="11">
        <v>46161</v>
      </c>
      <c r="C858" s="12" t="s">
        <v>21</v>
      </c>
      <c r="D858" s="12" t="s">
        <v>108</v>
      </c>
      <c r="E858" s="12" t="s">
        <v>23</v>
      </c>
      <c r="F858" s="12" t="s">
        <v>40</v>
      </c>
      <c r="G858" s="12" t="s">
        <v>31</v>
      </c>
      <c r="H858" s="12" t="s">
        <v>73</v>
      </c>
      <c r="I858" s="13">
        <v>1</v>
      </c>
      <c r="J858" s="14">
        <v>153.17</v>
      </c>
      <c r="K858" s="15">
        <v>0</v>
      </c>
      <c r="L858" s="14">
        <v>78.49</v>
      </c>
      <c r="M858" s="14">
        <f t="shared" si="52"/>
        <v>153.17</v>
      </c>
      <c r="N858" s="14">
        <f t="shared" si="53"/>
        <v>78.49</v>
      </c>
      <c r="O858" s="14">
        <f t="shared" si="54"/>
        <v>74.68</v>
      </c>
      <c r="P858" s="16">
        <f t="shared" si="55"/>
        <v>0.487562838675981</v>
      </c>
      <c r="Q858" s="17">
        <f>YEAR(SalesDataTable[[#This Row],[Order Date]])</f>
        <v>2026</v>
      </c>
      <c r="R858" s="16" t="str">
        <f>"Q"&amp;ROUNDUP(MONTH(SalesDataTable[[#This Row],[Order Date]])/3,0)</f>
        <v>Q2</v>
      </c>
      <c r="S858" s="13">
        <f>MONTH(SalesDataTable[[#This Row],[Order Date]])</f>
        <v>5</v>
      </c>
      <c r="T858" s="16" t="str">
        <f>TEXT(SalesDataTable[[#This Row],[Order Date]],"mmm")</f>
        <v>May</v>
      </c>
    </row>
    <row r="859" ht="15.6" spans="1:20">
      <c r="A859" s="19" t="s">
        <v>930</v>
      </c>
      <c r="B859" s="11">
        <v>46161</v>
      </c>
      <c r="C859" s="12" t="s">
        <v>21</v>
      </c>
      <c r="D859" s="12" t="s">
        <v>22</v>
      </c>
      <c r="E859" s="12" t="s">
        <v>23</v>
      </c>
      <c r="F859" s="12" t="s">
        <v>40</v>
      </c>
      <c r="G859" s="12" t="s">
        <v>25</v>
      </c>
      <c r="H859" s="12" t="s">
        <v>26</v>
      </c>
      <c r="I859" s="13">
        <v>2</v>
      </c>
      <c r="J859" s="14">
        <v>82.85</v>
      </c>
      <c r="K859" s="15">
        <v>0</v>
      </c>
      <c r="L859" s="14">
        <v>42.53</v>
      </c>
      <c r="M859" s="14">
        <f t="shared" si="52"/>
        <v>165.7</v>
      </c>
      <c r="N859" s="14">
        <f t="shared" si="53"/>
        <v>85.06</v>
      </c>
      <c r="O859" s="14">
        <f t="shared" si="54"/>
        <v>80.64</v>
      </c>
      <c r="P859" s="16">
        <f t="shared" si="55"/>
        <v>0.486662643331322</v>
      </c>
      <c r="Q859" s="17">
        <f>YEAR(SalesDataTable[[#This Row],[Order Date]])</f>
        <v>2026</v>
      </c>
      <c r="R859" s="16" t="str">
        <f>"Q"&amp;ROUNDUP(MONTH(SalesDataTable[[#This Row],[Order Date]])/3,0)</f>
        <v>Q2</v>
      </c>
      <c r="S859" s="13">
        <f>MONTH(SalesDataTable[[#This Row],[Order Date]])</f>
        <v>5</v>
      </c>
      <c r="T859" s="16" t="str">
        <f>TEXT(SalesDataTable[[#This Row],[Order Date]],"mmm")</f>
        <v>May</v>
      </c>
    </row>
    <row r="860" ht="15.6" spans="1:20">
      <c r="A860" s="19" t="s">
        <v>931</v>
      </c>
      <c r="B860" s="11">
        <v>46161</v>
      </c>
      <c r="C860" s="12" t="s">
        <v>34</v>
      </c>
      <c r="D860" s="12" t="s">
        <v>54</v>
      </c>
      <c r="E860" s="12" t="s">
        <v>59</v>
      </c>
      <c r="F860" s="12" t="s">
        <v>36</v>
      </c>
      <c r="G860" s="12" t="s">
        <v>31</v>
      </c>
      <c r="H860" s="12" t="s">
        <v>41</v>
      </c>
      <c r="I860" s="13">
        <v>1</v>
      </c>
      <c r="J860" s="14">
        <v>143.52</v>
      </c>
      <c r="K860" s="15">
        <v>0</v>
      </c>
      <c r="L860" s="14">
        <v>81.04</v>
      </c>
      <c r="M860" s="14">
        <f t="shared" si="52"/>
        <v>143.52</v>
      </c>
      <c r="N860" s="14">
        <f t="shared" si="53"/>
        <v>81.04</v>
      </c>
      <c r="O860" s="14">
        <f t="shared" si="54"/>
        <v>62.48</v>
      </c>
      <c r="P860" s="16">
        <f t="shared" si="55"/>
        <v>0.435340022296544</v>
      </c>
      <c r="Q860" s="17">
        <f>YEAR(SalesDataTable[[#This Row],[Order Date]])</f>
        <v>2026</v>
      </c>
      <c r="R860" s="16" t="str">
        <f>"Q"&amp;ROUNDUP(MONTH(SalesDataTable[[#This Row],[Order Date]])/3,0)</f>
        <v>Q2</v>
      </c>
      <c r="S860" s="13">
        <f>MONTH(SalesDataTable[[#This Row],[Order Date]])</f>
        <v>5</v>
      </c>
      <c r="T860" s="16" t="str">
        <f>TEXT(SalesDataTable[[#This Row],[Order Date]],"mmm")</f>
        <v>May</v>
      </c>
    </row>
    <row r="861" ht="15.6" spans="1:20">
      <c r="A861" s="19" t="s">
        <v>932</v>
      </c>
      <c r="B861" s="11">
        <v>46161</v>
      </c>
      <c r="C861" s="12" t="s">
        <v>34</v>
      </c>
      <c r="D861" s="12" t="s">
        <v>146</v>
      </c>
      <c r="E861" s="12" t="s">
        <v>45</v>
      </c>
      <c r="F861" s="12" t="s">
        <v>36</v>
      </c>
      <c r="G861" s="12" t="s">
        <v>51</v>
      </c>
      <c r="H861" s="12" t="s">
        <v>61</v>
      </c>
      <c r="I861" s="13">
        <v>1</v>
      </c>
      <c r="J861" s="14">
        <v>192.94</v>
      </c>
      <c r="K861" s="15">
        <v>0</v>
      </c>
      <c r="L861" s="14">
        <v>105.15</v>
      </c>
      <c r="M861" s="14">
        <f t="shared" si="52"/>
        <v>192.94</v>
      </c>
      <c r="N861" s="14">
        <f t="shared" si="53"/>
        <v>105.15</v>
      </c>
      <c r="O861" s="14">
        <f t="shared" si="54"/>
        <v>87.79</v>
      </c>
      <c r="P861" s="16">
        <f t="shared" si="55"/>
        <v>0.455011920804395</v>
      </c>
      <c r="Q861" s="17">
        <f>YEAR(SalesDataTable[[#This Row],[Order Date]])</f>
        <v>2026</v>
      </c>
      <c r="R861" s="16" t="str">
        <f>"Q"&amp;ROUNDUP(MONTH(SalesDataTable[[#This Row],[Order Date]])/3,0)</f>
        <v>Q2</v>
      </c>
      <c r="S861" s="13">
        <f>MONTH(SalesDataTable[[#This Row],[Order Date]])</f>
        <v>5</v>
      </c>
      <c r="T861" s="16" t="str">
        <f>TEXT(SalesDataTable[[#This Row],[Order Date]],"mmm")</f>
        <v>May</v>
      </c>
    </row>
    <row r="862" ht="15.6" spans="1:20">
      <c r="A862" s="19" t="s">
        <v>933</v>
      </c>
      <c r="B862" s="11">
        <v>46162</v>
      </c>
      <c r="C862" s="12" t="s">
        <v>47</v>
      </c>
      <c r="D862" s="12" t="s">
        <v>68</v>
      </c>
      <c r="E862" s="12" t="s">
        <v>45</v>
      </c>
      <c r="F862" s="12" t="s">
        <v>40</v>
      </c>
      <c r="G862" s="12" t="s">
        <v>37</v>
      </c>
      <c r="H862" s="12" t="s">
        <v>103</v>
      </c>
      <c r="I862" s="13">
        <v>1</v>
      </c>
      <c r="J862" s="14">
        <v>168.56</v>
      </c>
      <c r="K862" s="15">
        <v>0</v>
      </c>
      <c r="L862" s="14">
        <v>85.46</v>
      </c>
      <c r="M862" s="14">
        <f t="shared" si="52"/>
        <v>168.56</v>
      </c>
      <c r="N862" s="14">
        <f t="shared" si="53"/>
        <v>85.46</v>
      </c>
      <c r="O862" s="14">
        <f t="shared" si="54"/>
        <v>83.1</v>
      </c>
      <c r="P862" s="16">
        <f t="shared" si="55"/>
        <v>0.492999525391552</v>
      </c>
      <c r="Q862" s="17">
        <f>YEAR(SalesDataTable[[#This Row],[Order Date]])</f>
        <v>2026</v>
      </c>
      <c r="R862" s="16" t="str">
        <f>"Q"&amp;ROUNDUP(MONTH(SalesDataTable[[#This Row],[Order Date]])/3,0)</f>
        <v>Q2</v>
      </c>
      <c r="S862" s="13">
        <f>MONTH(SalesDataTable[[#This Row],[Order Date]])</f>
        <v>5</v>
      </c>
      <c r="T862" s="16" t="str">
        <f>TEXT(SalesDataTable[[#This Row],[Order Date]],"mmm")</f>
        <v>May</v>
      </c>
    </row>
    <row r="863" ht="15.6" spans="1:20">
      <c r="A863" s="19" t="s">
        <v>934</v>
      </c>
      <c r="B863" s="11">
        <v>46162</v>
      </c>
      <c r="C863" s="12" t="s">
        <v>21</v>
      </c>
      <c r="D863" s="12" t="s">
        <v>22</v>
      </c>
      <c r="E863" s="12" t="s">
        <v>23</v>
      </c>
      <c r="F863" s="12" t="s">
        <v>36</v>
      </c>
      <c r="G863" s="12" t="s">
        <v>51</v>
      </c>
      <c r="H863" s="12" t="s">
        <v>110</v>
      </c>
      <c r="I863" s="13">
        <v>2</v>
      </c>
      <c r="J863" s="14">
        <v>123.9</v>
      </c>
      <c r="K863" s="15">
        <v>0</v>
      </c>
      <c r="L863" s="14">
        <v>58.95</v>
      </c>
      <c r="M863" s="14">
        <f t="shared" si="52"/>
        <v>247.8</v>
      </c>
      <c r="N863" s="14">
        <f t="shared" si="53"/>
        <v>117.9</v>
      </c>
      <c r="O863" s="14">
        <f t="shared" si="54"/>
        <v>129.9</v>
      </c>
      <c r="P863" s="16">
        <f t="shared" si="55"/>
        <v>0.524213075060533</v>
      </c>
      <c r="Q863" s="17">
        <f>YEAR(SalesDataTable[[#This Row],[Order Date]])</f>
        <v>2026</v>
      </c>
      <c r="R863" s="16" t="str">
        <f>"Q"&amp;ROUNDUP(MONTH(SalesDataTable[[#This Row],[Order Date]])/3,0)</f>
        <v>Q2</v>
      </c>
      <c r="S863" s="13">
        <f>MONTH(SalesDataTable[[#This Row],[Order Date]])</f>
        <v>5</v>
      </c>
      <c r="T863" s="16" t="str">
        <f>TEXT(SalesDataTable[[#This Row],[Order Date]],"mmm")</f>
        <v>May</v>
      </c>
    </row>
    <row r="864" ht="15.6" spans="1:20">
      <c r="A864" s="19" t="s">
        <v>935</v>
      </c>
      <c r="B864" s="11">
        <v>46162</v>
      </c>
      <c r="C864" s="12" t="s">
        <v>21</v>
      </c>
      <c r="D864" s="12" t="s">
        <v>72</v>
      </c>
      <c r="E864" s="12" t="s">
        <v>23</v>
      </c>
      <c r="F864" s="12" t="s">
        <v>36</v>
      </c>
      <c r="G864" s="12" t="s">
        <v>31</v>
      </c>
      <c r="H864" s="12" t="s">
        <v>41</v>
      </c>
      <c r="I864" s="13">
        <v>2</v>
      </c>
      <c r="J864" s="14">
        <v>140.93</v>
      </c>
      <c r="K864" s="15">
        <v>0</v>
      </c>
      <c r="L864" s="14">
        <v>81.04</v>
      </c>
      <c r="M864" s="14">
        <f t="shared" si="52"/>
        <v>281.86</v>
      </c>
      <c r="N864" s="14">
        <f t="shared" si="53"/>
        <v>162.08</v>
      </c>
      <c r="O864" s="14">
        <f t="shared" si="54"/>
        <v>119.78</v>
      </c>
      <c r="P864" s="16">
        <f t="shared" si="55"/>
        <v>0.42496274746328</v>
      </c>
      <c r="Q864" s="17">
        <f>YEAR(SalesDataTable[[#This Row],[Order Date]])</f>
        <v>2026</v>
      </c>
      <c r="R864" s="16" t="str">
        <f>"Q"&amp;ROUNDUP(MONTH(SalesDataTable[[#This Row],[Order Date]])/3,0)</f>
        <v>Q2</v>
      </c>
      <c r="S864" s="13">
        <f>MONTH(SalesDataTable[[#This Row],[Order Date]])</f>
        <v>5</v>
      </c>
      <c r="T864" s="16" t="str">
        <f>TEXT(SalesDataTable[[#This Row],[Order Date]],"mmm")</f>
        <v>May</v>
      </c>
    </row>
    <row r="865" ht="15.6" spans="1:20">
      <c r="A865" s="19" t="s">
        <v>936</v>
      </c>
      <c r="B865" s="11">
        <v>46162</v>
      </c>
      <c r="C865" s="12" t="s">
        <v>34</v>
      </c>
      <c r="D865" s="12" t="s">
        <v>54</v>
      </c>
      <c r="E865" s="12" t="s">
        <v>45</v>
      </c>
      <c r="F865" s="12" t="s">
        <v>24</v>
      </c>
      <c r="G865" s="12" t="s">
        <v>31</v>
      </c>
      <c r="H865" s="12" t="s">
        <v>99</v>
      </c>
      <c r="I865" s="13">
        <v>1</v>
      </c>
      <c r="J865" s="14">
        <v>73.15</v>
      </c>
      <c r="K865" s="15">
        <v>0</v>
      </c>
      <c r="L865" s="14">
        <v>32.95</v>
      </c>
      <c r="M865" s="14">
        <f t="shared" si="52"/>
        <v>73.15</v>
      </c>
      <c r="N865" s="14">
        <f t="shared" si="53"/>
        <v>32.95</v>
      </c>
      <c r="O865" s="14">
        <f t="shared" si="54"/>
        <v>40.2</v>
      </c>
      <c r="P865" s="16">
        <f t="shared" si="55"/>
        <v>0.549555707450444</v>
      </c>
      <c r="Q865" s="17">
        <f>YEAR(SalesDataTable[[#This Row],[Order Date]])</f>
        <v>2026</v>
      </c>
      <c r="R865" s="16" t="str">
        <f>"Q"&amp;ROUNDUP(MONTH(SalesDataTable[[#This Row],[Order Date]])/3,0)</f>
        <v>Q2</v>
      </c>
      <c r="S865" s="13">
        <f>MONTH(SalesDataTable[[#This Row],[Order Date]])</f>
        <v>5</v>
      </c>
      <c r="T865" s="16" t="str">
        <f>TEXT(SalesDataTable[[#This Row],[Order Date]],"mmm")</f>
        <v>May</v>
      </c>
    </row>
    <row r="866" ht="15.6" spans="1:20">
      <c r="A866" s="19" t="s">
        <v>937</v>
      </c>
      <c r="B866" s="11">
        <v>46162</v>
      </c>
      <c r="C866" s="12" t="s">
        <v>47</v>
      </c>
      <c r="D866" s="12" t="s">
        <v>68</v>
      </c>
      <c r="E866" s="12" t="s">
        <v>45</v>
      </c>
      <c r="F866" s="12" t="s">
        <v>40</v>
      </c>
      <c r="G866" s="12" t="s">
        <v>51</v>
      </c>
      <c r="H866" s="12" t="s">
        <v>61</v>
      </c>
      <c r="I866" s="13">
        <v>2</v>
      </c>
      <c r="J866" s="14">
        <v>197.35</v>
      </c>
      <c r="K866" s="15">
        <v>0.05</v>
      </c>
      <c r="L866" s="14">
        <v>102.63</v>
      </c>
      <c r="M866" s="14">
        <f t="shared" si="52"/>
        <v>374.965</v>
      </c>
      <c r="N866" s="14">
        <f t="shared" si="53"/>
        <v>205.26</v>
      </c>
      <c r="O866" s="14">
        <f t="shared" si="54"/>
        <v>169.705</v>
      </c>
      <c r="P866" s="16">
        <f t="shared" si="55"/>
        <v>0.452588908298108</v>
      </c>
      <c r="Q866" s="17">
        <f>YEAR(SalesDataTable[[#This Row],[Order Date]])</f>
        <v>2026</v>
      </c>
      <c r="R866" s="16" t="str">
        <f>"Q"&amp;ROUNDUP(MONTH(SalesDataTable[[#This Row],[Order Date]])/3,0)</f>
        <v>Q2</v>
      </c>
      <c r="S866" s="13">
        <f>MONTH(SalesDataTable[[#This Row],[Order Date]])</f>
        <v>5</v>
      </c>
      <c r="T866" s="16" t="str">
        <f>TEXT(SalesDataTable[[#This Row],[Order Date]],"mmm")</f>
        <v>May</v>
      </c>
    </row>
    <row r="867" ht="15.6" spans="1:20">
      <c r="A867" s="19" t="s">
        <v>938</v>
      </c>
      <c r="B867" s="11">
        <v>46162</v>
      </c>
      <c r="C867" s="12" t="s">
        <v>47</v>
      </c>
      <c r="D867" s="12" t="s">
        <v>48</v>
      </c>
      <c r="E867" s="12" t="s">
        <v>23</v>
      </c>
      <c r="F867" s="12" t="s">
        <v>40</v>
      </c>
      <c r="G867" s="12" t="s">
        <v>37</v>
      </c>
      <c r="H867" s="12" t="s">
        <v>38</v>
      </c>
      <c r="I867" s="13">
        <v>3</v>
      </c>
      <c r="J867" s="14">
        <v>36.74</v>
      </c>
      <c r="K867" s="15">
        <v>0.05</v>
      </c>
      <c r="L867" s="14">
        <v>13.97</v>
      </c>
      <c r="M867" s="14">
        <f t="shared" si="52"/>
        <v>104.709</v>
      </c>
      <c r="N867" s="14">
        <f t="shared" si="53"/>
        <v>41.91</v>
      </c>
      <c r="O867" s="14">
        <f t="shared" si="54"/>
        <v>62.799</v>
      </c>
      <c r="P867" s="16">
        <f t="shared" si="55"/>
        <v>0.599747872675701</v>
      </c>
      <c r="Q867" s="17">
        <f>YEAR(SalesDataTable[[#This Row],[Order Date]])</f>
        <v>2026</v>
      </c>
      <c r="R867" s="16" t="str">
        <f>"Q"&amp;ROUNDUP(MONTH(SalesDataTable[[#This Row],[Order Date]])/3,0)</f>
        <v>Q2</v>
      </c>
      <c r="S867" s="13">
        <f>MONTH(SalesDataTable[[#This Row],[Order Date]])</f>
        <v>5</v>
      </c>
      <c r="T867" s="16" t="str">
        <f>TEXT(SalesDataTable[[#This Row],[Order Date]],"mmm")</f>
        <v>May</v>
      </c>
    </row>
    <row r="868" ht="15.6" spans="1:20">
      <c r="A868" s="19" t="s">
        <v>939</v>
      </c>
      <c r="B868" s="11">
        <v>46162</v>
      </c>
      <c r="C868" s="12" t="s">
        <v>28</v>
      </c>
      <c r="D868" s="12" t="s">
        <v>86</v>
      </c>
      <c r="E868" s="12" t="s">
        <v>23</v>
      </c>
      <c r="F868" s="12" t="s">
        <v>24</v>
      </c>
      <c r="G868" s="12" t="s">
        <v>31</v>
      </c>
      <c r="H868" s="12" t="s">
        <v>73</v>
      </c>
      <c r="I868" s="13">
        <v>2</v>
      </c>
      <c r="J868" s="14">
        <v>151.35</v>
      </c>
      <c r="K868" s="15">
        <v>0.05</v>
      </c>
      <c r="L868" s="14">
        <v>77.15</v>
      </c>
      <c r="M868" s="14">
        <f t="shared" si="52"/>
        <v>287.565</v>
      </c>
      <c r="N868" s="14">
        <f t="shared" si="53"/>
        <v>154.3</v>
      </c>
      <c r="O868" s="14">
        <f t="shared" si="54"/>
        <v>133.265</v>
      </c>
      <c r="P868" s="16">
        <f t="shared" si="55"/>
        <v>0.463425660285501</v>
      </c>
      <c r="Q868" s="17">
        <f>YEAR(SalesDataTable[[#This Row],[Order Date]])</f>
        <v>2026</v>
      </c>
      <c r="R868" s="16" t="str">
        <f>"Q"&amp;ROUNDUP(MONTH(SalesDataTable[[#This Row],[Order Date]])/3,0)</f>
        <v>Q2</v>
      </c>
      <c r="S868" s="13">
        <f>MONTH(SalesDataTable[[#This Row],[Order Date]])</f>
        <v>5</v>
      </c>
      <c r="T868" s="16" t="str">
        <f>TEXT(SalesDataTable[[#This Row],[Order Date]],"mmm")</f>
        <v>May</v>
      </c>
    </row>
    <row r="869" ht="15.6" spans="1:20">
      <c r="A869" s="19" t="s">
        <v>940</v>
      </c>
      <c r="B869" s="11">
        <v>46162</v>
      </c>
      <c r="C869" s="12" t="s">
        <v>21</v>
      </c>
      <c r="D869" s="12" t="s">
        <v>108</v>
      </c>
      <c r="E869" s="12" t="s">
        <v>45</v>
      </c>
      <c r="F869" s="12" t="s">
        <v>36</v>
      </c>
      <c r="G869" s="12" t="s">
        <v>25</v>
      </c>
      <c r="H869" s="12" t="s">
        <v>49</v>
      </c>
      <c r="I869" s="13">
        <v>2</v>
      </c>
      <c r="J869" s="14">
        <v>50.09</v>
      </c>
      <c r="K869" s="15">
        <v>0.05</v>
      </c>
      <c r="L869" s="14">
        <v>23.16</v>
      </c>
      <c r="M869" s="14">
        <f t="shared" si="52"/>
        <v>95.171</v>
      </c>
      <c r="N869" s="14">
        <f t="shared" si="53"/>
        <v>46.32</v>
      </c>
      <c r="O869" s="14">
        <f t="shared" si="54"/>
        <v>48.851</v>
      </c>
      <c r="P869" s="16">
        <f t="shared" si="55"/>
        <v>0.513297117819504</v>
      </c>
      <c r="Q869" s="17">
        <f>YEAR(SalesDataTable[[#This Row],[Order Date]])</f>
        <v>2026</v>
      </c>
      <c r="R869" s="16" t="str">
        <f>"Q"&amp;ROUNDUP(MONTH(SalesDataTable[[#This Row],[Order Date]])/3,0)</f>
        <v>Q2</v>
      </c>
      <c r="S869" s="13">
        <f>MONTH(SalesDataTable[[#This Row],[Order Date]])</f>
        <v>5</v>
      </c>
      <c r="T869" s="16" t="str">
        <f>TEXT(SalesDataTable[[#This Row],[Order Date]],"mmm")</f>
        <v>May</v>
      </c>
    </row>
    <row r="870" ht="15.6" spans="1:20">
      <c r="A870" s="19" t="s">
        <v>941</v>
      </c>
      <c r="B870" s="11">
        <v>46162</v>
      </c>
      <c r="C870" s="12" t="s">
        <v>21</v>
      </c>
      <c r="D870" s="12" t="s">
        <v>72</v>
      </c>
      <c r="E870" s="12" t="s">
        <v>23</v>
      </c>
      <c r="F870" s="12" t="s">
        <v>36</v>
      </c>
      <c r="G870" s="12" t="s">
        <v>69</v>
      </c>
      <c r="H870" s="12" t="s">
        <v>75</v>
      </c>
      <c r="I870" s="13">
        <v>2</v>
      </c>
      <c r="J870" s="14">
        <v>121.96</v>
      </c>
      <c r="K870" s="15">
        <v>0.05</v>
      </c>
      <c r="L870" s="14">
        <v>71.2</v>
      </c>
      <c r="M870" s="14">
        <f t="shared" si="52"/>
        <v>231.724</v>
      </c>
      <c r="N870" s="14">
        <f t="shared" si="53"/>
        <v>142.4</v>
      </c>
      <c r="O870" s="14">
        <f t="shared" si="54"/>
        <v>89.324</v>
      </c>
      <c r="P870" s="16">
        <f t="shared" si="55"/>
        <v>0.385475824687991</v>
      </c>
      <c r="Q870" s="17">
        <f>YEAR(SalesDataTable[[#This Row],[Order Date]])</f>
        <v>2026</v>
      </c>
      <c r="R870" s="16" t="str">
        <f>"Q"&amp;ROUNDUP(MONTH(SalesDataTable[[#This Row],[Order Date]])/3,0)</f>
        <v>Q2</v>
      </c>
      <c r="S870" s="13">
        <f>MONTH(SalesDataTable[[#This Row],[Order Date]])</f>
        <v>5</v>
      </c>
      <c r="T870" s="16" t="str">
        <f>TEXT(SalesDataTable[[#This Row],[Order Date]],"mmm")</f>
        <v>May</v>
      </c>
    </row>
    <row r="871" ht="15.6" spans="1:20">
      <c r="A871" s="19" t="s">
        <v>942</v>
      </c>
      <c r="B871" s="11">
        <v>46163</v>
      </c>
      <c r="C871" s="12" t="s">
        <v>47</v>
      </c>
      <c r="D871" s="12" t="s">
        <v>102</v>
      </c>
      <c r="E871" s="12" t="s">
        <v>23</v>
      </c>
      <c r="F871" s="12" t="s">
        <v>40</v>
      </c>
      <c r="G871" s="12" t="s">
        <v>37</v>
      </c>
      <c r="H871" s="12" t="s">
        <v>91</v>
      </c>
      <c r="I871" s="13">
        <v>1</v>
      </c>
      <c r="J871" s="14">
        <v>134.28</v>
      </c>
      <c r="K871" s="15">
        <v>0.05</v>
      </c>
      <c r="L871" s="14">
        <v>65.44</v>
      </c>
      <c r="M871" s="14">
        <f t="shared" si="52"/>
        <v>127.566</v>
      </c>
      <c r="N871" s="14">
        <f t="shared" si="53"/>
        <v>65.44</v>
      </c>
      <c r="O871" s="14">
        <f t="shared" si="54"/>
        <v>62.126</v>
      </c>
      <c r="P871" s="16">
        <f t="shared" si="55"/>
        <v>0.487010645469796</v>
      </c>
      <c r="Q871" s="17">
        <f>YEAR(SalesDataTable[[#This Row],[Order Date]])</f>
        <v>2026</v>
      </c>
      <c r="R871" s="16" t="str">
        <f>"Q"&amp;ROUNDUP(MONTH(SalesDataTable[[#This Row],[Order Date]])/3,0)</f>
        <v>Q2</v>
      </c>
      <c r="S871" s="13">
        <f>MONTH(SalesDataTable[[#This Row],[Order Date]])</f>
        <v>5</v>
      </c>
      <c r="T871" s="16" t="str">
        <f>TEXT(SalesDataTable[[#This Row],[Order Date]],"mmm")</f>
        <v>May</v>
      </c>
    </row>
    <row r="872" ht="15.6" spans="1:20">
      <c r="A872" s="19" t="s">
        <v>943</v>
      </c>
      <c r="B872" s="11">
        <v>46163</v>
      </c>
      <c r="C872" s="12" t="s">
        <v>47</v>
      </c>
      <c r="D872" s="12" t="s">
        <v>65</v>
      </c>
      <c r="E872" s="12" t="s">
        <v>23</v>
      </c>
      <c r="F872" s="12" t="s">
        <v>40</v>
      </c>
      <c r="G872" s="12" t="s">
        <v>25</v>
      </c>
      <c r="H872" s="12" t="s">
        <v>63</v>
      </c>
      <c r="I872" s="13">
        <v>3</v>
      </c>
      <c r="J872" s="14">
        <v>100.48</v>
      </c>
      <c r="K872" s="15">
        <v>0.05</v>
      </c>
      <c r="L872" s="14">
        <v>50.68</v>
      </c>
      <c r="M872" s="14">
        <f t="shared" si="52"/>
        <v>286.368</v>
      </c>
      <c r="N872" s="14">
        <f t="shared" si="53"/>
        <v>152.04</v>
      </c>
      <c r="O872" s="14">
        <f t="shared" si="54"/>
        <v>134.328</v>
      </c>
      <c r="P872" s="16">
        <f t="shared" si="55"/>
        <v>0.469074756956084</v>
      </c>
      <c r="Q872" s="17">
        <f>YEAR(SalesDataTable[[#This Row],[Order Date]])</f>
        <v>2026</v>
      </c>
      <c r="R872" s="16" t="str">
        <f>"Q"&amp;ROUNDUP(MONTH(SalesDataTable[[#This Row],[Order Date]])/3,0)</f>
        <v>Q2</v>
      </c>
      <c r="S872" s="13">
        <f>MONTH(SalesDataTable[[#This Row],[Order Date]])</f>
        <v>5</v>
      </c>
      <c r="T872" s="16" t="str">
        <f>TEXT(SalesDataTable[[#This Row],[Order Date]],"mmm")</f>
        <v>May</v>
      </c>
    </row>
    <row r="873" ht="15.6" spans="1:20">
      <c r="A873" s="19" t="s">
        <v>944</v>
      </c>
      <c r="B873" s="11">
        <v>46163</v>
      </c>
      <c r="C873" s="12" t="s">
        <v>47</v>
      </c>
      <c r="D873" s="12" t="s">
        <v>68</v>
      </c>
      <c r="E873" s="12" t="s">
        <v>23</v>
      </c>
      <c r="F873" s="12" t="s">
        <v>36</v>
      </c>
      <c r="G873" s="12" t="s">
        <v>69</v>
      </c>
      <c r="H873" s="12" t="s">
        <v>87</v>
      </c>
      <c r="I873" s="13">
        <v>3</v>
      </c>
      <c r="J873" s="14">
        <v>36.23</v>
      </c>
      <c r="K873" s="15">
        <v>0</v>
      </c>
      <c r="L873" s="14">
        <v>13.55</v>
      </c>
      <c r="M873" s="14">
        <f t="shared" si="52"/>
        <v>108.69</v>
      </c>
      <c r="N873" s="14">
        <f t="shared" si="53"/>
        <v>40.65</v>
      </c>
      <c r="O873" s="14">
        <f t="shared" si="54"/>
        <v>68.04</v>
      </c>
      <c r="P873" s="16">
        <f t="shared" si="55"/>
        <v>0.626000552028705</v>
      </c>
      <c r="Q873" s="17">
        <f>YEAR(SalesDataTable[[#This Row],[Order Date]])</f>
        <v>2026</v>
      </c>
      <c r="R873" s="16" t="str">
        <f>"Q"&amp;ROUNDUP(MONTH(SalesDataTable[[#This Row],[Order Date]])/3,0)</f>
        <v>Q2</v>
      </c>
      <c r="S873" s="13">
        <f>MONTH(SalesDataTable[[#This Row],[Order Date]])</f>
        <v>5</v>
      </c>
      <c r="T873" s="16" t="str">
        <f>TEXT(SalesDataTable[[#This Row],[Order Date]],"mmm")</f>
        <v>May</v>
      </c>
    </row>
    <row r="874" ht="15.6" spans="1:20">
      <c r="A874" s="19" t="s">
        <v>945</v>
      </c>
      <c r="B874" s="11">
        <v>46163</v>
      </c>
      <c r="C874" s="12" t="s">
        <v>34</v>
      </c>
      <c r="D874" s="12" t="s">
        <v>35</v>
      </c>
      <c r="E874" s="12" t="s">
        <v>59</v>
      </c>
      <c r="F874" s="12" t="s">
        <v>24</v>
      </c>
      <c r="G874" s="12" t="s">
        <v>51</v>
      </c>
      <c r="H874" s="12" t="s">
        <v>110</v>
      </c>
      <c r="I874" s="13">
        <v>3</v>
      </c>
      <c r="J874" s="14">
        <v>120.61</v>
      </c>
      <c r="K874" s="15">
        <v>0</v>
      </c>
      <c r="L874" s="14">
        <v>60.17</v>
      </c>
      <c r="M874" s="14">
        <f t="shared" si="52"/>
        <v>361.83</v>
      </c>
      <c r="N874" s="14">
        <f t="shared" si="53"/>
        <v>180.51</v>
      </c>
      <c r="O874" s="14">
        <f t="shared" si="54"/>
        <v>181.32</v>
      </c>
      <c r="P874" s="16">
        <f t="shared" si="55"/>
        <v>0.501119310173286</v>
      </c>
      <c r="Q874" s="17">
        <f>YEAR(SalesDataTable[[#This Row],[Order Date]])</f>
        <v>2026</v>
      </c>
      <c r="R874" s="16" t="str">
        <f>"Q"&amp;ROUNDUP(MONTH(SalesDataTable[[#This Row],[Order Date]])/3,0)</f>
        <v>Q2</v>
      </c>
      <c r="S874" s="13">
        <f>MONTH(SalesDataTable[[#This Row],[Order Date]])</f>
        <v>5</v>
      </c>
      <c r="T874" s="16" t="str">
        <f>TEXT(SalesDataTable[[#This Row],[Order Date]],"mmm")</f>
        <v>May</v>
      </c>
    </row>
    <row r="875" ht="15.6" spans="1:20">
      <c r="A875" s="19" t="s">
        <v>946</v>
      </c>
      <c r="B875" s="11">
        <v>46163</v>
      </c>
      <c r="C875" s="12" t="s">
        <v>34</v>
      </c>
      <c r="D875" s="12" t="s">
        <v>54</v>
      </c>
      <c r="E875" s="12" t="s">
        <v>59</v>
      </c>
      <c r="F875" s="12" t="s">
        <v>24</v>
      </c>
      <c r="G875" s="12" t="s">
        <v>37</v>
      </c>
      <c r="H875" s="12" t="s">
        <v>66</v>
      </c>
      <c r="I875" s="13">
        <v>3</v>
      </c>
      <c r="J875" s="14">
        <v>46.46</v>
      </c>
      <c r="K875" s="15">
        <v>0</v>
      </c>
      <c r="L875" s="14">
        <v>18.71</v>
      </c>
      <c r="M875" s="14">
        <f t="shared" si="52"/>
        <v>139.38</v>
      </c>
      <c r="N875" s="14">
        <f t="shared" si="53"/>
        <v>56.13</v>
      </c>
      <c r="O875" s="14">
        <f t="shared" si="54"/>
        <v>83.25</v>
      </c>
      <c r="P875" s="16">
        <f t="shared" si="55"/>
        <v>0.597287989668532</v>
      </c>
      <c r="Q875" s="17">
        <f>YEAR(SalesDataTable[[#This Row],[Order Date]])</f>
        <v>2026</v>
      </c>
      <c r="R875" s="16" t="str">
        <f>"Q"&amp;ROUNDUP(MONTH(SalesDataTable[[#This Row],[Order Date]])/3,0)</f>
        <v>Q2</v>
      </c>
      <c r="S875" s="13">
        <f>MONTH(SalesDataTable[[#This Row],[Order Date]])</f>
        <v>5</v>
      </c>
      <c r="T875" s="16" t="str">
        <f>TEXT(SalesDataTable[[#This Row],[Order Date]],"mmm")</f>
        <v>May</v>
      </c>
    </row>
    <row r="876" ht="15.6" spans="1:20">
      <c r="A876" s="19" t="s">
        <v>947</v>
      </c>
      <c r="B876" s="11">
        <v>46163</v>
      </c>
      <c r="C876" s="12" t="s">
        <v>28</v>
      </c>
      <c r="D876" s="12" t="s">
        <v>89</v>
      </c>
      <c r="E876" s="12" t="s">
        <v>23</v>
      </c>
      <c r="F876" s="12" t="s">
        <v>40</v>
      </c>
      <c r="G876" s="12" t="s">
        <v>69</v>
      </c>
      <c r="H876" s="12" t="s">
        <v>87</v>
      </c>
      <c r="I876" s="13">
        <v>1</v>
      </c>
      <c r="J876" s="14">
        <v>36.9</v>
      </c>
      <c r="K876" s="15">
        <v>0.05</v>
      </c>
      <c r="L876" s="14">
        <v>13.89</v>
      </c>
      <c r="M876" s="14">
        <f t="shared" si="52"/>
        <v>35.055</v>
      </c>
      <c r="N876" s="14">
        <f t="shared" si="53"/>
        <v>13.89</v>
      </c>
      <c r="O876" s="14">
        <f t="shared" si="54"/>
        <v>21.165</v>
      </c>
      <c r="P876" s="16">
        <f t="shared" si="55"/>
        <v>0.603765511339324</v>
      </c>
      <c r="Q876" s="17">
        <f>YEAR(SalesDataTable[[#This Row],[Order Date]])</f>
        <v>2026</v>
      </c>
      <c r="R876" s="16" t="str">
        <f>"Q"&amp;ROUNDUP(MONTH(SalesDataTable[[#This Row],[Order Date]])/3,0)</f>
        <v>Q2</v>
      </c>
      <c r="S876" s="13">
        <f>MONTH(SalesDataTable[[#This Row],[Order Date]])</f>
        <v>5</v>
      </c>
      <c r="T876" s="16" t="str">
        <f>TEXT(SalesDataTable[[#This Row],[Order Date]],"mmm")</f>
        <v>May</v>
      </c>
    </row>
    <row r="877" ht="15.6" spans="1:20">
      <c r="A877" s="19" t="s">
        <v>948</v>
      </c>
      <c r="B877" s="11">
        <v>46163</v>
      </c>
      <c r="C877" s="12" t="s">
        <v>34</v>
      </c>
      <c r="D877" s="12" t="s">
        <v>44</v>
      </c>
      <c r="E877" s="12" t="s">
        <v>23</v>
      </c>
      <c r="F877" s="12" t="s">
        <v>36</v>
      </c>
      <c r="G877" s="12" t="s">
        <v>69</v>
      </c>
      <c r="H877" s="12" t="s">
        <v>70</v>
      </c>
      <c r="I877" s="13">
        <v>6</v>
      </c>
      <c r="J877" s="14">
        <v>40.61</v>
      </c>
      <c r="K877" s="15">
        <v>0.05</v>
      </c>
      <c r="L877" s="14">
        <v>15.14</v>
      </c>
      <c r="M877" s="14">
        <f t="shared" si="52"/>
        <v>231.477</v>
      </c>
      <c r="N877" s="14">
        <f t="shared" si="53"/>
        <v>90.84</v>
      </c>
      <c r="O877" s="14">
        <f t="shared" si="54"/>
        <v>140.637</v>
      </c>
      <c r="P877" s="16">
        <f t="shared" si="55"/>
        <v>0.607563602431343</v>
      </c>
      <c r="Q877" s="17">
        <f>YEAR(SalesDataTable[[#This Row],[Order Date]])</f>
        <v>2026</v>
      </c>
      <c r="R877" s="16" t="str">
        <f>"Q"&amp;ROUNDUP(MONTH(SalesDataTable[[#This Row],[Order Date]])/3,0)</f>
        <v>Q2</v>
      </c>
      <c r="S877" s="13">
        <f>MONTH(SalesDataTable[[#This Row],[Order Date]])</f>
        <v>5</v>
      </c>
      <c r="T877" s="16" t="str">
        <f>TEXT(SalesDataTable[[#This Row],[Order Date]],"mmm")</f>
        <v>May</v>
      </c>
    </row>
    <row r="878" ht="15.6" spans="1:20">
      <c r="A878" s="19" t="s">
        <v>949</v>
      </c>
      <c r="B878" s="11">
        <v>46164</v>
      </c>
      <c r="C878" s="12" t="s">
        <v>47</v>
      </c>
      <c r="D878" s="12" t="s">
        <v>102</v>
      </c>
      <c r="E878" s="12" t="s">
        <v>23</v>
      </c>
      <c r="F878" s="12" t="s">
        <v>40</v>
      </c>
      <c r="G878" s="12" t="s">
        <v>37</v>
      </c>
      <c r="H878" s="12" t="s">
        <v>38</v>
      </c>
      <c r="I878" s="13">
        <v>2</v>
      </c>
      <c r="J878" s="14">
        <v>36.86</v>
      </c>
      <c r="K878" s="15">
        <v>0.05</v>
      </c>
      <c r="L878" s="14">
        <v>13.85</v>
      </c>
      <c r="M878" s="14">
        <f t="shared" si="52"/>
        <v>70.034</v>
      </c>
      <c r="N878" s="14">
        <f t="shared" si="53"/>
        <v>27.7</v>
      </c>
      <c r="O878" s="14">
        <f t="shared" si="54"/>
        <v>42.334</v>
      </c>
      <c r="P878" s="16">
        <f t="shared" si="55"/>
        <v>0.604477825056401</v>
      </c>
      <c r="Q878" s="17">
        <f>YEAR(SalesDataTable[[#This Row],[Order Date]])</f>
        <v>2026</v>
      </c>
      <c r="R878" s="16" t="str">
        <f>"Q"&amp;ROUNDUP(MONTH(SalesDataTable[[#This Row],[Order Date]])/3,0)</f>
        <v>Q2</v>
      </c>
      <c r="S878" s="13">
        <f>MONTH(SalesDataTable[[#This Row],[Order Date]])</f>
        <v>5</v>
      </c>
      <c r="T878" s="16" t="str">
        <f>TEXT(SalesDataTable[[#This Row],[Order Date]],"mmm")</f>
        <v>May</v>
      </c>
    </row>
    <row r="879" ht="15.6" spans="1:20">
      <c r="A879" s="19" t="s">
        <v>950</v>
      </c>
      <c r="B879" s="11">
        <v>46164</v>
      </c>
      <c r="C879" s="12" t="s">
        <v>28</v>
      </c>
      <c r="D879" s="12" t="s">
        <v>58</v>
      </c>
      <c r="E879" s="12" t="s">
        <v>23</v>
      </c>
      <c r="F879" s="12" t="s">
        <v>36</v>
      </c>
      <c r="G879" s="12" t="s">
        <v>31</v>
      </c>
      <c r="H879" s="12" t="s">
        <v>73</v>
      </c>
      <c r="I879" s="13">
        <v>3</v>
      </c>
      <c r="J879" s="14">
        <v>156.74</v>
      </c>
      <c r="K879" s="15">
        <v>0</v>
      </c>
      <c r="L879" s="14">
        <v>79.82</v>
      </c>
      <c r="M879" s="14">
        <f t="shared" si="52"/>
        <v>470.22</v>
      </c>
      <c r="N879" s="14">
        <f t="shared" si="53"/>
        <v>239.46</v>
      </c>
      <c r="O879" s="14">
        <f t="shared" si="54"/>
        <v>230.76</v>
      </c>
      <c r="P879" s="16">
        <f t="shared" si="55"/>
        <v>0.490749011101187</v>
      </c>
      <c r="Q879" s="17">
        <f>YEAR(SalesDataTable[[#This Row],[Order Date]])</f>
        <v>2026</v>
      </c>
      <c r="R879" s="16" t="str">
        <f>"Q"&amp;ROUNDUP(MONTH(SalesDataTable[[#This Row],[Order Date]])/3,0)</f>
        <v>Q2</v>
      </c>
      <c r="S879" s="13">
        <f>MONTH(SalesDataTable[[#This Row],[Order Date]])</f>
        <v>5</v>
      </c>
      <c r="T879" s="16" t="str">
        <f>TEXT(SalesDataTable[[#This Row],[Order Date]],"mmm")</f>
        <v>May</v>
      </c>
    </row>
    <row r="880" ht="15.6" spans="1:20">
      <c r="A880" s="19" t="s">
        <v>951</v>
      </c>
      <c r="B880" s="11">
        <v>46164</v>
      </c>
      <c r="C880" s="12" t="s">
        <v>21</v>
      </c>
      <c r="D880" s="12" t="s">
        <v>72</v>
      </c>
      <c r="E880" s="12" t="s">
        <v>30</v>
      </c>
      <c r="F880" s="12" t="s">
        <v>24</v>
      </c>
      <c r="G880" s="12" t="s">
        <v>25</v>
      </c>
      <c r="H880" s="12" t="s">
        <v>49</v>
      </c>
      <c r="I880" s="13">
        <v>3</v>
      </c>
      <c r="J880" s="14">
        <v>51.04</v>
      </c>
      <c r="K880" s="15">
        <v>0.2</v>
      </c>
      <c r="L880" s="14">
        <v>22.32</v>
      </c>
      <c r="M880" s="14">
        <f t="shared" si="52"/>
        <v>122.496</v>
      </c>
      <c r="N880" s="14">
        <f t="shared" si="53"/>
        <v>66.96</v>
      </c>
      <c r="O880" s="14">
        <f t="shared" si="54"/>
        <v>55.536</v>
      </c>
      <c r="P880" s="16">
        <f t="shared" si="55"/>
        <v>0.453369905956113</v>
      </c>
      <c r="Q880" s="17">
        <f>YEAR(SalesDataTable[[#This Row],[Order Date]])</f>
        <v>2026</v>
      </c>
      <c r="R880" s="16" t="str">
        <f>"Q"&amp;ROUNDUP(MONTH(SalesDataTable[[#This Row],[Order Date]])/3,0)</f>
        <v>Q2</v>
      </c>
      <c r="S880" s="13">
        <f>MONTH(SalesDataTable[[#This Row],[Order Date]])</f>
        <v>5</v>
      </c>
      <c r="T880" s="16" t="str">
        <f>TEXT(SalesDataTable[[#This Row],[Order Date]],"mmm")</f>
        <v>May</v>
      </c>
    </row>
    <row r="881" ht="15.6" spans="1:20">
      <c r="A881" s="19" t="s">
        <v>952</v>
      </c>
      <c r="B881" s="11">
        <v>46164</v>
      </c>
      <c r="C881" s="12" t="s">
        <v>47</v>
      </c>
      <c r="D881" s="12" t="s">
        <v>102</v>
      </c>
      <c r="E881" s="12" t="s">
        <v>45</v>
      </c>
      <c r="F881" s="12" t="s">
        <v>36</v>
      </c>
      <c r="G881" s="12" t="s">
        <v>31</v>
      </c>
      <c r="H881" s="12" t="s">
        <v>32</v>
      </c>
      <c r="I881" s="13">
        <v>2</v>
      </c>
      <c r="J881" s="14">
        <v>93.55</v>
      </c>
      <c r="K881" s="15">
        <v>0</v>
      </c>
      <c r="L881" s="14">
        <v>44.31</v>
      </c>
      <c r="M881" s="14">
        <f t="shared" si="52"/>
        <v>187.1</v>
      </c>
      <c r="N881" s="14">
        <f t="shared" si="53"/>
        <v>88.62</v>
      </c>
      <c r="O881" s="14">
        <f t="shared" si="54"/>
        <v>98.48</v>
      </c>
      <c r="P881" s="16">
        <f t="shared" si="55"/>
        <v>0.526349545697488</v>
      </c>
      <c r="Q881" s="17">
        <f>YEAR(SalesDataTable[[#This Row],[Order Date]])</f>
        <v>2026</v>
      </c>
      <c r="R881" s="16" t="str">
        <f>"Q"&amp;ROUNDUP(MONTH(SalesDataTable[[#This Row],[Order Date]])/3,0)</f>
        <v>Q2</v>
      </c>
      <c r="S881" s="13">
        <f>MONTH(SalesDataTable[[#This Row],[Order Date]])</f>
        <v>5</v>
      </c>
      <c r="T881" s="16" t="str">
        <f>TEXT(SalesDataTable[[#This Row],[Order Date]],"mmm")</f>
        <v>May</v>
      </c>
    </row>
    <row r="882" ht="15.6" spans="1:20">
      <c r="A882" s="19" t="s">
        <v>953</v>
      </c>
      <c r="B882" s="11">
        <v>46164</v>
      </c>
      <c r="C882" s="12" t="s">
        <v>34</v>
      </c>
      <c r="D882" s="12" t="s">
        <v>35</v>
      </c>
      <c r="E882" s="12" t="s">
        <v>23</v>
      </c>
      <c r="F882" s="12" t="s">
        <v>40</v>
      </c>
      <c r="G882" s="12" t="s">
        <v>37</v>
      </c>
      <c r="H882" s="12" t="s">
        <v>91</v>
      </c>
      <c r="I882" s="13">
        <v>1</v>
      </c>
      <c r="J882" s="14">
        <v>131.74</v>
      </c>
      <c r="K882" s="15">
        <v>0</v>
      </c>
      <c r="L882" s="14">
        <v>66.65</v>
      </c>
      <c r="M882" s="14">
        <f t="shared" si="52"/>
        <v>131.74</v>
      </c>
      <c r="N882" s="14">
        <f t="shared" si="53"/>
        <v>66.65</v>
      </c>
      <c r="O882" s="14">
        <f t="shared" si="54"/>
        <v>65.09</v>
      </c>
      <c r="P882" s="16">
        <f t="shared" si="55"/>
        <v>0.49407924700167</v>
      </c>
      <c r="Q882" s="17">
        <f>YEAR(SalesDataTable[[#This Row],[Order Date]])</f>
        <v>2026</v>
      </c>
      <c r="R882" s="16" t="str">
        <f>"Q"&amp;ROUNDUP(MONTH(SalesDataTable[[#This Row],[Order Date]])/3,0)</f>
        <v>Q2</v>
      </c>
      <c r="S882" s="13">
        <f>MONTH(SalesDataTable[[#This Row],[Order Date]])</f>
        <v>5</v>
      </c>
      <c r="T882" s="16" t="str">
        <f>TEXT(SalesDataTable[[#This Row],[Order Date]],"mmm")</f>
        <v>May</v>
      </c>
    </row>
    <row r="883" ht="15.6" spans="1:20">
      <c r="A883" s="19" t="s">
        <v>954</v>
      </c>
      <c r="B883" s="11">
        <v>46164</v>
      </c>
      <c r="C883" s="12" t="s">
        <v>47</v>
      </c>
      <c r="D883" s="12" t="s">
        <v>68</v>
      </c>
      <c r="E883" s="12" t="s">
        <v>23</v>
      </c>
      <c r="F883" s="12" t="s">
        <v>36</v>
      </c>
      <c r="G883" s="12" t="s">
        <v>31</v>
      </c>
      <c r="H883" s="12" t="s">
        <v>32</v>
      </c>
      <c r="I883" s="13">
        <v>5</v>
      </c>
      <c r="J883" s="14">
        <v>91.79</v>
      </c>
      <c r="K883" s="15">
        <v>0.05</v>
      </c>
      <c r="L883" s="14">
        <v>44.48</v>
      </c>
      <c r="M883" s="14">
        <f t="shared" si="52"/>
        <v>436.0025</v>
      </c>
      <c r="N883" s="14">
        <f t="shared" si="53"/>
        <v>222.4</v>
      </c>
      <c r="O883" s="14">
        <f t="shared" si="54"/>
        <v>213.6025</v>
      </c>
      <c r="P883" s="16">
        <f t="shared" si="55"/>
        <v>0.48991118170194</v>
      </c>
      <c r="Q883" s="17">
        <f>YEAR(SalesDataTable[[#This Row],[Order Date]])</f>
        <v>2026</v>
      </c>
      <c r="R883" s="16" t="str">
        <f>"Q"&amp;ROUNDUP(MONTH(SalesDataTable[[#This Row],[Order Date]])/3,0)</f>
        <v>Q2</v>
      </c>
      <c r="S883" s="13">
        <f>MONTH(SalesDataTable[[#This Row],[Order Date]])</f>
        <v>5</v>
      </c>
      <c r="T883" s="16" t="str">
        <f>TEXT(SalesDataTable[[#This Row],[Order Date]],"mmm")</f>
        <v>May</v>
      </c>
    </row>
    <row r="884" ht="15.6" spans="1:20">
      <c r="A884" s="19" t="s">
        <v>955</v>
      </c>
      <c r="B884" s="11">
        <v>46164</v>
      </c>
      <c r="C884" s="12" t="s">
        <v>47</v>
      </c>
      <c r="D884" s="12" t="s">
        <v>102</v>
      </c>
      <c r="E884" s="12" t="s">
        <v>23</v>
      </c>
      <c r="F884" s="12" t="s">
        <v>40</v>
      </c>
      <c r="G884" s="12" t="s">
        <v>31</v>
      </c>
      <c r="H884" s="12" t="s">
        <v>73</v>
      </c>
      <c r="I884" s="13">
        <v>4</v>
      </c>
      <c r="J884" s="14">
        <v>155.4</v>
      </c>
      <c r="K884" s="15">
        <v>0.05</v>
      </c>
      <c r="L884" s="14">
        <v>77.31</v>
      </c>
      <c r="M884" s="14">
        <f t="shared" si="52"/>
        <v>590.52</v>
      </c>
      <c r="N884" s="14">
        <f t="shared" si="53"/>
        <v>309.24</v>
      </c>
      <c r="O884" s="14">
        <f t="shared" si="54"/>
        <v>281.28</v>
      </c>
      <c r="P884" s="16">
        <f t="shared" si="55"/>
        <v>0.47632595001016</v>
      </c>
      <c r="Q884" s="17">
        <f>YEAR(SalesDataTable[[#This Row],[Order Date]])</f>
        <v>2026</v>
      </c>
      <c r="R884" s="16" t="str">
        <f>"Q"&amp;ROUNDUP(MONTH(SalesDataTable[[#This Row],[Order Date]])/3,0)</f>
        <v>Q2</v>
      </c>
      <c r="S884" s="13">
        <f>MONTH(SalesDataTable[[#This Row],[Order Date]])</f>
        <v>5</v>
      </c>
      <c r="T884" s="16" t="str">
        <f>TEXT(SalesDataTable[[#This Row],[Order Date]],"mmm")</f>
        <v>May</v>
      </c>
    </row>
    <row r="885" ht="15.6" spans="1:20">
      <c r="A885" s="19" t="s">
        <v>956</v>
      </c>
      <c r="B885" s="11">
        <v>46165</v>
      </c>
      <c r="C885" s="12" t="s">
        <v>28</v>
      </c>
      <c r="D885" s="12" t="s">
        <v>29</v>
      </c>
      <c r="E885" s="12" t="s">
        <v>23</v>
      </c>
      <c r="F885" s="12" t="s">
        <v>36</v>
      </c>
      <c r="G885" s="12" t="s">
        <v>37</v>
      </c>
      <c r="H885" s="12" t="s">
        <v>38</v>
      </c>
      <c r="I885" s="13">
        <v>1</v>
      </c>
      <c r="J885" s="14">
        <v>36.57</v>
      </c>
      <c r="K885" s="15">
        <v>0.05</v>
      </c>
      <c r="L885" s="14">
        <v>13.33</v>
      </c>
      <c r="M885" s="14">
        <f t="shared" si="52"/>
        <v>34.7415</v>
      </c>
      <c r="N885" s="14">
        <f t="shared" si="53"/>
        <v>13.33</v>
      </c>
      <c r="O885" s="14">
        <f t="shared" si="54"/>
        <v>21.4115</v>
      </c>
      <c r="P885" s="16">
        <f t="shared" si="55"/>
        <v>0.616309025229193</v>
      </c>
      <c r="Q885" s="17">
        <f>YEAR(SalesDataTable[[#This Row],[Order Date]])</f>
        <v>2026</v>
      </c>
      <c r="R885" s="16" t="str">
        <f>"Q"&amp;ROUNDUP(MONTH(SalesDataTable[[#This Row],[Order Date]])/3,0)</f>
        <v>Q2</v>
      </c>
      <c r="S885" s="13">
        <f>MONTH(SalesDataTable[[#This Row],[Order Date]])</f>
        <v>5</v>
      </c>
      <c r="T885" s="16" t="str">
        <f>TEXT(SalesDataTable[[#This Row],[Order Date]],"mmm")</f>
        <v>May</v>
      </c>
    </row>
    <row r="886" ht="15.6" spans="1:20">
      <c r="A886" s="19" t="s">
        <v>957</v>
      </c>
      <c r="B886" s="11">
        <v>46165</v>
      </c>
      <c r="C886" s="12" t="s">
        <v>34</v>
      </c>
      <c r="D886" s="12" t="s">
        <v>146</v>
      </c>
      <c r="E886" s="12" t="s">
        <v>23</v>
      </c>
      <c r="F886" s="12" t="s">
        <v>36</v>
      </c>
      <c r="G886" s="12" t="s">
        <v>25</v>
      </c>
      <c r="H886" s="12" t="s">
        <v>55</v>
      </c>
      <c r="I886" s="13">
        <v>2</v>
      </c>
      <c r="J886" s="14">
        <v>41.19</v>
      </c>
      <c r="K886" s="15">
        <v>0</v>
      </c>
      <c r="L886" s="14">
        <v>17.19</v>
      </c>
      <c r="M886" s="14">
        <f t="shared" si="52"/>
        <v>82.38</v>
      </c>
      <c r="N886" s="14">
        <f t="shared" si="53"/>
        <v>34.38</v>
      </c>
      <c r="O886" s="14">
        <f t="shared" si="54"/>
        <v>48</v>
      </c>
      <c r="P886" s="16">
        <f t="shared" si="55"/>
        <v>0.582665695557174</v>
      </c>
      <c r="Q886" s="17">
        <f>YEAR(SalesDataTable[[#This Row],[Order Date]])</f>
        <v>2026</v>
      </c>
      <c r="R886" s="16" t="str">
        <f>"Q"&amp;ROUNDUP(MONTH(SalesDataTable[[#This Row],[Order Date]])/3,0)</f>
        <v>Q2</v>
      </c>
      <c r="S886" s="13">
        <f>MONTH(SalesDataTable[[#This Row],[Order Date]])</f>
        <v>5</v>
      </c>
      <c r="T886" s="16" t="str">
        <f>TEXT(SalesDataTable[[#This Row],[Order Date]],"mmm")</f>
        <v>May</v>
      </c>
    </row>
    <row r="887" ht="15.6" spans="1:20">
      <c r="A887" s="19" t="s">
        <v>958</v>
      </c>
      <c r="B887" s="11">
        <v>46165</v>
      </c>
      <c r="C887" s="12" t="s">
        <v>47</v>
      </c>
      <c r="D887" s="12" t="s">
        <v>68</v>
      </c>
      <c r="E887" s="12" t="s">
        <v>23</v>
      </c>
      <c r="F887" s="12" t="s">
        <v>24</v>
      </c>
      <c r="G887" s="12" t="s">
        <v>37</v>
      </c>
      <c r="H887" s="12" t="s">
        <v>91</v>
      </c>
      <c r="I887" s="13">
        <v>1</v>
      </c>
      <c r="J887" s="14">
        <v>136.67</v>
      </c>
      <c r="K887" s="15">
        <v>0.05</v>
      </c>
      <c r="L887" s="14">
        <v>67.1</v>
      </c>
      <c r="M887" s="14">
        <f t="shared" si="52"/>
        <v>129.8365</v>
      </c>
      <c r="N887" s="14">
        <f t="shared" si="53"/>
        <v>67.1</v>
      </c>
      <c r="O887" s="14">
        <f t="shared" si="54"/>
        <v>62.7365</v>
      </c>
      <c r="P887" s="16">
        <f t="shared" si="55"/>
        <v>0.483196173649166</v>
      </c>
      <c r="Q887" s="17">
        <f>YEAR(SalesDataTable[[#This Row],[Order Date]])</f>
        <v>2026</v>
      </c>
      <c r="R887" s="16" t="str">
        <f>"Q"&amp;ROUNDUP(MONTH(SalesDataTable[[#This Row],[Order Date]])/3,0)</f>
        <v>Q2</v>
      </c>
      <c r="S887" s="13">
        <f>MONTH(SalesDataTable[[#This Row],[Order Date]])</f>
        <v>5</v>
      </c>
      <c r="T887" s="16" t="str">
        <f>TEXT(SalesDataTable[[#This Row],[Order Date]],"mmm")</f>
        <v>May</v>
      </c>
    </row>
    <row r="888" ht="15.6" spans="1:20">
      <c r="A888" s="19" t="s">
        <v>959</v>
      </c>
      <c r="B888" s="11">
        <v>46165</v>
      </c>
      <c r="C888" s="12" t="s">
        <v>34</v>
      </c>
      <c r="D888" s="12" t="s">
        <v>35</v>
      </c>
      <c r="E888" s="12" t="s">
        <v>45</v>
      </c>
      <c r="F888" s="12" t="s">
        <v>36</v>
      </c>
      <c r="G888" s="12" t="s">
        <v>69</v>
      </c>
      <c r="H888" s="12" t="s">
        <v>87</v>
      </c>
      <c r="I888" s="13">
        <v>2</v>
      </c>
      <c r="J888" s="14">
        <v>35.7</v>
      </c>
      <c r="K888" s="15">
        <v>0</v>
      </c>
      <c r="L888" s="14">
        <v>13.52</v>
      </c>
      <c r="M888" s="14">
        <f t="shared" si="52"/>
        <v>71.4</v>
      </c>
      <c r="N888" s="14">
        <f t="shared" si="53"/>
        <v>27.04</v>
      </c>
      <c r="O888" s="14">
        <f t="shared" si="54"/>
        <v>44.36</v>
      </c>
      <c r="P888" s="16">
        <f t="shared" si="55"/>
        <v>0.621288515406162</v>
      </c>
      <c r="Q888" s="17">
        <f>YEAR(SalesDataTable[[#This Row],[Order Date]])</f>
        <v>2026</v>
      </c>
      <c r="R888" s="16" t="str">
        <f>"Q"&amp;ROUNDUP(MONTH(SalesDataTable[[#This Row],[Order Date]])/3,0)</f>
        <v>Q2</v>
      </c>
      <c r="S888" s="13">
        <f>MONTH(SalesDataTable[[#This Row],[Order Date]])</f>
        <v>5</v>
      </c>
      <c r="T888" s="16" t="str">
        <f>TEXT(SalesDataTable[[#This Row],[Order Date]],"mmm")</f>
        <v>May</v>
      </c>
    </row>
    <row r="889" ht="15.6" spans="1:20">
      <c r="A889" s="19" t="s">
        <v>960</v>
      </c>
      <c r="B889" s="11">
        <v>46165</v>
      </c>
      <c r="C889" s="12" t="s">
        <v>21</v>
      </c>
      <c r="D889" s="12" t="s">
        <v>22</v>
      </c>
      <c r="E889" s="12" t="s">
        <v>23</v>
      </c>
      <c r="F889" s="12" t="s">
        <v>24</v>
      </c>
      <c r="G889" s="12" t="s">
        <v>25</v>
      </c>
      <c r="H889" s="12" t="s">
        <v>63</v>
      </c>
      <c r="I889" s="13">
        <v>1</v>
      </c>
      <c r="J889" s="14">
        <v>100.87</v>
      </c>
      <c r="K889" s="15">
        <v>0</v>
      </c>
      <c r="L889" s="14">
        <v>50.4</v>
      </c>
      <c r="M889" s="14">
        <f t="shared" si="52"/>
        <v>100.87</v>
      </c>
      <c r="N889" s="14">
        <f t="shared" si="53"/>
        <v>50.4</v>
      </c>
      <c r="O889" s="14">
        <f t="shared" si="54"/>
        <v>50.47</v>
      </c>
      <c r="P889" s="16">
        <f t="shared" si="55"/>
        <v>0.500346981263012</v>
      </c>
      <c r="Q889" s="17">
        <f>YEAR(SalesDataTable[[#This Row],[Order Date]])</f>
        <v>2026</v>
      </c>
      <c r="R889" s="16" t="str">
        <f>"Q"&amp;ROUNDUP(MONTH(SalesDataTable[[#This Row],[Order Date]])/3,0)</f>
        <v>Q2</v>
      </c>
      <c r="S889" s="13">
        <f>MONTH(SalesDataTable[[#This Row],[Order Date]])</f>
        <v>5</v>
      </c>
      <c r="T889" s="16" t="str">
        <f>TEXT(SalesDataTable[[#This Row],[Order Date]],"mmm")</f>
        <v>May</v>
      </c>
    </row>
    <row r="890" ht="15.6" spans="1:20">
      <c r="A890" s="19" t="s">
        <v>961</v>
      </c>
      <c r="B890" s="11">
        <v>46165</v>
      </c>
      <c r="C890" s="12" t="s">
        <v>34</v>
      </c>
      <c r="D890" s="12" t="s">
        <v>146</v>
      </c>
      <c r="E890" s="12" t="s">
        <v>45</v>
      </c>
      <c r="F890" s="12" t="s">
        <v>24</v>
      </c>
      <c r="G890" s="12" t="s">
        <v>37</v>
      </c>
      <c r="H890" s="12" t="s">
        <v>91</v>
      </c>
      <c r="I890" s="13">
        <v>1</v>
      </c>
      <c r="J890" s="14">
        <v>130.8</v>
      </c>
      <c r="K890" s="15">
        <v>0</v>
      </c>
      <c r="L890" s="14">
        <v>68.7</v>
      </c>
      <c r="M890" s="14">
        <f t="shared" si="52"/>
        <v>130.8</v>
      </c>
      <c r="N890" s="14">
        <f t="shared" si="53"/>
        <v>68.7</v>
      </c>
      <c r="O890" s="14">
        <f t="shared" si="54"/>
        <v>62.1</v>
      </c>
      <c r="P890" s="16">
        <f t="shared" si="55"/>
        <v>0.474770642201835</v>
      </c>
      <c r="Q890" s="17">
        <f>YEAR(SalesDataTable[[#This Row],[Order Date]])</f>
        <v>2026</v>
      </c>
      <c r="R890" s="16" t="str">
        <f>"Q"&amp;ROUNDUP(MONTH(SalesDataTable[[#This Row],[Order Date]])/3,0)</f>
        <v>Q2</v>
      </c>
      <c r="S890" s="13">
        <f>MONTH(SalesDataTable[[#This Row],[Order Date]])</f>
        <v>5</v>
      </c>
      <c r="T890" s="16" t="str">
        <f>TEXT(SalesDataTable[[#This Row],[Order Date]],"mmm")</f>
        <v>May</v>
      </c>
    </row>
    <row r="891" ht="15.6" spans="1:20">
      <c r="A891" s="19" t="s">
        <v>962</v>
      </c>
      <c r="B891" s="11">
        <v>46165</v>
      </c>
      <c r="C891" s="12" t="s">
        <v>21</v>
      </c>
      <c r="D891" s="12" t="s">
        <v>72</v>
      </c>
      <c r="E891" s="12" t="s">
        <v>59</v>
      </c>
      <c r="F891" s="12" t="s">
        <v>24</v>
      </c>
      <c r="G891" s="12" t="s">
        <v>31</v>
      </c>
      <c r="H891" s="12" t="s">
        <v>73</v>
      </c>
      <c r="I891" s="13">
        <v>1</v>
      </c>
      <c r="J891" s="14">
        <v>153.89</v>
      </c>
      <c r="K891" s="15">
        <v>0</v>
      </c>
      <c r="L891" s="14">
        <v>79.64</v>
      </c>
      <c r="M891" s="14">
        <f t="shared" si="52"/>
        <v>153.89</v>
      </c>
      <c r="N891" s="14">
        <f t="shared" si="53"/>
        <v>79.64</v>
      </c>
      <c r="O891" s="14">
        <f t="shared" si="54"/>
        <v>74.25</v>
      </c>
      <c r="P891" s="16">
        <f t="shared" si="55"/>
        <v>0.482487491065046</v>
      </c>
      <c r="Q891" s="17">
        <f>YEAR(SalesDataTable[[#This Row],[Order Date]])</f>
        <v>2026</v>
      </c>
      <c r="R891" s="16" t="str">
        <f>"Q"&amp;ROUNDUP(MONTH(SalesDataTable[[#This Row],[Order Date]])/3,0)</f>
        <v>Q2</v>
      </c>
      <c r="S891" s="13">
        <f>MONTH(SalesDataTable[[#This Row],[Order Date]])</f>
        <v>5</v>
      </c>
      <c r="T891" s="16" t="str">
        <f>TEXT(SalesDataTable[[#This Row],[Order Date]],"mmm")</f>
        <v>May</v>
      </c>
    </row>
    <row r="892" ht="15.6" spans="1:20">
      <c r="A892" s="19" t="s">
        <v>963</v>
      </c>
      <c r="B892" s="11">
        <v>46166</v>
      </c>
      <c r="C892" s="12" t="s">
        <v>47</v>
      </c>
      <c r="D892" s="12" t="s">
        <v>65</v>
      </c>
      <c r="E892" s="12" t="s">
        <v>23</v>
      </c>
      <c r="F892" s="12" t="s">
        <v>36</v>
      </c>
      <c r="G892" s="12" t="s">
        <v>51</v>
      </c>
      <c r="H892" s="12" t="s">
        <v>110</v>
      </c>
      <c r="I892" s="13">
        <v>1</v>
      </c>
      <c r="J892" s="14">
        <v>122.51</v>
      </c>
      <c r="K892" s="15">
        <v>0.15</v>
      </c>
      <c r="L892" s="14">
        <v>62.2</v>
      </c>
      <c r="M892" s="14">
        <f t="shared" si="52"/>
        <v>104.1335</v>
      </c>
      <c r="N892" s="14">
        <f t="shared" si="53"/>
        <v>62.2</v>
      </c>
      <c r="O892" s="14">
        <f t="shared" si="54"/>
        <v>41.9335</v>
      </c>
      <c r="P892" s="16">
        <f t="shared" si="55"/>
        <v>0.402689816437554</v>
      </c>
      <c r="Q892" s="17">
        <f>YEAR(SalesDataTable[[#This Row],[Order Date]])</f>
        <v>2026</v>
      </c>
      <c r="R892" s="16" t="str">
        <f>"Q"&amp;ROUNDUP(MONTH(SalesDataTable[[#This Row],[Order Date]])/3,0)</f>
        <v>Q2</v>
      </c>
      <c r="S892" s="13">
        <f>MONTH(SalesDataTable[[#This Row],[Order Date]])</f>
        <v>5</v>
      </c>
      <c r="T892" s="16" t="str">
        <f>TEXT(SalesDataTable[[#This Row],[Order Date]],"mmm")</f>
        <v>May</v>
      </c>
    </row>
    <row r="893" ht="15.6" spans="1:20">
      <c r="A893" s="19" t="s">
        <v>964</v>
      </c>
      <c r="B893" s="11">
        <v>46166</v>
      </c>
      <c r="C893" s="12" t="s">
        <v>47</v>
      </c>
      <c r="D893" s="12" t="s">
        <v>48</v>
      </c>
      <c r="E893" s="12" t="s">
        <v>30</v>
      </c>
      <c r="F893" s="12" t="s">
        <v>24</v>
      </c>
      <c r="G893" s="12" t="s">
        <v>25</v>
      </c>
      <c r="H893" s="12" t="s">
        <v>26</v>
      </c>
      <c r="I893" s="13">
        <v>8</v>
      </c>
      <c r="J893" s="14">
        <v>79.94</v>
      </c>
      <c r="K893" s="15">
        <v>0.15</v>
      </c>
      <c r="L893" s="14">
        <v>41.65</v>
      </c>
      <c r="M893" s="14">
        <f t="shared" si="52"/>
        <v>543.592</v>
      </c>
      <c r="N893" s="14">
        <f t="shared" si="53"/>
        <v>333.2</v>
      </c>
      <c r="O893" s="14">
        <f t="shared" si="54"/>
        <v>210.392</v>
      </c>
      <c r="P893" s="16">
        <f t="shared" si="55"/>
        <v>0.387040280210158</v>
      </c>
      <c r="Q893" s="17">
        <f>YEAR(SalesDataTable[[#This Row],[Order Date]])</f>
        <v>2026</v>
      </c>
      <c r="R893" s="16" t="str">
        <f>"Q"&amp;ROUNDUP(MONTH(SalesDataTable[[#This Row],[Order Date]])/3,0)</f>
        <v>Q2</v>
      </c>
      <c r="S893" s="13">
        <f>MONTH(SalesDataTable[[#This Row],[Order Date]])</f>
        <v>5</v>
      </c>
      <c r="T893" s="16" t="str">
        <f>TEXT(SalesDataTable[[#This Row],[Order Date]],"mmm")</f>
        <v>May</v>
      </c>
    </row>
    <row r="894" ht="15.6" spans="1:20">
      <c r="A894" s="19" t="s">
        <v>965</v>
      </c>
      <c r="B894" s="11">
        <v>46166</v>
      </c>
      <c r="C894" s="12" t="s">
        <v>47</v>
      </c>
      <c r="D894" s="12" t="s">
        <v>65</v>
      </c>
      <c r="E894" s="12" t="s">
        <v>23</v>
      </c>
      <c r="F894" s="12" t="s">
        <v>36</v>
      </c>
      <c r="G894" s="12" t="s">
        <v>25</v>
      </c>
      <c r="H894" s="12" t="s">
        <v>49</v>
      </c>
      <c r="I894" s="13">
        <v>2</v>
      </c>
      <c r="J894" s="14">
        <v>50.78</v>
      </c>
      <c r="K894" s="15">
        <v>0.05</v>
      </c>
      <c r="L894" s="14">
        <v>23.03</v>
      </c>
      <c r="M894" s="14">
        <f t="shared" si="52"/>
        <v>96.482</v>
      </c>
      <c r="N894" s="14">
        <f t="shared" si="53"/>
        <v>46.06</v>
      </c>
      <c r="O894" s="14">
        <f t="shared" si="54"/>
        <v>50.422</v>
      </c>
      <c r="P894" s="16">
        <f t="shared" si="55"/>
        <v>0.522605252793267</v>
      </c>
      <c r="Q894" s="17">
        <f>YEAR(SalesDataTable[[#This Row],[Order Date]])</f>
        <v>2026</v>
      </c>
      <c r="R894" s="16" t="str">
        <f>"Q"&amp;ROUNDUP(MONTH(SalesDataTable[[#This Row],[Order Date]])/3,0)</f>
        <v>Q2</v>
      </c>
      <c r="S894" s="13">
        <f>MONTH(SalesDataTable[[#This Row],[Order Date]])</f>
        <v>5</v>
      </c>
      <c r="T894" s="16" t="str">
        <f>TEXT(SalesDataTable[[#This Row],[Order Date]],"mmm")</f>
        <v>May</v>
      </c>
    </row>
    <row r="895" ht="15.6" spans="1:20">
      <c r="A895" s="19" t="s">
        <v>966</v>
      </c>
      <c r="B895" s="11">
        <v>46166</v>
      </c>
      <c r="C895" s="12" t="s">
        <v>21</v>
      </c>
      <c r="D895" s="12" t="s">
        <v>108</v>
      </c>
      <c r="E895" s="12" t="s">
        <v>59</v>
      </c>
      <c r="F895" s="12" t="s">
        <v>40</v>
      </c>
      <c r="G895" s="12" t="s">
        <v>25</v>
      </c>
      <c r="H895" s="12" t="s">
        <v>26</v>
      </c>
      <c r="I895" s="13">
        <v>2</v>
      </c>
      <c r="J895" s="14">
        <v>80.59</v>
      </c>
      <c r="K895" s="15">
        <v>0.05</v>
      </c>
      <c r="L895" s="14">
        <v>41.44</v>
      </c>
      <c r="M895" s="14">
        <f t="shared" si="52"/>
        <v>153.121</v>
      </c>
      <c r="N895" s="14">
        <f t="shared" si="53"/>
        <v>82.88</v>
      </c>
      <c r="O895" s="14">
        <f t="shared" si="54"/>
        <v>70.241</v>
      </c>
      <c r="P895" s="16">
        <f t="shared" si="55"/>
        <v>0.458728717811404</v>
      </c>
      <c r="Q895" s="17">
        <f>YEAR(SalesDataTable[[#This Row],[Order Date]])</f>
        <v>2026</v>
      </c>
      <c r="R895" s="16" t="str">
        <f>"Q"&amp;ROUNDUP(MONTH(SalesDataTable[[#This Row],[Order Date]])/3,0)</f>
        <v>Q2</v>
      </c>
      <c r="S895" s="13">
        <f>MONTH(SalesDataTable[[#This Row],[Order Date]])</f>
        <v>5</v>
      </c>
      <c r="T895" s="16" t="str">
        <f>TEXT(SalesDataTable[[#This Row],[Order Date]],"mmm")</f>
        <v>May</v>
      </c>
    </row>
    <row r="896" ht="15.6" spans="1:20">
      <c r="A896" s="19" t="s">
        <v>967</v>
      </c>
      <c r="B896" s="11">
        <v>46166</v>
      </c>
      <c r="C896" s="12" t="s">
        <v>21</v>
      </c>
      <c r="D896" s="12" t="s">
        <v>108</v>
      </c>
      <c r="E896" s="12" t="s">
        <v>59</v>
      </c>
      <c r="F896" s="12" t="s">
        <v>36</v>
      </c>
      <c r="G896" s="12" t="s">
        <v>69</v>
      </c>
      <c r="H896" s="12" t="s">
        <v>87</v>
      </c>
      <c r="I896" s="13">
        <v>3</v>
      </c>
      <c r="J896" s="14">
        <v>35.75</v>
      </c>
      <c r="K896" s="15">
        <v>0.15</v>
      </c>
      <c r="L896" s="14">
        <v>13.54</v>
      </c>
      <c r="M896" s="14">
        <f t="shared" si="52"/>
        <v>91.1625</v>
      </c>
      <c r="N896" s="14">
        <f t="shared" si="53"/>
        <v>40.62</v>
      </c>
      <c r="O896" s="14">
        <f t="shared" si="54"/>
        <v>50.5425</v>
      </c>
      <c r="P896" s="16">
        <f t="shared" si="55"/>
        <v>0.554422048539696</v>
      </c>
      <c r="Q896" s="17">
        <f>YEAR(SalesDataTable[[#This Row],[Order Date]])</f>
        <v>2026</v>
      </c>
      <c r="R896" s="16" t="str">
        <f>"Q"&amp;ROUNDUP(MONTH(SalesDataTable[[#This Row],[Order Date]])/3,0)</f>
        <v>Q2</v>
      </c>
      <c r="S896" s="13">
        <f>MONTH(SalesDataTable[[#This Row],[Order Date]])</f>
        <v>5</v>
      </c>
      <c r="T896" s="16" t="str">
        <f>TEXT(SalesDataTable[[#This Row],[Order Date]],"mmm")</f>
        <v>May</v>
      </c>
    </row>
    <row r="897" ht="15.6" spans="1:20">
      <c r="A897" s="19" t="s">
        <v>968</v>
      </c>
      <c r="B897" s="11">
        <v>46166</v>
      </c>
      <c r="C897" s="12" t="s">
        <v>28</v>
      </c>
      <c r="D897" s="12" t="s">
        <v>89</v>
      </c>
      <c r="E897" s="12" t="s">
        <v>23</v>
      </c>
      <c r="F897" s="12" t="s">
        <v>36</v>
      </c>
      <c r="G897" s="12" t="s">
        <v>51</v>
      </c>
      <c r="H897" s="12" t="s">
        <v>61</v>
      </c>
      <c r="I897" s="13">
        <v>5</v>
      </c>
      <c r="J897" s="14">
        <v>195.78</v>
      </c>
      <c r="K897" s="15">
        <v>0.1</v>
      </c>
      <c r="L897" s="14">
        <v>101.98</v>
      </c>
      <c r="M897" s="14">
        <f t="shared" si="52"/>
        <v>881.01</v>
      </c>
      <c r="N897" s="14">
        <f t="shared" si="53"/>
        <v>509.9</v>
      </c>
      <c r="O897" s="14">
        <f t="shared" si="54"/>
        <v>371.11</v>
      </c>
      <c r="P897" s="16">
        <f t="shared" si="55"/>
        <v>0.421232449120895</v>
      </c>
      <c r="Q897" s="17">
        <f>YEAR(SalesDataTable[[#This Row],[Order Date]])</f>
        <v>2026</v>
      </c>
      <c r="R897" s="16" t="str">
        <f>"Q"&amp;ROUNDUP(MONTH(SalesDataTable[[#This Row],[Order Date]])/3,0)</f>
        <v>Q2</v>
      </c>
      <c r="S897" s="13">
        <f>MONTH(SalesDataTable[[#This Row],[Order Date]])</f>
        <v>5</v>
      </c>
      <c r="T897" s="16" t="str">
        <f>TEXT(SalesDataTable[[#This Row],[Order Date]],"mmm")</f>
        <v>May</v>
      </c>
    </row>
    <row r="898" ht="15.6" spans="1:20">
      <c r="A898" s="19" t="s">
        <v>969</v>
      </c>
      <c r="B898" s="11">
        <v>46166</v>
      </c>
      <c r="C898" s="12" t="s">
        <v>47</v>
      </c>
      <c r="D898" s="12" t="s">
        <v>102</v>
      </c>
      <c r="E898" s="12" t="s">
        <v>23</v>
      </c>
      <c r="F898" s="12" t="s">
        <v>24</v>
      </c>
      <c r="G898" s="12" t="s">
        <v>51</v>
      </c>
      <c r="H898" s="12" t="s">
        <v>110</v>
      </c>
      <c r="I898" s="13">
        <v>2</v>
      </c>
      <c r="J898" s="14">
        <v>125.95</v>
      </c>
      <c r="K898" s="15">
        <v>0.05</v>
      </c>
      <c r="L898" s="14">
        <v>61.74</v>
      </c>
      <c r="M898" s="14">
        <f t="shared" ref="M898:M961" si="56">I898*J898*(1-K898)</f>
        <v>239.305</v>
      </c>
      <c r="N898" s="14">
        <f t="shared" ref="N898:N961" si="57">I898*L898</f>
        <v>123.48</v>
      </c>
      <c r="O898" s="14">
        <f t="shared" ref="O898:O961" si="58">M898-N898</f>
        <v>115.825</v>
      </c>
      <c r="P898" s="16">
        <f t="shared" ref="P898:P961" si="59">IFERROR(O898/M898,0)</f>
        <v>0.4840057666994</v>
      </c>
      <c r="Q898" s="17">
        <f>YEAR(SalesDataTable[[#This Row],[Order Date]])</f>
        <v>2026</v>
      </c>
      <c r="R898" s="16" t="str">
        <f>"Q"&amp;ROUNDUP(MONTH(SalesDataTable[[#This Row],[Order Date]])/3,0)</f>
        <v>Q2</v>
      </c>
      <c r="S898" s="13">
        <f>MONTH(SalesDataTable[[#This Row],[Order Date]])</f>
        <v>5</v>
      </c>
      <c r="T898" s="16" t="str">
        <f>TEXT(SalesDataTable[[#This Row],[Order Date]],"mmm")</f>
        <v>May</v>
      </c>
    </row>
    <row r="899" ht="15.6" spans="1:20">
      <c r="A899" s="19" t="s">
        <v>970</v>
      </c>
      <c r="B899" s="11">
        <v>46166</v>
      </c>
      <c r="C899" s="12" t="s">
        <v>47</v>
      </c>
      <c r="D899" s="12" t="s">
        <v>65</v>
      </c>
      <c r="E899" s="12" t="s">
        <v>23</v>
      </c>
      <c r="F899" s="12" t="s">
        <v>36</v>
      </c>
      <c r="G899" s="12" t="s">
        <v>69</v>
      </c>
      <c r="H899" s="12" t="s">
        <v>70</v>
      </c>
      <c r="I899" s="13">
        <v>2</v>
      </c>
      <c r="J899" s="14">
        <v>41.32</v>
      </c>
      <c r="K899" s="15">
        <v>0</v>
      </c>
      <c r="L899" s="14">
        <v>14.91</v>
      </c>
      <c r="M899" s="14">
        <f t="shared" si="56"/>
        <v>82.64</v>
      </c>
      <c r="N899" s="14">
        <f t="shared" si="57"/>
        <v>29.82</v>
      </c>
      <c r="O899" s="14">
        <f t="shared" si="58"/>
        <v>52.82</v>
      </c>
      <c r="P899" s="16">
        <f t="shared" si="59"/>
        <v>0.639157792836399</v>
      </c>
      <c r="Q899" s="17">
        <f>YEAR(SalesDataTable[[#This Row],[Order Date]])</f>
        <v>2026</v>
      </c>
      <c r="R899" s="16" t="str">
        <f>"Q"&amp;ROUNDUP(MONTH(SalesDataTable[[#This Row],[Order Date]])/3,0)</f>
        <v>Q2</v>
      </c>
      <c r="S899" s="13">
        <f>MONTH(SalesDataTable[[#This Row],[Order Date]])</f>
        <v>5</v>
      </c>
      <c r="T899" s="16" t="str">
        <f>TEXT(SalesDataTable[[#This Row],[Order Date]],"mmm")</f>
        <v>May</v>
      </c>
    </row>
    <row r="900" ht="15.6" spans="1:20">
      <c r="A900" s="19" t="s">
        <v>971</v>
      </c>
      <c r="B900" s="11">
        <v>46166</v>
      </c>
      <c r="C900" s="12" t="s">
        <v>47</v>
      </c>
      <c r="D900" s="12" t="s">
        <v>68</v>
      </c>
      <c r="E900" s="12" t="s">
        <v>59</v>
      </c>
      <c r="F900" s="12" t="s">
        <v>36</v>
      </c>
      <c r="G900" s="12" t="s">
        <v>31</v>
      </c>
      <c r="H900" s="12" t="s">
        <v>41</v>
      </c>
      <c r="I900" s="13">
        <v>2</v>
      </c>
      <c r="J900" s="14">
        <v>144.01</v>
      </c>
      <c r="K900" s="15">
        <v>0</v>
      </c>
      <c r="L900" s="14">
        <v>79.37</v>
      </c>
      <c r="M900" s="14">
        <f t="shared" si="56"/>
        <v>288.02</v>
      </c>
      <c r="N900" s="14">
        <f t="shared" si="57"/>
        <v>158.74</v>
      </c>
      <c r="O900" s="14">
        <f t="shared" si="58"/>
        <v>129.28</v>
      </c>
      <c r="P900" s="16">
        <f t="shared" si="59"/>
        <v>0.448857718214013</v>
      </c>
      <c r="Q900" s="17">
        <f>YEAR(SalesDataTable[[#This Row],[Order Date]])</f>
        <v>2026</v>
      </c>
      <c r="R900" s="16" t="str">
        <f>"Q"&amp;ROUNDUP(MONTH(SalesDataTable[[#This Row],[Order Date]])/3,0)</f>
        <v>Q2</v>
      </c>
      <c r="S900" s="13">
        <f>MONTH(SalesDataTable[[#This Row],[Order Date]])</f>
        <v>5</v>
      </c>
      <c r="T900" s="16" t="str">
        <f>TEXT(SalesDataTable[[#This Row],[Order Date]],"mmm")</f>
        <v>May</v>
      </c>
    </row>
    <row r="901" ht="15.6" spans="1:20">
      <c r="A901" s="19" t="s">
        <v>972</v>
      </c>
      <c r="B901" s="11">
        <v>46166</v>
      </c>
      <c r="C901" s="12" t="s">
        <v>21</v>
      </c>
      <c r="D901" s="12" t="s">
        <v>108</v>
      </c>
      <c r="E901" s="12" t="s">
        <v>23</v>
      </c>
      <c r="F901" s="12" t="s">
        <v>40</v>
      </c>
      <c r="G901" s="12" t="s">
        <v>25</v>
      </c>
      <c r="H901" s="12" t="s">
        <v>49</v>
      </c>
      <c r="I901" s="13">
        <v>2</v>
      </c>
      <c r="J901" s="14">
        <v>51.17</v>
      </c>
      <c r="K901" s="15">
        <v>0.05</v>
      </c>
      <c r="L901" s="14">
        <v>21.97</v>
      </c>
      <c r="M901" s="14">
        <f t="shared" si="56"/>
        <v>97.223</v>
      </c>
      <c r="N901" s="14">
        <f t="shared" si="57"/>
        <v>43.94</v>
      </c>
      <c r="O901" s="14">
        <f t="shared" si="58"/>
        <v>53.283</v>
      </c>
      <c r="P901" s="16">
        <f t="shared" si="59"/>
        <v>0.548049329891075</v>
      </c>
      <c r="Q901" s="17">
        <f>YEAR(SalesDataTable[[#This Row],[Order Date]])</f>
        <v>2026</v>
      </c>
      <c r="R901" s="16" t="str">
        <f>"Q"&amp;ROUNDUP(MONTH(SalesDataTable[[#This Row],[Order Date]])/3,0)</f>
        <v>Q2</v>
      </c>
      <c r="S901" s="13">
        <f>MONTH(SalesDataTable[[#This Row],[Order Date]])</f>
        <v>5</v>
      </c>
      <c r="T901" s="16" t="str">
        <f>TEXT(SalesDataTable[[#This Row],[Order Date]],"mmm")</f>
        <v>May</v>
      </c>
    </row>
    <row r="902" ht="15.6" spans="1:20">
      <c r="A902" s="19" t="s">
        <v>973</v>
      </c>
      <c r="B902" s="11">
        <v>46166</v>
      </c>
      <c r="C902" s="12" t="s">
        <v>21</v>
      </c>
      <c r="D902" s="12" t="s">
        <v>22</v>
      </c>
      <c r="E902" s="12" t="s">
        <v>30</v>
      </c>
      <c r="F902" s="12" t="s">
        <v>40</v>
      </c>
      <c r="G902" s="12" t="s">
        <v>51</v>
      </c>
      <c r="H902" s="12" t="s">
        <v>84</v>
      </c>
      <c r="I902" s="13">
        <v>6</v>
      </c>
      <c r="J902" s="14">
        <v>83.58</v>
      </c>
      <c r="K902" s="15">
        <v>0.2</v>
      </c>
      <c r="L902" s="14">
        <v>40.5</v>
      </c>
      <c r="M902" s="14">
        <f t="shared" si="56"/>
        <v>401.184</v>
      </c>
      <c r="N902" s="14">
        <f t="shared" si="57"/>
        <v>243</v>
      </c>
      <c r="O902" s="14">
        <f t="shared" si="58"/>
        <v>158.184</v>
      </c>
      <c r="P902" s="16">
        <f t="shared" si="59"/>
        <v>0.394292893036612</v>
      </c>
      <c r="Q902" s="17">
        <f>YEAR(SalesDataTable[[#This Row],[Order Date]])</f>
        <v>2026</v>
      </c>
      <c r="R902" s="16" t="str">
        <f>"Q"&amp;ROUNDUP(MONTH(SalesDataTable[[#This Row],[Order Date]])/3,0)</f>
        <v>Q2</v>
      </c>
      <c r="S902" s="13">
        <f>MONTH(SalesDataTable[[#This Row],[Order Date]])</f>
        <v>5</v>
      </c>
      <c r="T902" s="16" t="str">
        <f>TEXT(SalesDataTable[[#This Row],[Order Date]],"mmm")</f>
        <v>May</v>
      </c>
    </row>
    <row r="903" ht="15.6" spans="1:20">
      <c r="A903" s="19" t="s">
        <v>974</v>
      </c>
      <c r="B903" s="11">
        <v>46166</v>
      </c>
      <c r="C903" s="12" t="s">
        <v>34</v>
      </c>
      <c r="D903" s="12" t="s">
        <v>146</v>
      </c>
      <c r="E903" s="12" t="s">
        <v>59</v>
      </c>
      <c r="F903" s="12" t="s">
        <v>24</v>
      </c>
      <c r="G903" s="12" t="s">
        <v>51</v>
      </c>
      <c r="H903" s="12" t="s">
        <v>84</v>
      </c>
      <c r="I903" s="13">
        <v>2</v>
      </c>
      <c r="J903" s="14">
        <v>80.01</v>
      </c>
      <c r="K903" s="15">
        <v>0</v>
      </c>
      <c r="L903" s="14">
        <v>38.54</v>
      </c>
      <c r="M903" s="14">
        <f t="shared" si="56"/>
        <v>160.02</v>
      </c>
      <c r="N903" s="14">
        <f t="shared" si="57"/>
        <v>77.08</v>
      </c>
      <c r="O903" s="14">
        <f t="shared" si="58"/>
        <v>82.94</v>
      </c>
      <c r="P903" s="16">
        <f t="shared" si="59"/>
        <v>0.518310211223597</v>
      </c>
      <c r="Q903" s="17">
        <f>YEAR(SalesDataTable[[#This Row],[Order Date]])</f>
        <v>2026</v>
      </c>
      <c r="R903" s="16" t="str">
        <f>"Q"&amp;ROUNDUP(MONTH(SalesDataTable[[#This Row],[Order Date]])/3,0)</f>
        <v>Q2</v>
      </c>
      <c r="S903" s="13">
        <f>MONTH(SalesDataTable[[#This Row],[Order Date]])</f>
        <v>5</v>
      </c>
      <c r="T903" s="16" t="str">
        <f>TEXT(SalesDataTable[[#This Row],[Order Date]],"mmm")</f>
        <v>May</v>
      </c>
    </row>
    <row r="904" ht="15.6" spans="1:20">
      <c r="A904" s="19" t="s">
        <v>975</v>
      </c>
      <c r="B904" s="11">
        <v>46167</v>
      </c>
      <c r="C904" s="12" t="s">
        <v>47</v>
      </c>
      <c r="D904" s="12" t="s">
        <v>65</v>
      </c>
      <c r="E904" s="12" t="s">
        <v>23</v>
      </c>
      <c r="F904" s="12" t="s">
        <v>36</v>
      </c>
      <c r="G904" s="12" t="s">
        <v>31</v>
      </c>
      <c r="H904" s="12" t="s">
        <v>32</v>
      </c>
      <c r="I904" s="13">
        <v>2</v>
      </c>
      <c r="J904" s="14">
        <v>94.4</v>
      </c>
      <c r="K904" s="15">
        <v>0</v>
      </c>
      <c r="L904" s="14">
        <v>46.39</v>
      </c>
      <c r="M904" s="14">
        <f t="shared" si="56"/>
        <v>188.8</v>
      </c>
      <c r="N904" s="14">
        <f t="shared" si="57"/>
        <v>92.78</v>
      </c>
      <c r="O904" s="14">
        <f t="shared" si="58"/>
        <v>96.02</v>
      </c>
      <c r="P904" s="16">
        <f t="shared" si="59"/>
        <v>0.508580508474576</v>
      </c>
      <c r="Q904" s="17">
        <f>YEAR(SalesDataTable[[#This Row],[Order Date]])</f>
        <v>2026</v>
      </c>
      <c r="R904" s="16" t="str">
        <f>"Q"&amp;ROUNDUP(MONTH(SalesDataTable[[#This Row],[Order Date]])/3,0)</f>
        <v>Q2</v>
      </c>
      <c r="S904" s="13">
        <f>MONTH(SalesDataTable[[#This Row],[Order Date]])</f>
        <v>5</v>
      </c>
      <c r="T904" s="16" t="str">
        <f>TEXT(SalesDataTable[[#This Row],[Order Date]],"mmm")</f>
        <v>May</v>
      </c>
    </row>
    <row r="905" ht="15.6" spans="1:20">
      <c r="A905" s="19" t="s">
        <v>976</v>
      </c>
      <c r="B905" s="11">
        <v>46167</v>
      </c>
      <c r="C905" s="12" t="s">
        <v>34</v>
      </c>
      <c r="D905" s="12" t="s">
        <v>35</v>
      </c>
      <c r="E905" s="12" t="s">
        <v>45</v>
      </c>
      <c r="F905" s="12" t="s">
        <v>40</v>
      </c>
      <c r="G905" s="12" t="s">
        <v>31</v>
      </c>
      <c r="H905" s="12" t="s">
        <v>73</v>
      </c>
      <c r="I905" s="13">
        <v>6</v>
      </c>
      <c r="J905" s="14">
        <v>157.33</v>
      </c>
      <c r="K905" s="15">
        <v>0</v>
      </c>
      <c r="L905" s="14">
        <v>78.85</v>
      </c>
      <c r="M905" s="14">
        <f t="shared" si="56"/>
        <v>943.98</v>
      </c>
      <c r="N905" s="14">
        <f t="shared" si="57"/>
        <v>473.1</v>
      </c>
      <c r="O905" s="14">
        <f t="shared" si="58"/>
        <v>470.88</v>
      </c>
      <c r="P905" s="16">
        <f t="shared" si="59"/>
        <v>0.498824127629823</v>
      </c>
      <c r="Q905" s="17">
        <f>YEAR(SalesDataTable[[#This Row],[Order Date]])</f>
        <v>2026</v>
      </c>
      <c r="R905" s="16" t="str">
        <f>"Q"&amp;ROUNDUP(MONTH(SalesDataTable[[#This Row],[Order Date]])/3,0)</f>
        <v>Q2</v>
      </c>
      <c r="S905" s="13">
        <f>MONTH(SalesDataTable[[#This Row],[Order Date]])</f>
        <v>5</v>
      </c>
      <c r="T905" s="16" t="str">
        <f>TEXT(SalesDataTable[[#This Row],[Order Date]],"mmm")</f>
        <v>May</v>
      </c>
    </row>
    <row r="906" ht="15.6" spans="1:20">
      <c r="A906" s="19" t="s">
        <v>977</v>
      </c>
      <c r="B906" s="11">
        <v>46167</v>
      </c>
      <c r="C906" s="12" t="s">
        <v>34</v>
      </c>
      <c r="D906" s="12" t="s">
        <v>44</v>
      </c>
      <c r="E906" s="12" t="s">
        <v>23</v>
      </c>
      <c r="F906" s="12" t="s">
        <v>36</v>
      </c>
      <c r="G906" s="12" t="s">
        <v>51</v>
      </c>
      <c r="H906" s="12" t="s">
        <v>110</v>
      </c>
      <c r="I906" s="13">
        <v>1</v>
      </c>
      <c r="J906" s="14">
        <v>125.44</v>
      </c>
      <c r="K906" s="15">
        <v>0</v>
      </c>
      <c r="L906" s="14">
        <v>59.92</v>
      </c>
      <c r="M906" s="14">
        <f t="shared" si="56"/>
        <v>125.44</v>
      </c>
      <c r="N906" s="14">
        <f t="shared" si="57"/>
        <v>59.92</v>
      </c>
      <c r="O906" s="14">
        <f t="shared" si="58"/>
        <v>65.52</v>
      </c>
      <c r="P906" s="16">
        <f t="shared" si="59"/>
        <v>0.522321428571429</v>
      </c>
      <c r="Q906" s="17">
        <f>YEAR(SalesDataTable[[#This Row],[Order Date]])</f>
        <v>2026</v>
      </c>
      <c r="R906" s="16" t="str">
        <f>"Q"&amp;ROUNDUP(MONTH(SalesDataTable[[#This Row],[Order Date]])/3,0)</f>
        <v>Q2</v>
      </c>
      <c r="S906" s="13">
        <f>MONTH(SalesDataTable[[#This Row],[Order Date]])</f>
        <v>5</v>
      </c>
      <c r="T906" s="16" t="str">
        <f>TEXT(SalesDataTable[[#This Row],[Order Date]],"mmm")</f>
        <v>May</v>
      </c>
    </row>
    <row r="907" ht="15.6" spans="1:20">
      <c r="A907" s="19" t="s">
        <v>978</v>
      </c>
      <c r="B907" s="11">
        <v>46167</v>
      </c>
      <c r="C907" s="12" t="s">
        <v>28</v>
      </c>
      <c r="D907" s="12" t="s">
        <v>89</v>
      </c>
      <c r="E907" s="12" t="s">
        <v>59</v>
      </c>
      <c r="F907" s="12" t="s">
        <v>24</v>
      </c>
      <c r="G907" s="12" t="s">
        <v>69</v>
      </c>
      <c r="H907" s="12" t="s">
        <v>87</v>
      </c>
      <c r="I907" s="13">
        <v>2</v>
      </c>
      <c r="J907" s="14">
        <v>36.18</v>
      </c>
      <c r="K907" s="15">
        <v>0</v>
      </c>
      <c r="L907" s="14">
        <v>13.71</v>
      </c>
      <c r="M907" s="14">
        <f t="shared" si="56"/>
        <v>72.36</v>
      </c>
      <c r="N907" s="14">
        <f t="shared" si="57"/>
        <v>27.42</v>
      </c>
      <c r="O907" s="14">
        <f t="shared" si="58"/>
        <v>44.94</v>
      </c>
      <c r="P907" s="16">
        <f t="shared" si="59"/>
        <v>0.62106135986733</v>
      </c>
      <c r="Q907" s="17">
        <f>YEAR(SalesDataTable[[#This Row],[Order Date]])</f>
        <v>2026</v>
      </c>
      <c r="R907" s="16" t="str">
        <f>"Q"&amp;ROUNDUP(MONTH(SalesDataTable[[#This Row],[Order Date]])/3,0)</f>
        <v>Q2</v>
      </c>
      <c r="S907" s="13">
        <f>MONTH(SalesDataTable[[#This Row],[Order Date]])</f>
        <v>5</v>
      </c>
      <c r="T907" s="16" t="str">
        <f>TEXT(SalesDataTable[[#This Row],[Order Date]],"mmm")</f>
        <v>May</v>
      </c>
    </row>
    <row r="908" ht="15.6" spans="1:20">
      <c r="A908" s="19" t="s">
        <v>979</v>
      </c>
      <c r="B908" s="11">
        <v>46167</v>
      </c>
      <c r="C908" s="12" t="s">
        <v>21</v>
      </c>
      <c r="D908" s="12" t="s">
        <v>108</v>
      </c>
      <c r="E908" s="12" t="s">
        <v>45</v>
      </c>
      <c r="F908" s="12" t="s">
        <v>24</v>
      </c>
      <c r="G908" s="12" t="s">
        <v>69</v>
      </c>
      <c r="H908" s="12" t="s">
        <v>70</v>
      </c>
      <c r="I908" s="13">
        <v>1</v>
      </c>
      <c r="J908" s="14">
        <v>41</v>
      </c>
      <c r="K908" s="15">
        <v>0.05</v>
      </c>
      <c r="L908" s="14">
        <v>14.51</v>
      </c>
      <c r="M908" s="14">
        <f t="shared" si="56"/>
        <v>38.95</v>
      </c>
      <c r="N908" s="14">
        <f t="shared" si="57"/>
        <v>14.51</v>
      </c>
      <c r="O908" s="14">
        <f t="shared" si="58"/>
        <v>24.44</v>
      </c>
      <c r="P908" s="16">
        <f t="shared" si="59"/>
        <v>0.627471116816431</v>
      </c>
      <c r="Q908" s="17">
        <f>YEAR(SalesDataTable[[#This Row],[Order Date]])</f>
        <v>2026</v>
      </c>
      <c r="R908" s="16" t="str">
        <f>"Q"&amp;ROUNDUP(MONTH(SalesDataTable[[#This Row],[Order Date]])/3,0)</f>
        <v>Q2</v>
      </c>
      <c r="S908" s="13">
        <f>MONTH(SalesDataTable[[#This Row],[Order Date]])</f>
        <v>5</v>
      </c>
      <c r="T908" s="16" t="str">
        <f>TEXT(SalesDataTable[[#This Row],[Order Date]],"mmm")</f>
        <v>May</v>
      </c>
    </row>
    <row r="909" ht="15.6" spans="1:20">
      <c r="A909" s="19" t="s">
        <v>980</v>
      </c>
      <c r="B909" s="11">
        <v>46167</v>
      </c>
      <c r="C909" s="12" t="s">
        <v>34</v>
      </c>
      <c r="D909" s="12" t="s">
        <v>54</v>
      </c>
      <c r="E909" s="12" t="s">
        <v>23</v>
      </c>
      <c r="F909" s="12" t="s">
        <v>24</v>
      </c>
      <c r="G909" s="12" t="s">
        <v>31</v>
      </c>
      <c r="H909" s="12" t="s">
        <v>99</v>
      </c>
      <c r="I909" s="13">
        <v>1</v>
      </c>
      <c r="J909" s="14">
        <v>72.33</v>
      </c>
      <c r="K909" s="15">
        <v>0.1</v>
      </c>
      <c r="L909" s="14">
        <v>32.61</v>
      </c>
      <c r="M909" s="14">
        <f t="shared" si="56"/>
        <v>65.097</v>
      </c>
      <c r="N909" s="14">
        <f t="shared" si="57"/>
        <v>32.61</v>
      </c>
      <c r="O909" s="14">
        <f t="shared" si="58"/>
        <v>32.487</v>
      </c>
      <c r="P909" s="16">
        <f t="shared" si="59"/>
        <v>0.499055256002581</v>
      </c>
      <c r="Q909" s="17">
        <f>YEAR(SalesDataTable[[#This Row],[Order Date]])</f>
        <v>2026</v>
      </c>
      <c r="R909" s="16" t="str">
        <f>"Q"&amp;ROUNDUP(MONTH(SalesDataTable[[#This Row],[Order Date]])/3,0)</f>
        <v>Q2</v>
      </c>
      <c r="S909" s="13">
        <f>MONTH(SalesDataTable[[#This Row],[Order Date]])</f>
        <v>5</v>
      </c>
      <c r="T909" s="16" t="str">
        <f>TEXT(SalesDataTable[[#This Row],[Order Date]],"mmm")</f>
        <v>May</v>
      </c>
    </row>
    <row r="910" ht="15.6" spans="1:20">
      <c r="A910" s="19" t="s">
        <v>981</v>
      </c>
      <c r="B910" s="11">
        <v>46167</v>
      </c>
      <c r="C910" s="12" t="s">
        <v>47</v>
      </c>
      <c r="D910" s="12" t="s">
        <v>48</v>
      </c>
      <c r="E910" s="12" t="s">
        <v>23</v>
      </c>
      <c r="F910" s="12" t="s">
        <v>40</v>
      </c>
      <c r="G910" s="12" t="s">
        <v>51</v>
      </c>
      <c r="H910" s="12" t="s">
        <v>110</v>
      </c>
      <c r="I910" s="13">
        <v>2</v>
      </c>
      <c r="J910" s="14">
        <v>125.42</v>
      </c>
      <c r="K910" s="15">
        <v>0</v>
      </c>
      <c r="L910" s="14">
        <v>62.28</v>
      </c>
      <c r="M910" s="14">
        <f t="shared" si="56"/>
        <v>250.84</v>
      </c>
      <c r="N910" s="14">
        <f t="shared" si="57"/>
        <v>124.56</v>
      </c>
      <c r="O910" s="14">
        <f t="shared" si="58"/>
        <v>126.28</v>
      </c>
      <c r="P910" s="16">
        <f t="shared" si="59"/>
        <v>0.503428480306171</v>
      </c>
      <c r="Q910" s="17">
        <f>YEAR(SalesDataTable[[#This Row],[Order Date]])</f>
        <v>2026</v>
      </c>
      <c r="R910" s="16" t="str">
        <f>"Q"&amp;ROUNDUP(MONTH(SalesDataTable[[#This Row],[Order Date]])/3,0)</f>
        <v>Q2</v>
      </c>
      <c r="S910" s="13">
        <f>MONTH(SalesDataTable[[#This Row],[Order Date]])</f>
        <v>5</v>
      </c>
      <c r="T910" s="16" t="str">
        <f>TEXT(SalesDataTable[[#This Row],[Order Date]],"mmm")</f>
        <v>May</v>
      </c>
    </row>
    <row r="911" ht="15.6" spans="1:20">
      <c r="A911" s="19" t="s">
        <v>982</v>
      </c>
      <c r="B911" s="11">
        <v>46168</v>
      </c>
      <c r="C911" s="12" t="s">
        <v>21</v>
      </c>
      <c r="D911" s="12" t="s">
        <v>108</v>
      </c>
      <c r="E911" s="12" t="s">
        <v>23</v>
      </c>
      <c r="F911" s="12" t="s">
        <v>40</v>
      </c>
      <c r="G911" s="12" t="s">
        <v>25</v>
      </c>
      <c r="H911" s="12" t="s">
        <v>55</v>
      </c>
      <c r="I911" s="13">
        <v>2</v>
      </c>
      <c r="J911" s="14">
        <v>41.29</v>
      </c>
      <c r="K911" s="15">
        <v>0.15</v>
      </c>
      <c r="L911" s="14">
        <v>16.43</v>
      </c>
      <c r="M911" s="14">
        <f t="shared" si="56"/>
        <v>70.193</v>
      </c>
      <c r="N911" s="14">
        <f t="shared" si="57"/>
        <v>32.86</v>
      </c>
      <c r="O911" s="14">
        <f t="shared" si="58"/>
        <v>37.333</v>
      </c>
      <c r="P911" s="16">
        <f t="shared" si="59"/>
        <v>0.531862151496588</v>
      </c>
      <c r="Q911" s="17">
        <f>YEAR(SalesDataTable[[#This Row],[Order Date]])</f>
        <v>2026</v>
      </c>
      <c r="R911" s="16" t="str">
        <f>"Q"&amp;ROUNDUP(MONTH(SalesDataTable[[#This Row],[Order Date]])/3,0)</f>
        <v>Q2</v>
      </c>
      <c r="S911" s="13">
        <f>MONTH(SalesDataTable[[#This Row],[Order Date]])</f>
        <v>5</v>
      </c>
      <c r="T911" s="16" t="str">
        <f>TEXT(SalesDataTable[[#This Row],[Order Date]],"mmm")</f>
        <v>May</v>
      </c>
    </row>
    <row r="912" ht="15.6" spans="1:20">
      <c r="A912" s="19" t="s">
        <v>983</v>
      </c>
      <c r="B912" s="11">
        <v>46168</v>
      </c>
      <c r="C912" s="12" t="s">
        <v>47</v>
      </c>
      <c r="D912" s="12" t="s">
        <v>68</v>
      </c>
      <c r="E912" s="12" t="s">
        <v>30</v>
      </c>
      <c r="F912" s="12" t="s">
        <v>40</v>
      </c>
      <c r="G912" s="12" t="s">
        <v>37</v>
      </c>
      <c r="H912" s="12" t="s">
        <v>91</v>
      </c>
      <c r="I912" s="13">
        <v>8</v>
      </c>
      <c r="J912" s="14">
        <v>131.4</v>
      </c>
      <c r="K912" s="15">
        <v>0.05</v>
      </c>
      <c r="L912" s="14">
        <v>66.49</v>
      </c>
      <c r="M912" s="14">
        <f t="shared" si="56"/>
        <v>998.64</v>
      </c>
      <c r="N912" s="14">
        <f t="shared" si="57"/>
        <v>531.92</v>
      </c>
      <c r="O912" s="14">
        <f t="shared" si="58"/>
        <v>466.72</v>
      </c>
      <c r="P912" s="16">
        <f t="shared" si="59"/>
        <v>0.467355603620924</v>
      </c>
      <c r="Q912" s="17">
        <f>YEAR(SalesDataTable[[#This Row],[Order Date]])</f>
        <v>2026</v>
      </c>
      <c r="R912" s="16" t="str">
        <f>"Q"&amp;ROUNDUP(MONTH(SalesDataTable[[#This Row],[Order Date]])/3,0)</f>
        <v>Q2</v>
      </c>
      <c r="S912" s="13">
        <f>MONTH(SalesDataTable[[#This Row],[Order Date]])</f>
        <v>5</v>
      </c>
      <c r="T912" s="16" t="str">
        <f>TEXT(SalesDataTable[[#This Row],[Order Date]],"mmm")</f>
        <v>May</v>
      </c>
    </row>
    <row r="913" ht="15.6" spans="1:20">
      <c r="A913" s="19" t="s">
        <v>984</v>
      </c>
      <c r="B913" s="11">
        <v>46168</v>
      </c>
      <c r="C913" s="12" t="s">
        <v>34</v>
      </c>
      <c r="D913" s="12" t="s">
        <v>146</v>
      </c>
      <c r="E913" s="12" t="s">
        <v>23</v>
      </c>
      <c r="F913" s="12" t="s">
        <v>36</v>
      </c>
      <c r="G913" s="12" t="s">
        <v>31</v>
      </c>
      <c r="H913" s="12" t="s">
        <v>41</v>
      </c>
      <c r="I913" s="13">
        <v>4</v>
      </c>
      <c r="J913" s="14">
        <v>140.67</v>
      </c>
      <c r="K913" s="15">
        <v>0</v>
      </c>
      <c r="L913" s="14">
        <v>80.72</v>
      </c>
      <c r="M913" s="14">
        <f t="shared" si="56"/>
        <v>562.68</v>
      </c>
      <c r="N913" s="14">
        <f t="shared" si="57"/>
        <v>322.88</v>
      </c>
      <c r="O913" s="14">
        <f t="shared" si="58"/>
        <v>239.8</v>
      </c>
      <c r="P913" s="16">
        <f t="shared" si="59"/>
        <v>0.426174735195848</v>
      </c>
      <c r="Q913" s="17">
        <f>YEAR(SalesDataTable[[#This Row],[Order Date]])</f>
        <v>2026</v>
      </c>
      <c r="R913" s="16" t="str">
        <f>"Q"&amp;ROUNDUP(MONTH(SalesDataTable[[#This Row],[Order Date]])/3,0)</f>
        <v>Q2</v>
      </c>
      <c r="S913" s="13">
        <f>MONTH(SalesDataTable[[#This Row],[Order Date]])</f>
        <v>5</v>
      </c>
      <c r="T913" s="16" t="str">
        <f>TEXT(SalesDataTable[[#This Row],[Order Date]],"mmm")</f>
        <v>May</v>
      </c>
    </row>
    <row r="914" ht="15.6" spans="1:20">
      <c r="A914" s="19" t="s">
        <v>985</v>
      </c>
      <c r="B914" s="11">
        <v>46168</v>
      </c>
      <c r="C914" s="12" t="s">
        <v>47</v>
      </c>
      <c r="D914" s="12" t="s">
        <v>68</v>
      </c>
      <c r="E914" s="12" t="s">
        <v>23</v>
      </c>
      <c r="F914" s="12" t="s">
        <v>24</v>
      </c>
      <c r="G914" s="12" t="s">
        <v>69</v>
      </c>
      <c r="H914" s="12" t="s">
        <v>87</v>
      </c>
      <c r="I914" s="13">
        <v>1</v>
      </c>
      <c r="J914" s="14">
        <v>36.66</v>
      </c>
      <c r="K914" s="15">
        <v>0.05</v>
      </c>
      <c r="L914" s="14">
        <v>13.51</v>
      </c>
      <c r="M914" s="14">
        <f t="shared" si="56"/>
        <v>34.827</v>
      </c>
      <c r="N914" s="14">
        <f t="shared" si="57"/>
        <v>13.51</v>
      </c>
      <c r="O914" s="14">
        <f t="shared" si="58"/>
        <v>21.317</v>
      </c>
      <c r="P914" s="16">
        <f t="shared" si="59"/>
        <v>0.612082579607776</v>
      </c>
      <c r="Q914" s="17">
        <f>YEAR(SalesDataTable[[#This Row],[Order Date]])</f>
        <v>2026</v>
      </c>
      <c r="R914" s="16" t="str">
        <f>"Q"&amp;ROUNDUP(MONTH(SalesDataTable[[#This Row],[Order Date]])/3,0)</f>
        <v>Q2</v>
      </c>
      <c r="S914" s="13">
        <f>MONTH(SalesDataTable[[#This Row],[Order Date]])</f>
        <v>5</v>
      </c>
      <c r="T914" s="16" t="str">
        <f>TEXT(SalesDataTable[[#This Row],[Order Date]],"mmm")</f>
        <v>May</v>
      </c>
    </row>
    <row r="915" ht="15.6" spans="1:20">
      <c r="A915" s="19" t="s">
        <v>986</v>
      </c>
      <c r="B915" s="11">
        <v>46169</v>
      </c>
      <c r="C915" s="12" t="s">
        <v>47</v>
      </c>
      <c r="D915" s="12" t="s">
        <v>48</v>
      </c>
      <c r="E915" s="12" t="s">
        <v>23</v>
      </c>
      <c r="F915" s="12" t="s">
        <v>24</v>
      </c>
      <c r="G915" s="12" t="s">
        <v>37</v>
      </c>
      <c r="H915" s="12" t="s">
        <v>66</v>
      </c>
      <c r="I915" s="13">
        <v>1</v>
      </c>
      <c r="J915" s="14">
        <v>46.28</v>
      </c>
      <c r="K915" s="15">
        <v>0.05</v>
      </c>
      <c r="L915" s="14">
        <v>17.95</v>
      </c>
      <c r="M915" s="14">
        <f t="shared" si="56"/>
        <v>43.966</v>
      </c>
      <c r="N915" s="14">
        <f t="shared" si="57"/>
        <v>17.95</v>
      </c>
      <c r="O915" s="14">
        <f t="shared" si="58"/>
        <v>26.016</v>
      </c>
      <c r="P915" s="16">
        <f t="shared" si="59"/>
        <v>0.591729973161079</v>
      </c>
      <c r="Q915" s="17">
        <f>YEAR(SalesDataTable[[#This Row],[Order Date]])</f>
        <v>2026</v>
      </c>
      <c r="R915" s="16" t="str">
        <f>"Q"&amp;ROUNDUP(MONTH(SalesDataTable[[#This Row],[Order Date]])/3,0)</f>
        <v>Q2</v>
      </c>
      <c r="S915" s="13">
        <f>MONTH(SalesDataTable[[#This Row],[Order Date]])</f>
        <v>5</v>
      </c>
      <c r="T915" s="16" t="str">
        <f>TEXT(SalesDataTable[[#This Row],[Order Date]],"mmm")</f>
        <v>May</v>
      </c>
    </row>
    <row r="916" ht="15.6" spans="1:20">
      <c r="A916" s="19" t="s">
        <v>987</v>
      </c>
      <c r="B916" s="11">
        <v>46169</v>
      </c>
      <c r="C916" s="12" t="s">
        <v>47</v>
      </c>
      <c r="D916" s="12" t="s">
        <v>102</v>
      </c>
      <c r="E916" s="12" t="s">
        <v>59</v>
      </c>
      <c r="F916" s="12" t="s">
        <v>24</v>
      </c>
      <c r="G916" s="12" t="s">
        <v>31</v>
      </c>
      <c r="H916" s="12" t="s">
        <v>32</v>
      </c>
      <c r="I916" s="13">
        <v>2</v>
      </c>
      <c r="J916" s="14">
        <v>92.12</v>
      </c>
      <c r="K916" s="15">
        <v>0</v>
      </c>
      <c r="L916" s="14">
        <v>46.64</v>
      </c>
      <c r="M916" s="14">
        <f t="shared" si="56"/>
        <v>184.24</v>
      </c>
      <c r="N916" s="14">
        <f t="shared" si="57"/>
        <v>93.28</v>
      </c>
      <c r="O916" s="14">
        <f t="shared" si="58"/>
        <v>90.96</v>
      </c>
      <c r="P916" s="16">
        <f t="shared" si="59"/>
        <v>0.493703864524533</v>
      </c>
      <c r="Q916" s="17">
        <f>YEAR(SalesDataTable[[#This Row],[Order Date]])</f>
        <v>2026</v>
      </c>
      <c r="R916" s="16" t="str">
        <f>"Q"&amp;ROUNDUP(MONTH(SalesDataTable[[#This Row],[Order Date]])/3,0)</f>
        <v>Q2</v>
      </c>
      <c r="S916" s="13">
        <f>MONTH(SalesDataTable[[#This Row],[Order Date]])</f>
        <v>5</v>
      </c>
      <c r="T916" s="16" t="str">
        <f>TEXT(SalesDataTable[[#This Row],[Order Date]],"mmm")</f>
        <v>May</v>
      </c>
    </row>
    <row r="917" ht="15.6" spans="1:20">
      <c r="A917" s="19" t="s">
        <v>988</v>
      </c>
      <c r="B917" s="11">
        <v>46169</v>
      </c>
      <c r="C917" s="12" t="s">
        <v>47</v>
      </c>
      <c r="D917" s="12" t="s">
        <v>102</v>
      </c>
      <c r="E917" s="12" t="s">
        <v>23</v>
      </c>
      <c r="F917" s="12" t="s">
        <v>24</v>
      </c>
      <c r="G917" s="12" t="s">
        <v>69</v>
      </c>
      <c r="H917" s="12" t="s">
        <v>70</v>
      </c>
      <c r="I917" s="13">
        <v>3</v>
      </c>
      <c r="J917" s="14">
        <v>39.55</v>
      </c>
      <c r="K917" s="15">
        <v>0</v>
      </c>
      <c r="L917" s="14">
        <v>14.87</v>
      </c>
      <c r="M917" s="14">
        <f t="shared" si="56"/>
        <v>118.65</v>
      </c>
      <c r="N917" s="14">
        <f t="shared" si="57"/>
        <v>44.61</v>
      </c>
      <c r="O917" s="14">
        <f t="shared" si="58"/>
        <v>74.04</v>
      </c>
      <c r="P917" s="16">
        <f t="shared" si="59"/>
        <v>0.624020227560051</v>
      </c>
      <c r="Q917" s="17">
        <f>YEAR(SalesDataTable[[#This Row],[Order Date]])</f>
        <v>2026</v>
      </c>
      <c r="R917" s="16" t="str">
        <f>"Q"&amp;ROUNDUP(MONTH(SalesDataTable[[#This Row],[Order Date]])/3,0)</f>
        <v>Q2</v>
      </c>
      <c r="S917" s="13">
        <f>MONTH(SalesDataTable[[#This Row],[Order Date]])</f>
        <v>5</v>
      </c>
      <c r="T917" s="16" t="str">
        <f>TEXT(SalesDataTable[[#This Row],[Order Date]],"mmm")</f>
        <v>May</v>
      </c>
    </row>
    <row r="918" ht="15.6" spans="1:20">
      <c r="A918" s="19" t="s">
        <v>989</v>
      </c>
      <c r="B918" s="11">
        <v>46169</v>
      </c>
      <c r="C918" s="12" t="s">
        <v>21</v>
      </c>
      <c r="D918" s="12" t="s">
        <v>22</v>
      </c>
      <c r="E918" s="12" t="s">
        <v>45</v>
      </c>
      <c r="F918" s="12" t="s">
        <v>36</v>
      </c>
      <c r="G918" s="12" t="s">
        <v>25</v>
      </c>
      <c r="H918" s="12" t="s">
        <v>26</v>
      </c>
      <c r="I918" s="13">
        <v>1</v>
      </c>
      <c r="J918" s="14">
        <v>83.3</v>
      </c>
      <c r="K918" s="15">
        <v>0</v>
      </c>
      <c r="L918" s="14">
        <v>41.93</v>
      </c>
      <c r="M918" s="14">
        <f t="shared" si="56"/>
        <v>83.3</v>
      </c>
      <c r="N918" s="14">
        <f t="shared" si="57"/>
        <v>41.93</v>
      </c>
      <c r="O918" s="14">
        <f t="shared" si="58"/>
        <v>41.37</v>
      </c>
      <c r="P918" s="16">
        <f t="shared" si="59"/>
        <v>0.496638655462185</v>
      </c>
      <c r="Q918" s="17">
        <f>YEAR(SalesDataTable[[#This Row],[Order Date]])</f>
        <v>2026</v>
      </c>
      <c r="R918" s="16" t="str">
        <f>"Q"&amp;ROUNDUP(MONTH(SalesDataTable[[#This Row],[Order Date]])/3,0)</f>
        <v>Q2</v>
      </c>
      <c r="S918" s="13">
        <f>MONTH(SalesDataTable[[#This Row],[Order Date]])</f>
        <v>5</v>
      </c>
      <c r="T918" s="16" t="str">
        <f>TEXT(SalesDataTable[[#This Row],[Order Date]],"mmm")</f>
        <v>May</v>
      </c>
    </row>
    <row r="919" ht="15.6" spans="1:20">
      <c r="A919" s="19" t="s">
        <v>990</v>
      </c>
      <c r="B919" s="11">
        <v>46170</v>
      </c>
      <c r="C919" s="12" t="s">
        <v>47</v>
      </c>
      <c r="D919" s="12" t="s">
        <v>102</v>
      </c>
      <c r="E919" s="12" t="s">
        <v>45</v>
      </c>
      <c r="F919" s="12" t="s">
        <v>36</v>
      </c>
      <c r="G919" s="12" t="s">
        <v>31</v>
      </c>
      <c r="H919" s="12" t="s">
        <v>32</v>
      </c>
      <c r="I919" s="13">
        <v>2</v>
      </c>
      <c r="J919" s="14">
        <v>93.84</v>
      </c>
      <c r="K919" s="15">
        <v>0</v>
      </c>
      <c r="L919" s="14">
        <v>44.72</v>
      </c>
      <c r="M919" s="14">
        <f t="shared" si="56"/>
        <v>187.68</v>
      </c>
      <c r="N919" s="14">
        <f t="shared" si="57"/>
        <v>89.44</v>
      </c>
      <c r="O919" s="14">
        <f t="shared" si="58"/>
        <v>98.24</v>
      </c>
      <c r="P919" s="16">
        <f t="shared" si="59"/>
        <v>0.523444160272805</v>
      </c>
      <c r="Q919" s="17">
        <f>YEAR(SalesDataTable[[#This Row],[Order Date]])</f>
        <v>2026</v>
      </c>
      <c r="R919" s="16" t="str">
        <f>"Q"&amp;ROUNDUP(MONTH(SalesDataTable[[#This Row],[Order Date]])/3,0)</f>
        <v>Q2</v>
      </c>
      <c r="S919" s="13">
        <f>MONTH(SalesDataTable[[#This Row],[Order Date]])</f>
        <v>5</v>
      </c>
      <c r="T919" s="16" t="str">
        <f>TEXT(SalesDataTable[[#This Row],[Order Date]],"mmm")</f>
        <v>May</v>
      </c>
    </row>
    <row r="920" ht="15.6" spans="1:20">
      <c r="A920" s="19" t="s">
        <v>991</v>
      </c>
      <c r="B920" s="11">
        <v>46170</v>
      </c>
      <c r="C920" s="12" t="s">
        <v>34</v>
      </c>
      <c r="D920" s="12" t="s">
        <v>146</v>
      </c>
      <c r="E920" s="12" t="s">
        <v>23</v>
      </c>
      <c r="F920" s="12" t="s">
        <v>24</v>
      </c>
      <c r="G920" s="12" t="s">
        <v>25</v>
      </c>
      <c r="H920" s="12" t="s">
        <v>49</v>
      </c>
      <c r="I920" s="13">
        <v>2</v>
      </c>
      <c r="J920" s="14">
        <v>51.25</v>
      </c>
      <c r="K920" s="15">
        <v>0</v>
      </c>
      <c r="L920" s="14">
        <v>22.57</v>
      </c>
      <c r="M920" s="14">
        <f t="shared" si="56"/>
        <v>102.5</v>
      </c>
      <c r="N920" s="14">
        <f t="shared" si="57"/>
        <v>45.14</v>
      </c>
      <c r="O920" s="14">
        <f t="shared" si="58"/>
        <v>57.36</v>
      </c>
      <c r="P920" s="16">
        <f t="shared" si="59"/>
        <v>0.559609756097561</v>
      </c>
      <c r="Q920" s="17">
        <f>YEAR(SalesDataTable[[#This Row],[Order Date]])</f>
        <v>2026</v>
      </c>
      <c r="R920" s="16" t="str">
        <f>"Q"&amp;ROUNDUP(MONTH(SalesDataTable[[#This Row],[Order Date]])/3,0)</f>
        <v>Q2</v>
      </c>
      <c r="S920" s="13">
        <f>MONTH(SalesDataTable[[#This Row],[Order Date]])</f>
        <v>5</v>
      </c>
      <c r="T920" s="16" t="str">
        <f>TEXT(SalesDataTable[[#This Row],[Order Date]],"mmm")</f>
        <v>May</v>
      </c>
    </row>
    <row r="921" ht="15.6" spans="1:20">
      <c r="A921" s="19" t="s">
        <v>992</v>
      </c>
      <c r="B921" s="11">
        <v>46170</v>
      </c>
      <c r="C921" s="12" t="s">
        <v>47</v>
      </c>
      <c r="D921" s="12" t="s">
        <v>102</v>
      </c>
      <c r="E921" s="12" t="s">
        <v>30</v>
      </c>
      <c r="F921" s="12" t="s">
        <v>40</v>
      </c>
      <c r="G921" s="12" t="s">
        <v>25</v>
      </c>
      <c r="H921" s="12" t="s">
        <v>26</v>
      </c>
      <c r="I921" s="13">
        <v>8</v>
      </c>
      <c r="J921" s="14">
        <v>80.13</v>
      </c>
      <c r="K921" s="15">
        <v>0.1</v>
      </c>
      <c r="L921" s="14">
        <v>43.8</v>
      </c>
      <c r="M921" s="14">
        <f t="shared" si="56"/>
        <v>576.936</v>
      </c>
      <c r="N921" s="14">
        <f t="shared" si="57"/>
        <v>350.4</v>
      </c>
      <c r="O921" s="14">
        <f t="shared" si="58"/>
        <v>226.536</v>
      </c>
      <c r="P921" s="16">
        <f t="shared" si="59"/>
        <v>0.392653604559258</v>
      </c>
      <c r="Q921" s="17">
        <f>YEAR(SalesDataTable[[#This Row],[Order Date]])</f>
        <v>2026</v>
      </c>
      <c r="R921" s="16" t="str">
        <f>"Q"&amp;ROUNDUP(MONTH(SalesDataTable[[#This Row],[Order Date]])/3,0)</f>
        <v>Q2</v>
      </c>
      <c r="S921" s="13">
        <f>MONTH(SalesDataTable[[#This Row],[Order Date]])</f>
        <v>5</v>
      </c>
      <c r="T921" s="16" t="str">
        <f>TEXT(SalesDataTable[[#This Row],[Order Date]],"mmm")</f>
        <v>May</v>
      </c>
    </row>
    <row r="922" ht="15.6" spans="1:20">
      <c r="A922" s="19" t="s">
        <v>993</v>
      </c>
      <c r="B922" s="11">
        <v>46170</v>
      </c>
      <c r="C922" s="12" t="s">
        <v>28</v>
      </c>
      <c r="D922" s="12" t="s">
        <v>89</v>
      </c>
      <c r="E922" s="12" t="s">
        <v>23</v>
      </c>
      <c r="F922" s="12" t="s">
        <v>24</v>
      </c>
      <c r="G922" s="12" t="s">
        <v>69</v>
      </c>
      <c r="H922" s="12" t="s">
        <v>70</v>
      </c>
      <c r="I922" s="13">
        <v>1</v>
      </c>
      <c r="J922" s="14">
        <v>41.13</v>
      </c>
      <c r="K922" s="15">
        <v>0</v>
      </c>
      <c r="L922" s="14">
        <v>14.8</v>
      </c>
      <c r="M922" s="14">
        <f t="shared" si="56"/>
        <v>41.13</v>
      </c>
      <c r="N922" s="14">
        <f t="shared" si="57"/>
        <v>14.8</v>
      </c>
      <c r="O922" s="14">
        <f t="shared" si="58"/>
        <v>26.33</v>
      </c>
      <c r="P922" s="16">
        <f t="shared" si="59"/>
        <v>0.640165329443229</v>
      </c>
      <c r="Q922" s="17">
        <f>YEAR(SalesDataTable[[#This Row],[Order Date]])</f>
        <v>2026</v>
      </c>
      <c r="R922" s="16" t="str">
        <f>"Q"&amp;ROUNDUP(MONTH(SalesDataTable[[#This Row],[Order Date]])/3,0)</f>
        <v>Q2</v>
      </c>
      <c r="S922" s="13">
        <f>MONTH(SalesDataTable[[#This Row],[Order Date]])</f>
        <v>5</v>
      </c>
      <c r="T922" s="16" t="str">
        <f>TEXT(SalesDataTable[[#This Row],[Order Date]],"mmm")</f>
        <v>May</v>
      </c>
    </row>
    <row r="923" ht="15.6" spans="1:20">
      <c r="A923" s="19" t="s">
        <v>994</v>
      </c>
      <c r="B923" s="11">
        <v>46170</v>
      </c>
      <c r="C923" s="12" t="s">
        <v>47</v>
      </c>
      <c r="D923" s="12" t="s">
        <v>102</v>
      </c>
      <c r="E923" s="12" t="s">
        <v>23</v>
      </c>
      <c r="F923" s="12" t="s">
        <v>24</v>
      </c>
      <c r="G923" s="12" t="s">
        <v>51</v>
      </c>
      <c r="H923" s="12" t="s">
        <v>84</v>
      </c>
      <c r="I923" s="13">
        <v>1</v>
      </c>
      <c r="J923" s="14">
        <v>81.28</v>
      </c>
      <c r="K923" s="15">
        <v>0.15</v>
      </c>
      <c r="L923" s="14">
        <v>39.02</v>
      </c>
      <c r="M923" s="14">
        <f t="shared" si="56"/>
        <v>69.088</v>
      </c>
      <c r="N923" s="14">
        <f t="shared" si="57"/>
        <v>39.02</v>
      </c>
      <c r="O923" s="14">
        <f t="shared" si="58"/>
        <v>30.068</v>
      </c>
      <c r="P923" s="16">
        <f t="shared" si="59"/>
        <v>0.435213061602594</v>
      </c>
      <c r="Q923" s="17">
        <f>YEAR(SalesDataTable[[#This Row],[Order Date]])</f>
        <v>2026</v>
      </c>
      <c r="R923" s="16" t="str">
        <f>"Q"&amp;ROUNDUP(MONTH(SalesDataTable[[#This Row],[Order Date]])/3,0)</f>
        <v>Q2</v>
      </c>
      <c r="S923" s="13">
        <f>MONTH(SalesDataTable[[#This Row],[Order Date]])</f>
        <v>5</v>
      </c>
      <c r="T923" s="16" t="str">
        <f>TEXT(SalesDataTable[[#This Row],[Order Date]],"mmm")</f>
        <v>May</v>
      </c>
    </row>
    <row r="924" ht="15.6" spans="1:20">
      <c r="A924" s="19" t="s">
        <v>995</v>
      </c>
      <c r="B924" s="11">
        <v>46170</v>
      </c>
      <c r="C924" s="12" t="s">
        <v>34</v>
      </c>
      <c r="D924" s="12" t="s">
        <v>44</v>
      </c>
      <c r="E924" s="12" t="s">
        <v>23</v>
      </c>
      <c r="F924" s="12" t="s">
        <v>40</v>
      </c>
      <c r="G924" s="12" t="s">
        <v>37</v>
      </c>
      <c r="H924" s="12" t="s">
        <v>66</v>
      </c>
      <c r="I924" s="13">
        <v>1</v>
      </c>
      <c r="J924" s="14">
        <v>46.19</v>
      </c>
      <c r="K924" s="15">
        <v>0</v>
      </c>
      <c r="L924" s="14">
        <v>18.33</v>
      </c>
      <c r="M924" s="14">
        <f t="shared" si="56"/>
        <v>46.19</v>
      </c>
      <c r="N924" s="14">
        <f t="shared" si="57"/>
        <v>18.33</v>
      </c>
      <c r="O924" s="14">
        <f t="shared" si="58"/>
        <v>27.86</v>
      </c>
      <c r="P924" s="16">
        <f t="shared" si="59"/>
        <v>0.603160857328426</v>
      </c>
      <c r="Q924" s="17">
        <f>YEAR(SalesDataTable[[#This Row],[Order Date]])</f>
        <v>2026</v>
      </c>
      <c r="R924" s="16" t="str">
        <f>"Q"&amp;ROUNDUP(MONTH(SalesDataTable[[#This Row],[Order Date]])/3,0)</f>
        <v>Q2</v>
      </c>
      <c r="S924" s="13">
        <f>MONTH(SalesDataTable[[#This Row],[Order Date]])</f>
        <v>5</v>
      </c>
      <c r="T924" s="16" t="str">
        <f>TEXT(SalesDataTable[[#This Row],[Order Date]],"mmm")</f>
        <v>May</v>
      </c>
    </row>
    <row r="925" ht="15.6" spans="1:20">
      <c r="A925" s="19" t="s">
        <v>996</v>
      </c>
      <c r="B925" s="11">
        <v>46170</v>
      </c>
      <c r="C925" s="12" t="s">
        <v>47</v>
      </c>
      <c r="D925" s="12" t="s">
        <v>68</v>
      </c>
      <c r="E925" s="12" t="s">
        <v>23</v>
      </c>
      <c r="F925" s="12" t="s">
        <v>24</v>
      </c>
      <c r="G925" s="12" t="s">
        <v>31</v>
      </c>
      <c r="H925" s="12" t="s">
        <v>73</v>
      </c>
      <c r="I925" s="13">
        <v>3</v>
      </c>
      <c r="J925" s="14">
        <v>156.58</v>
      </c>
      <c r="K925" s="15">
        <v>0</v>
      </c>
      <c r="L925" s="14">
        <v>79.1</v>
      </c>
      <c r="M925" s="14">
        <f t="shared" si="56"/>
        <v>469.74</v>
      </c>
      <c r="N925" s="14">
        <f t="shared" si="57"/>
        <v>237.3</v>
      </c>
      <c r="O925" s="14">
        <f t="shared" si="58"/>
        <v>232.44</v>
      </c>
      <c r="P925" s="16">
        <f t="shared" si="59"/>
        <v>0.494826925533274</v>
      </c>
      <c r="Q925" s="17">
        <f>YEAR(SalesDataTable[[#This Row],[Order Date]])</f>
        <v>2026</v>
      </c>
      <c r="R925" s="16" t="str">
        <f>"Q"&amp;ROUNDUP(MONTH(SalesDataTable[[#This Row],[Order Date]])/3,0)</f>
        <v>Q2</v>
      </c>
      <c r="S925" s="13">
        <f>MONTH(SalesDataTable[[#This Row],[Order Date]])</f>
        <v>5</v>
      </c>
      <c r="T925" s="16" t="str">
        <f>TEXT(SalesDataTable[[#This Row],[Order Date]],"mmm")</f>
        <v>May</v>
      </c>
    </row>
    <row r="926" ht="15.6" spans="1:20">
      <c r="A926" s="19" t="s">
        <v>997</v>
      </c>
      <c r="B926" s="11">
        <v>46170</v>
      </c>
      <c r="C926" s="12" t="s">
        <v>47</v>
      </c>
      <c r="D926" s="12" t="s">
        <v>102</v>
      </c>
      <c r="E926" s="12" t="s">
        <v>59</v>
      </c>
      <c r="F926" s="12" t="s">
        <v>36</v>
      </c>
      <c r="G926" s="12" t="s">
        <v>69</v>
      </c>
      <c r="H926" s="12" t="s">
        <v>75</v>
      </c>
      <c r="I926" s="13">
        <v>1</v>
      </c>
      <c r="J926" s="14">
        <v>123.91</v>
      </c>
      <c r="K926" s="15">
        <v>0</v>
      </c>
      <c r="L926" s="14">
        <v>68.89</v>
      </c>
      <c r="M926" s="14">
        <f t="shared" si="56"/>
        <v>123.91</v>
      </c>
      <c r="N926" s="14">
        <f t="shared" si="57"/>
        <v>68.89</v>
      </c>
      <c r="O926" s="14">
        <f t="shared" si="58"/>
        <v>55.02</v>
      </c>
      <c r="P926" s="16">
        <f t="shared" si="59"/>
        <v>0.444031958679687</v>
      </c>
      <c r="Q926" s="17">
        <f>YEAR(SalesDataTable[[#This Row],[Order Date]])</f>
        <v>2026</v>
      </c>
      <c r="R926" s="16" t="str">
        <f>"Q"&amp;ROUNDUP(MONTH(SalesDataTable[[#This Row],[Order Date]])/3,0)</f>
        <v>Q2</v>
      </c>
      <c r="S926" s="13">
        <f>MONTH(SalesDataTable[[#This Row],[Order Date]])</f>
        <v>5</v>
      </c>
      <c r="T926" s="16" t="str">
        <f>TEXT(SalesDataTable[[#This Row],[Order Date]],"mmm")</f>
        <v>May</v>
      </c>
    </row>
    <row r="927" ht="15.6" spans="1:20">
      <c r="A927" s="19" t="s">
        <v>998</v>
      </c>
      <c r="B927" s="11">
        <v>46170</v>
      </c>
      <c r="C927" s="12" t="s">
        <v>34</v>
      </c>
      <c r="D927" s="12" t="s">
        <v>35</v>
      </c>
      <c r="E927" s="12" t="s">
        <v>59</v>
      </c>
      <c r="F927" s="12" t="s">
        <v>36</v>
      </c>
      <c r="G927" s="12" t="s">
        <v>25</v>
      </c>
      <c r="H927" s="12" t="s">
        <v>49</v>
      </c>
      <c r="I927" s="13">
        <v>1</v>
      </c>
      <c r="J927" s="14">
        <v>50.64</v>
      </c>
      <c r="K927" s="15">
        <v>0</v>
      </c>
      <c r="L927" s="14">
        <v>22.97</v>
      </c>
      <c r="M927" s="14">
        <f t="shared" si="56"/>
        <v>50.64</v>
      </c>
      <c r="N927" s="14">
        <f t="shared" si="57"/>
        <v>22.97</v>
      </c>
      <c r="O927" s="14">
        <f t="shared" si="58"/>
        <v>27.67</v>
      </c>
      <c r="P927" s="16">
        <f t="shared" si="59"/>
        <v>0.546406003159558</v>
      </c>
      <c r="Q927" s="17">
        <f>YEAR(SalesDataTable[[#This Row],[Order Date]])</f>
        <v>2026</v>
      </c>
      <c r="R927" s="16" t="str">
        <f>"Q"&amp;ROUNDUP(MONTH(SalesDataTable[[#This Row],[Order Date]])/3,0)</f>
        <v>Q2</v>
      </c>
      <c r="S927" s="13">
        <f>MONTH(SalesDataTable[[#This Row],[Order Date]])</f>
        <v>5</v>
      </c>
      <c r="T927" s="16" t="str">
        <f>TEXT(SalesDataTable[[#This Row],[Order Date]],"mmm")</f>
        <v>May</v>
      </c>
    </row>
    <row r="928" ht="15.6" spans="1:20">
      <c r="A928" s="19" t="s">
        <v>999</v>
      </c>
      <c r="B928" s="11">
        <v>46171</v>
      </c>
      <c r="C928" s="12" t="s">
        <v>34</v>
      </c>
      <c r="D928" s="12" t="s">
        <v>54</v>
      </c>
      <c r="E928" s="12" t="s">
        <v>23</v>
      </c>
      <c r="F928" s="12" t="s">
        <v>24</v>
      </c>
      <c r="G928" s="12" t="s">
        <v>31</v>
      </c>
      <c r="H928" s="12" t="s">
        <v>99</v>
      </c>
      <c r="I928" s="13">
        <v>2</v>
      </c>
      <c r="J928" s="14">
        <v>70.48</v>
      </c>
      <c r="K928" s="15">
        <v>0.1</v>
      </c>
      <c r="L928" s="14">
        <v>33.23</v>
      </c>
      <c r="M928" s="14">
        <f t="shared" si="56"/>
        <v>126.864</v>
      </c>
      <c r="N928" s="14">
        <f t="shared" si="57"/>
        <v>66.46</v>
      </c>
      <c r="O928" s="14">
        <f t="shared" si="58"/>
        <v>60.404</v>
      </c>
      <c r="P928" s="16">
        <f t="shared" si="59"/>
        <v>0.476131920797074</v>
      </c>
      <c r="Q928" s="17">
        <f>YEAR(SalesDataTable[[#This Row],[Order Date]])</f>
        <v>2026</v>
      </c>
      <c r="R928" s="16" t="str">
        <f>"Q"&amp;ROUNDUP(MONTH(SalesDataTable[[#This Row],[Order Date]])/3,0)</f>
        <v>Q2</v>
      </c>
      <c r="S928" s="13">
        <f>MONTH(SalesDataTable[[#This Row],[Order Date]])</f>
        <v>5</v>
      </c>
      <c r="T928" s="16" t="str">
        <f>TEXT(SalesDataTable[[#This Row],[Order Date]],"mmm")</f>
        <v>May</v>
      </c>
    </row>
    <row r="929" ht="15.6" spans="1:20">
      <c r="A929" s="19" t="s">
        <v>1000</v>
      </c>
      <c r="B929" s="11">
        <v>46171</v>
      </c>
      <c r="C929" s="12" t="s">
        <v>28</v>
      </c>
      <c r="D929" s="12" t="s">
        <v>86</v>
      </c>
      <c r="E929" s="12" t="s">
        <v>59</v>
      </c>
      <c r="F929" s="12" t="s">
        <v>36</v>
      </c>
      <c r="G929" s="12" t="s">
        <v>25</v>
      </c>
      <c r="H929" s="12" t="s">
        <v>55</v>
      </c>
      <c r="I929" s="13">
        <v>1</v>
      </c>
      <c r="J929" s="14">
        <v>41.27</v>
      </c>
      <c r="K929" s="15">
        <v>0.05</v>
      </c>
      <c r="L929" s="14">
        <v>17.15</v>
      </c>
      <c r="M929" s="14">
        <f t="shared" si="56"/>
        <v>39.2065</v>
      </c>
      <c r="N929" s="14">
        <f t="shared" si="57"/>
        <v>17.15</v>
      </c>
      <c r="O929" s="14">
        <f t="shared" si="58"/>
        <v>22.0565</v>
      </c>
      <c r="P929" s="16">
        <f t="shared" si="59"/>
        <v>0.562572532615765</v>
      </c>
      <c r="Q929" s="17">
        <f>YEAR(SalesDataTable[[#This Row],[Order Date]])</f>
        <v>2026</v>
      </c>
      <c r="R929" s="16" t="str">
        <f>"Q"&amp;ROUNDUP(MONTH(SalesDataTable[[#This Row],[Order Date]])/3,0)</f>
        <v>Q2</v>
      </c>
      <c r="S929" s="13">
        <f>MONTH(SalesDataTable[[#This Row],[Order Date]])</f>
        <v>5</v>
      </c>
      <c r="T929" s="16" t="str">
        <f>TEXT(SalesDataTable[[#This Row],[Order Date]],"mmm")</f>
        <v>May</v>
      </c>
    </row>
    <row r="930" ht="15.6" spans="1:20">
      <c r="A930" s="19" t="s">
        <v>1001</v>
      </c>
      <c r="B930" s="11">
        <v>46171</v>
      </c>
      <c r="C930" s="12" t="s">
        <v>21</v>
      </c>
      <c r="D930" s="12" t="s">
        <v>108</v>
      </c>
      <c r="E930" s="12" t="s">
        <v>59</v>
      </c>
      <c r="F930" s="12" t="s">
        <v>24</v>
      </c>
      <c r="G930" s="12" t="s">
        <v>69</v>
      </c>
      <c r="H930" s="12" t="s">
        <v>87</v>
      </c>
      <c r="I930" s="13">
        <v>2</v>
      </c>
      <c r="J930" s="14">
        <v>36.9</v>
      </c>
      <c r="K930" s="15">
        <v>0</v>
      </c>
      <c r="L930" s="14">
        <v>14.07</v>
      </c>
      <c r="M930" s="14">
        <f t="shared" si="56"/>
        <v>73.8</v>
      </c>
      <c r="N930" s="14">
        <f t="shared" si="57"/>
        <v>28.14</v>
      </c>
      <c r="O930" s="14">
        <f t="shared" si="58"/>
        <v>45.66</v>
      </c>
      <c r="P930" s="16">
        <f t="shared" si="59"/>
        <v>0.61869918699187</v>
      </c>
      <c r="Q930" s="17">
        <f>YEAR(SalesDataTable[[#This Row],[Order Date]])</f>
        <v>2026</v>
      </c>
      <c r="R930" s="16" t="str">
        <f>"Q"&amp;ROUNDUP(MONTH(SalesDataTable[[#This Row],[Order Date]])/3,0)</f>
        <v>Q2</v>
      </c>
      <c r="S930" s="13">
        <f>MONTH(SalesDataTable[[#This Row],[Order Date]])</f>
        <v>5</v>
      </c>
      <c r="T930" s="16" t="str">
        <f>TEXT(SalesDataTable[[#This Row],[Order Date]],"mmm")</f>
        <v>May</v>
      </c>
    </row>
    <row r="931" ht="15.6" spans="1:20">
      <c r="A931" s="19" t="s">
        <v>1002</v>
      </c>
      <c r="B931" s="11">
        <v>46171</v>
      </c>
      <c r="C931" s="12" t="s">
        <v>28</v>
      </c>
      <c r="D931" s="12" t="s">
        <v>86</v>
      </c>
      <c r="E931" s="12" t="s">
        <v>23</v>
      </c>
      <c r="F931" s="12" t="s">
        <v>24</v>
      </c>
      <c r="G931" s="12" t="s">
        <v>51</v>
      </c>
      <c r="H931" s="12" t="s">
        <v>61</v>
      </c>
      <c r="I931" s="13">
        <v>1</v>
      </c>
      <c r="J931" s="14">
        <v>196.91</v>
      </c>
      <c r="K931" s="15">
        <v>0</v>
      </c>
      <c r="L931" s="14">
        <v>106.31</v>
      </c>
      <c r="M931" s="14">
        <f t="shared" si="56"/>
        <v>196.91</v>
      </c>
      <c r="N931" s="14">
        <f t="shared" si="57"/>
        <v>106.31</v>
      </c>
      <c r="O931" s="14">
        <f t="shared" si="58"/>
        <v>90.6</v>
      </c>
      <c r="P931" s="16">
        <f t="shared" si="59"/>
        <v>0.460108679091971</v>
      </c>
      <c r="Q931" s="17">
        <f>YEAR(SalesDataTable[[#This Row],[Order Date]])</f>
        <v>2026</v>
      </c>
      <c r="R931" s="16" t="str">
        <f>"Q"&amp;ROUNDUP(MONTH(SalesDataTable[[#This Row],[Order Date]])/3,0)</f>
        <v>Q2</v>
      </c>
      <c r="S931" s="13">
        <f>MONTH(SalesDataTable[[#This Row],[Order Date]])</f>
        <v>5</v>
      </c>
      <c r="T931" s="16" t="str">
        <f>TEXT(SalesDataTable[[#This Row],[Order Date]],"mmm")</f>
        <v>May</v>
      </c>
    </row>
    <row r="932" ht="15.6" spans="1:20">
      <c r="A932" s="19" t="s">
        <v>1003</v>
      </c>
      <c r="B932" s="11">
        <v>46171</v>
      </c>
      <c r="C932" s="12" t="s">
        <v>28</v>
      </c>
      <c r="D932" s="12" t="s">
        <v>58</v>
      </c>
      <c r="E932" s="12" t="s">
        <v>45</v>
      </c>
      <c r="F932" s="12" t="s">
        <v>40</v>
      </c>
      <c r="G932" s="12" t="s">
        <v>69</v>
      </c>
      <c r="H932" s="12" t="s">
        <v>87</v>
      </c>
      <c r="I932" s="13">
        <v>3</v>
      </c>
      <c r="J932" s="14">
        <v>35.79</v>
      </c>
      <c r="K932" s="15">
        <v>0</v>
      </c>
      <c r="L932" s="14">
        <v>13.67</v>
      </c>
      <c r="M932" s="14">
        <f t="shared" si="56"/>
        <v>107.37</v>
      </c>
      <c r="N932" s="14">
        <f t="shared" si="57"/>
        <v>41.01</v>
      </c>
      <c r="O932" s="14">
        <f t="shared" si="58"/>
        <v>66.36</v>
      </c>
      <c r="P932" s="16">
        <f t="shared" si="59"/>
        <v>0.618049734562727</v>
      </c>
      <c r="Q932" s="17">
        <f>YEAR(SalesDataTable[[#This Row],[Order Date]])</f>
        <v>2026</v>
      </c>
      <c r="R932" s="16" t="str">
        <f>"Q"&amp;ROUNDUP(MONTH(SalesDataTable[[#This Row],[Order Date]])/3,0)</f>
        <v>Q2</v>
      </c>
      <c r="S932" s="13">
        <f>MONTH(SalesDataTable[[#This Row],[Order Date]])</f>
        <v>5</v>
      </c>
      <c r="T932" s="16" t="str">
        <f>TEXT(SalesDataTable[[#This Row],[Order Date]],"mmm")</f>
        <v>May</v>
      </c>
    </row>
    <row r="933" ht="15.6" spans="1:20">
      <c r="A933" s="19" t="s">
        <v>1004</v>
      </c>
      <c r="B933" s="11">
        <v>46171</v>
      </c>
      <c r="C933" s="12" t="s">
        <v>47</v>
      </c>
      <c r="D933" s="12" t="s">
        <v>102</v>
      </c>
      <c r="E933" s="12" t="s">
        <v>23</v>
      </c>
      <c r="F933" s="12" t="s">
        <v>36</v>
      </c>
      <c r="G933" s="12" t="s">
        <v>25</v>
      </c>
      <c r="H933" s="12" t="s">
        <v>26</v>
      </c>
      <c r="I933" s="13">
        <v>2</v>
      </c>
      <c r="J933" s="14">
        <v>82.22</v>
      </c>
      <c r="K933" s="15">
        <v>0.05</v>
      </c>
      <c r="L933" s="14">
        <v>42.35</v>
      </c>
      <c r="M933" s="14">
        <f t="shared" si="56"/>
        <v>156.218</v>
      </c>
      <c r="N933" s="14">
        <f t="shared" si="57"/>
        <v>84.7</v>
      </c>
      <c r="O933" s="14">
        <f t="shared" si="58"/>
        <v>71.518</v>
      </c>
      <c r="P933" s="16">
        <f t="shared" si="59"/>
        <v>0.457808959274859</v>
      </c>
      <c r="Q933" s="17">
        <f>YEAR(SalesDataTable[[#This Row],[Order Date]])</f>
        <v>2026</v>
      </c>
      <c r="R933" s="16" t="str">
        <f>"Q"&amp;ROUNDUP(MONTH(SalesDataTable[[#This Row],[Order Date]])/3,0)</f>
        <v>Q2</v>
      </c>
      <c r="S933" s="13">
        <f>MONTH(SalesDataTable[[#This Row],[Order Date]])</f>
        <v>5</v>
      </c>
      <c r="T933" s="16" t="str">
        <f>TEXT(SalesDataTable[[#This Row],[Order Date]],"mmm")</f>
        <v>May</v>
      </c>
    </row>
    <row r="934" ht="15.6" spans="1:20">
      <c r="A934" s="19" t="s">
        <v>1005</v>
      </c>
      <c r="B934" s="11">
        <v>46171</v>
      </c>
      <c r="C934" s="12" t="s">
        <v>34</v>
      </c>
      <c r="D934" s="12" t="s">
        <v>54</v>
      </c>
      <c r="E934" s="12" t="s">
        <v>23</v>
      </c>
      <c r="F934" s="12" t="s">
        <v>36</v>
      </c>
      <c r="G934" s="12" t="s">
        <v>25</v>
      </c>
      <c r="H934" s="12" t="s">
        <v>55</v>
      </c>
      <c r="I934" s="13">
        <v>1</v>
      </c>
      <c r="J934" s="14">
        <v>40.57</v>
      </c>
      <c r="K934" s="15">
        <v>0</v>
      </c>
      <c r="L934" s="14">
        <v>16.81</v>
      </c>
      <c r="M934" s="14">
        <f t="shared" si="56"/>
        <v>40.57</v>
      </c>
      <c r="N934" s="14">
        <f t="shared" si="57"/>
        <v>16.81</v>
      </c>
      <c r="O934" s="14">
        <f t="shared" si="58"/>
        <v>23.76</v>
      </c>
      <c r="P934" s="16">
        <f t="shared" si="59"/>
        <v>0.585654424451565</v>
      </c>
      <c r="Q934" s="17">
        <f>YEAR(SalesDataTable[[#This Row],[Order Date]])</f>
        <v>2026</v>
      </c>
      <c r="R934" s="16" t="str">
        <f>"Q"&amp;ROUNDUP(MONTH(SalesDataTable[[#This Row],[Order Date]])/3,0)</f>
        <v>Q2</v>
      </c>
      <c r="S934" s="13">
        <f>MONTH(SalesDataTable[[#This Row],[Order Date]])</f>
        <v>5</v>
      </c>
      <c r="T934" s="16" t="str">
        <f>TEXT(SalesDataTable[[#This Row],[Order Date]],"mmm")</f>
        <v>May</v>
      </c>
    </row>
    <row r="935" ht="15.6" spans="1:20">
      <c r="A935" s="19" t="s">
        <v>1006</v>
      </c>
      <c r="B935" s="11">
        <v>46171</v>
      </c>
      <c r="C935" s="12" t="s">
        <v>34</v>
      </c>
      <c r="D935" s="12" t="s">
        <v>81</v>
      </c>
      <c r="E935" s="12" t="s">
        <v>45</v>
      </c>
      <c r="F935" s="12" t="s">
        <v>24</v>
      </c>
      <c r="G935" s="12" t="s">
        <v>51</v>
      </c>
      <c r="H935" s="12" t="s">
        <v>61</v>
      </c>
      <c r="I935" s="13">
        <v>1</v>
      </c>
      <c r="J935" s="14">
        <v>191.62</v>
      </c>
      <c r="K935" s="15">
        <v>0.05</v>
      </c>
      <c r="L935" s="14">
        <v>106.15</v>
      </c>
      <c r="M935" s="14">
        <f t="shared" si="56"/>
        <v>182.039</v>
      </c>
      <c r="N935" s="14">
        <f t="shared" si="57"/>
        <v>106.15</v>
      </c>
      <c r="O935" s="14">
        <f t="shared" si="58"/>
        <v>75.889</v>
      </c>
      <c r="P935" s="16">
        <f t="shared" si="59"/>
        <v>0.416883195359236</v>
      </c>
      <c r="Q935" s="17">
        <f>YEAR(SalesDataTable[[#This Row],[Order Date]])</f>
        <v>2026</v>
      </c>
      <c r="R935" s="16" t="str">
        <f>"Q"&amp;ROUNDUP(MONTH(SalesDataTable[[#This Row],[Order Date]])/3,0)</f>
        <v>Q2</v>
      </c>
      <c r="S935" s="13">
        <f>MONTH(SalesDataTable[[#This Row],[Order Date]])</f>
        <v>5</v>
      </c>
      <c r="T935" s="16" t="str">
        <f>TEXT(SalesDataTable[[#This Row],[Order Date]],"mmm")</f>
        <v>May</v>
      </c>
    </row>
    <row r="936" ht="15.6" spans="1:20">
      <c r="A936" s="19" t="s">
        <v>1007</v>
      </c>
      <c r="B936" s="11">
        <v>46171</v>
      </c>
      <c r="C936" s="12" t="s">
        <v>28</v>
      </c>
      <c r="D936" s="12" t="s">
        <v>58</v>
      </c>
      <c r="E936" s="12" t="s">
        <v>59</v>
      </c>
      <c r="F936" s="12" t="s">
        <v>24</v>
      </c>
      <c r="G936" s="12" t="s">
        <v>31</v>
      </c>
      <c r="H936" s="12" t="s">
        <v>73</v>
      </c>
      <c r="I936" s="13">
        <v>1</v>
      </c>
      <c r="J936" s="14">
        <v>154.07</v>
      </c>
      <c r="K936" s="15">
        <v>0.05</v>
      </c>
      <c r="L936" s="14">
        <v>78.4</v>
      </c>
      <c r="M936" s="14">
        <f t="shared" si="56"/>
        <v>146.3665</v>
      </c>
      <c r="N936" s="14">
        <f t="shared" si="57"/>
        <v>78.4</v>
      </c>
      <c r="O936" s="14">
        <f t="shared" si="58"/>
        <v>67.9665</v>
      </c>
      <c r="P936" s="16">
        <f t="shared" si="59"/>
        <v>0.464358306033143</v>
      </c>
      <c r="Q936" s="17">
        <f>YEAR(SalesDataTable[[#This Row],[Order Date]])</f>
        <v>2026</v>
      </c>
      <c r="R936" s="16" t="str">
        <f>"Q"&amp;ROUNDUP(MONTH(SalesDataTable[[#This Row],[Order Date]])/3,0)</f>
        <v>Q2</v>
      </c>
      <c r="S936" s="13">
        <f>MONTH(SalesDataTable[[#This Row],[Order Date]])</f>
        <v>5</v>
      </c>
      <c r="T936" s="16" t="str">
        <f>TEXT(SalesDataTable[[#This Row],[Order Date]],"mmm")</f>
        <v>May</v>
      </c>
    </row>
    <row r="937" ht="15.6" spans="1:20">
      <c r="A937" s="19" t="s">
        <v>1008</v>
      </c>
      <c r="B937" s="11">
        <v>46172</v>
      </c>
      <c r="C937" s="12" t="s">
        <v>34</v>
      </c>
      <c r="D937" s="12" t="s">
        <v>81</v>
      </c>
      <c r="E937" s="12" t="s">
        <v>59</v>
      </c>
      <c r="F937" s="12" t="s">
        <v>24</v>
      </c>
      <c r="G937" s="12" t="s">
        <v>51</v>
      </c>
      <c r="H937" s="12" t="s">
        <v>110</v>
      </c>
      <c r="I937" s="13">
        <v>1</v>
      </c>
      <c r="J937" s="14">
        <v>120.8</v>
      </c>
      <c r="K937" s="15">
        <v>0</v>
      </c>
      <c r="L937" s="14">
        <v>61.4</v>
      </c>
      <c r="M937" s="14">
        <f t="shared" si="56"/>
        <v>120.8</v>
      </c>
      <c r="N937" s="14">
        <f t="shared" si="57"/>
        <v>61.4</v>
      </c>
      <c r="O937" s="14">
        <f t="shared" si="58"/>
        <v>59.4</v>
      </c>
      <c r="P937" s="16">
        <f t="shared" si="59"/>
        <v>0.491721854304636</v>
      </c>
      <c r="Q937" s="17">
        <f>YEAR(SalesDataTable[[#This Row],[Order Date]])</f>
        <v>2026</v>
      </c>
      <c r="R937" s="16" t="str">
        <f>"Q"&amp;ROUNDUP(MONTH(SalesDataTable[[#This Row],[Order Date]])/3,0)</f>
        <v>Q2</v>
      </c>
      <c r="S937" s="13">
        <f>MONTH(SalesDataTable[[#This Row],[Order Date]])</f>
        <v>5</v>
      </c>
      <c r="T937" s="16" t="str">
        <f>TEXT(SalesDataTable[[#This Row],[Order Date]],"mmm")</f>
        <v>May</v>
      </c>
    </row>
    <row r="938" ht="15.6" spans="1:20">
      <c r="A938" s="19" t="s">
        <v>1009</v>
      </c>
      <c r="B938" s="11">
        <v>46172</v>
      </c>
      <c r="C938" s="12" t="s">
        <v>34</v>
      </c>
      <c r="D938" s="12" t="s">
        <v>81</v>
      </c>
      <c r="E938" s="12" t="s">
        <v>23</v>
      </c>
      <c r="F938" s="12" t="s">
        <v>40</v>
      </c>
      <c r="G938" s="12" t="s">
        <v>25</v>
      </c>
      <c r="H938" s="12" t="s">
        <v>55</v>
      </c>
      <c r="I938" s="13">
        <v>1</v>
      </c>
      <c r="J938" s="14">
        <v>40.15</v>
      </c>
      <c r="K938" s="15">
        <v>0</v>
      </c>
      <c r="L938" s="14">
        <v>16.82</v>
      </c>
      <c r="M938" s="14">
        <f t="shared" si="56"/>
        <v>40.15</v>
      </c>
      <c r="N938" s="14">
        <f t="shared" si="57"/>
        <v>16.82</v>
      </c>
      <c r="O938" s="14">
        <f t="shared" si="58"/>
        <v>23.33</v>
      </c>
      <c r="P938" s="16">
        <f t="shared" si="59"/>
        <v>0.58107098381071</v>
      </c>
      <c r="Q938" s="17">
        <f>YEAR(SalesDataTable[[#This Row],[Order Date]])</f>
        <v>2026</v>
      </c>
      <c r="R938" s="16" t="str">
        <f>"Q"&amp;ROUNDUP(MONTH(SalesDataTable[[#This Row],[Order Date]])/3,0)</f>
        <v>Q2</v>
      </c>
      <c r="S938" s="13">
        <f>MONTH(SalesDataTable[[#This Row],[Order Date]])</f>
        <v>5</v>
      </c>
      <c r="T938" s="16" t="str">
        <f>TEXT(SalesDataTable[[#This Row],[Order Date]],"mmm")</f>
        <v>May</v>
      </c>
    </row>
    <row r="939" ht="15.6" spans="1:20">
      <c r="A939" s="19" t="s">
        <v>1010</v>
      </c>
      <c r="B939" s="11">
        <v>46172</v>
      </c>
      <c r="C939" s="12" t="s">
        <v>28</v>
      </c>
      <c r="D939" s="12" t="s">
        <v>89</v>
      </c>
      <c r="E939" s="12" t="s">
        <v>30</v>
      </c>
      <c r="F939" s="12" t="s">
        <v>40</v>
      </c>
      <c r="G939" s="12" t="s">
        <v>37</v>
      </c>
      <c r="H939" s="12" t="s">
        <v>91</v>
      </c>
      <c r="I939" s="13">
        <v>5</v>
      </c>
      <c r="J939" s="14">
        <v>134.4</v>
      </c>
      <c r="K939" s="15">
        <v>0.15</v>
      </c>
      <c r="L939" s="14">
        <v>67.71</v>
      </c>
      <c r="M939" s="14">
        <f t="shared" si="56"/>
        <v>571.2</v>
      </c>
      <c r="N939" s="14">
        <f t="shared" si="57"/>
        <v>338.55</v>
      </c>
      <c r="O939" s="14">
        <f t="shared" si="58"/>
        <v>232.65</v>
      </c>
      <c r="P939" s="16">
        <f t="shared" si="59"/>
        <v>0.407300420168067</v>
      </c>
      <c r="Q939" s="17">
        <f>YEAR(SalesDataTable[[#This Row],[Order Date]])</f>
        <v>2026</v>
      </c>
      <c r="R939" s="16" t="str">
        <f>"Q"&amp;ROUNDUP(MONTH(SalesDataTable[[#This Row],[Order Date]])/3,0)</f>
        <v>Q2</v>
      </c>
      <c r="S939" s="13">
        <f>MONTH(SalesDataTable[[#This Row],[Order Date]])</f>
        <v>5</v>
      </c>
      <c r="T939" s="16" t="str">
        <f>TEXT(SalesDataTable[[#This Row],[Order Date]],"mmm")</f>
        <v>May</v>
      </c>
    </row>
    <row r="940" ht="15.6" spans="1:20">
      <c r="A940" s="19" t="s">
        <v>1011</v>
      </c>
      <c r="B940" s="11">
        <v>46172</v>
      </c>
      <c r="C940" s="12" t="s">
        <v>47</v>
      </c>
      <c r="D940" s="12" t="s">
        <v>102</v>
      </c>
      <c r="E940" s="12" t="s">
        <v>23</v>
      </c>
      <c r="F940" s="12" t="s">
        <v>24</v>
      </c>
      <c r="G940" s="12" t="s">
        <v>37</v>
      </c>
      <c r="H940" s="12" t="s">
        <v>38</v>
      </c>
      <c r="I940" s="13">
        <v>2</v>
      </c>
      <c r="J940" s="14">
        <v>37.13</v>
      </c>
      <c r="K940" s="15">
        <v>0.05</v>
      </c>
      <c r="L940" s="14">
        <v>13.44</v>
      </c>
      <c r="M940" s="14">
        <f t="shared" si="56"/>
        <v>70.547</v>
      </c>
      <c r="N940" s="14">
        <f t="shared" si="57"/>
        <v>26.88</v>
      </c>
      <c r="O940" s="14">
        <f t="shared" si="58"/>
        <v>43.667</v>
      </c>
      <c r="P940" s="16">
        <f t="shared" si="59"/>
        <v>0.618977419309113</v>
      </c>
      <c r="Q940" s="17">
        <f>YEAR(SalesDataTable[[#This Row],[Order Date]])</f>
        <v>2026</v>
      </c>
      <c r="R940" s="16" t="str">
        <f>"Q"&amp;ROUNDUP(MONTH(SalesDataTable[[#This Row],[Order Date]])/3,0)</f>
        <v>Q2</v>
      </c>
      <c r="S940" s="13">
        <f>MONTH(SalesDataTable[[#This Row],[Order Date]])</f>
        <v>5</v>
      </c>
      <c r="T940" s="16" t="str">
        <f>TEXT(SalesDataTable[[#This Row],[Order Date]],"mmm")</f>
        <v>May</v>
      </c>
    </row>
    <row r="941" ht="15.6" spans="1:20">
      <c r="A941" s="19" t="s">
        <v>1012</v>
      </c>
      <c r="B941" s="11">
        <v>46172</v>
      </c>
      <c r="C941" s="12" t="s">
        <v>28</v>
      </c>
      <c r="D941" s="12" t="s">
        <v>29</v>
      </c>
      <c r="E941" s="12" t="s">
        <v>23</v>
      </c>
      <c r="F941" s="12" t="s">
        <v>40</v>
      </c>
      <c r="G941" s="12" t="s">
        <v>51</v>
      </c>
      <c r="H941" s="12" t="s">
        <v>110</v>
      </c>
      <c r="I941" s="13">
        <v>6</v>
      </c>
      <c r="J941" s="14">
        <v>123.82</v>
      </c>
      <c r="K941" s="15">
        <v>0</v>
      </c>
      <c r="L941" s="14">
        <v>61.91</v>
      </c>
      <c r="M941" s="14">
        <f t="shared" si="56"/>
        <v>742.92</v>
      </c>
      <c r="N941" s="14">
        <f t="shared" si="57"/>
        <v>371.46</v>
      </c>
      <c r="O941" s="14">
        <f t="shared" si="58"/>
        <v>371.46</v>
      </c>
      <c r="P941" s="16">
        <f t="shared" si="59"/>
        <v>0.5</v>
      </c>
      <c r="Q941" s="17">
        <f>YEAR(SalesDataTable[[#This Row],[Order Date]])</f>
        <v>2026</v>
      </c>
      <c r="R941" s="16" t="str">
        <f>"Q"&amp;ROUNDUP(MONTH(SalesDataTable[[#This Row],[Order Date]])/3,0)</f>
        <v>Q2</v>
      </c>
      <c r="S941" s="13">
        <f>MONTH(SalesDataTable[[#This Row],[Order Date]])</f>
        <v>5</v>
      </c>
      <c r="T941" s="16" t="str">
        <f>TEXT(SalesDataTable[[#This Row],[Order Date]],"mmm")</f>
        <v>May</v>
      </c>
    </row>
    <row r="942" ht="15.6" spans="1:20">
      <c r="A942" s="19" t="s">
        <v>1013</v>
      </c>
      <c r="B942" s="11">
        <v>46172</v>
      </c>
      <c r="C942" s="12" t="s">
        <v>34</v>
      </c>
      <c r="D942" s="12" t="s">
        <v>146</v>
      </c>
      <c r="E942" s="12" t="s">
        <v>59</v>
      </c>
      <c r="F942" s="12" t="s">
        <v>24</v>
      </c>
      <c r="G942" s="12" t="s">
        <v>37</v>
      </c>
      <c r="H942" s="12" t="s">
        <v>38</v>
      </c>
      <c r="I942" s="13">
        <v>2</v>
      </c>
      <c r="J942" s="14">
        <v>36.94</v>
      </c>
      <c r="K942" s="15">
        <v>0.05</v>
      </c>
      <c r="L942" s="14">
        <v>13.82</v>
      </c>
      <c r="M942" s="14">
        <f t="shared" si="56"/>
        <v>70.186</v>
      </c>
      <c r="N942" s="14">
        <f t="shared" si="57"/>
        <v>27.64</v>
      </c>
      <c r="O942" s="14">
        <f t="shared" si="58"/>
        <v>42.546</v>
      </c>
      <c r="P942" s="16">
        <f t="shared" si="59"/>
        <v>0.606189268515088</v>
      </c>
      <c r="Q942" s="17">
        <f>YEAR(SalesDataTable[[#This Row],[Order Date]])</f>
        <v>2026</v>
      </c>
      <c r="R942" s="16" t="str">
        <f>"Q"&amp;ROUNDUP(MONTH(SalesDataTable[[#This Row],[Order Date]])/3,0)</f>
        <v>Q2</v>
      </c>
      <c r="S942" s="13">
        <f>MONTH(SalesDataTable[[#This Row],[Order Date]])</f>
        <v>5</v>
      </c>
      <c r="T942" s="16" t="str">
        <f>TEXT(SalesDataTable[[#This Row],[Order Date]],"mmm")</f>
        <v>May</v>
      </c>
    </row>
    <row r="943" ht="15.6" spans="1:20">
      <c r="A943" s="19" t="s">
        <v>1014</v>
      </c>
      <c r="B943" s="11">
        <v>46172</v>
      </c>
      <c r="C943" s="12" t="s">
        <v>21</v>
      </c>
      <c r="D943" s="12" t="s">
        <v>22</v>
      </c>
      <c r="E943" s="12" t="s">
        <v>23</v>
      </c>
      <c r="F943" s="12" t="s">
        <v>36</v>
      </c>
      <c r="G943" s="12" t="s">
        <v>51</v>
      </c>
      <c r="H943" s="12" t="s">
        <v>61</v>
      </c>
      <c r="I943" s="13">
        <v>3</v>
      </c>
      <c r="J943" s="14">
        <v>199.17</v>
      </c>
      <c r="K943" s="15">
        <v>0.05</v>
      </c>
      <c r="L943" s="14">
        <v>105.24</v>
      </c>
      <c r="M943" s="14">
        <f t="shared" si="56"/>
        <v>567.6345</v>
      </c>
      <c r="N943" s="14">
        <f t="shared" si="57"/>
        <v>315.72</v>
      </c>
      <c r="O943" s="14">
        <f t="shared" si="58"/>
        <v>251.9145</v>
      </c>
      <c r="P943" s="16">
        <f t="shared" si="59"/>
        <v>0.443797020794191</v>
      </c>
      <c r="Q943" s="17">
        <f>YEAR(SalesDataTable[[#This Row],[Order Date]])</f>
        <v>2026</v>
      </c>
      <c r="R943" s="16" t="str">
        <f>"Q"&amp;ROUNDUP(MONTH(SalesDataTable[[#This Row],[Order Date]])/3,0)</f>
        <v>Q2</v>
      </c>
      <c r="S943" s="13">
        <f>MONTH(SalesDataTable[[#This Row],[Order Date]])</f>
        <v>5</v>
      </c>
      <c r="T943" s="16" t="str">
        <f>TEXT(SalesDataTable[[#This Row],[Order Date]],"mmm")</f>
        <v>May</v>
      </c>
    </row>
    <row r="944" ht="15.6" spans="1:20">
      <c r="A944" s="19" t="s">
        <v>1015</v>
      </c>
      <c r="B944" s="11">
        <v>46172</v>
      </c>
      <c r="C944" s="12" t="s">
        <v>21</v>
      </c>
      <c r="D944" s="12" t="s">
        <v>72</v>
      </c>
      <c r="E944" s="12" t="s">
        <v>23</v>
      </c>
      <c r="F944" s="12" t="s">
        <v>24</v>
      </c>
      <c r="G944" s="12" t="s">
        <v>51</v>
      </c>
      <c r="H944" s="12" t="s">
        <v>84</v>
      </c>
      <c r="I944" s="13">
        <v>3</v>
      </c>
      <c r="J944" s="14">
        <v>83.17</v>
      </c>
      <c r="K944" s="15">
        <v>0</v>
      </c>
      <c r="L944" s="14">
        <v>40.52</v>
      </c>
      <c r="M944" s="14">
        <f t="shared" si="56"/>
        <v>249.51</v>
      </c>
      <c r="N944" s="14">
        <f t="shared" si="57"/>
        <v>121.56</v>
      </c>
      <c r="O944" s="14">
        <f t="shared" si="58"/>
        <v>127.95</v>
      </c>
      <c r="P944" s="16">
        <f t="shared" si="59"/>
        <v>0.512805097992064</v>
      </c>
      <c r="Q944" s="17">
        <f>YEAR(SalesDataTable[[#This Row],[Order Date]])</f>
        <v>2026</v>
      </c>
      <c r="R944" s="16" t="str">
        <f>"Q"&amp;ROUNDUP(MONTH(SalesDataTable[[#This Row],[Order Date]])/3,0)</f>
        <v>Q2</v>
      </c>
      <c r="S944" s="13">
        <f>MONTH(SalesDataTable[[#This Row],[Order Date]])</f>
        <v>5</v>
      </c>
      <c r="T944" s="16" t="str">
        <f>TEXT(SalesDataTable[[#This Row],[Order Date]],"mmm")</f>
        <v>May</v>
      </c>
    </row>
    <row r="945" ht="15.6" spans="1:20">
      <c r="A945" s="19" t="s">
        <v>1016</v>
      </c>
      <c r="B945" s="11">
        <v>46172</v>
      </c>
      <c r="C945" s="12" t="s">
        <v>28</v>
      </c>
      <c r="D945" s="12" t="s">
        <v>58</v>
      </c>
      <c r="E945" s="12" t="s">
        <v>23</v>
      </c>
      <c r="F945" s="12" t="s">
        <v>40</v>
      </c>
      <c r="G945" s="12" t="s">
        <v>37</v>
      </c>
      <c r="H945" s="12" t="s">
        <v>66</v>
      </c>
      <c r="I945" s="13">
        <v>1</v>
      </c>
      <c r="J945" s="14">
        <v>45.8</v>
      </c>
      <c r="K945" s="15">
        <v>0.05</v>
      </c>
      <c r="L945" s="14">
        <v>17.88</v>
      </c>
      <c r="M945" s="14">
        <f t="shared" si="56"/>
        <v>43.51</v>
      </c>
      <c r="N945" s="14">
        <f t="shared" si="57"/>
        <v>17.88</v>
      </c>
      <c r="O945" s="14">
        <f t="shared" si="58"/>
        <v>25.63</v>
      </c>
      <c r="P945" s="16">
        <f t="shared" si="59"/>
        <v>0.589059986210067</v>
      </c>
      <c r="Q945" s="17">
        <f>YEAR(SalesDataTable[[#This Row],[Order Date]])</f>
        <v>2026</v>
      </c>
      <c r="R945" s="16" t="str">
        <f>"Q"&amp;ROUNDUP(MONTH(SalesDataTable[[#This Row],[Order Date]])/3,0)</f>
        <v>Q2</v>
      </c>
      <c r="S945" s="13">
        <f>MONTH(SalesDataTable[[#This Row],[Order Date]])</f>
        <v>5</v>
      </c>
      <c r="T945" s="16" t="str">
        <f>TEXT(SalesDataTable[[#This Row],[Order Date]],"mmm")</f>
        <v>May</v>
      </c>
    </row>
    <row r="946" ht="15.6" spans="1:20">
      <c r="A946" s="19" t="s">
        <v>1017</v>
      </c>
      <c r="B946" s="11">
        <v>46172</v>
      </c>
      <c r="C946" s="12" t="s">
        <v>34</v>
      </c>
      <c r="D946" s="12" t="s">
        <v>35</v>
      </c>
      <c r="E946" s="12" t="s">
        <v>59</v>
      </c>
      <c r="F946" s="12" t="s">
        <v>24</v>
      </c>
      <c r="G946" s="12" t="s">
        <v>31</v>
      </c>
      <c r="H946" s="12" t="s">
        <v>73</v>
      </c>
      <c r="I946" s="13">
        <v>1</v>
      </c>
      <c r="J946" s="14">
        <v>154.85</v>
      </c>
      <c r="K946" s="15">
        <v>0</v>
      </c>
      <c r="L946" s="14">
        <v>80.17</v>
      </c>
      <c r="M946" s="14">
        <f t="shared" si="56"/>
        <v>154.85</v>
      </c>
      <c r="N946" s="14">
        <f t="shared" si="57"/>
        <v>80.17</v>
      </c>
      <c r="O946" s="14">
        <f t="shared" si="58"/>
        <v>74.68</v>
      </c>
      <c r="P946" s="16">
        <f t="shared" si="59"/>
        <v>0.48227316758153</v>
      </c>
      <c r="Q946" s="17">
        <f>YEAR(SalesDataTable[[#This Row],[Order Date]])</f>
        <v>2026</v>
      </c>
      <c r="R946" s="16" t="str">
        <f>"Q"&amp;ROUNDUP(MONTH(SalesDataTable[[#This Row],[Order Date]])/3,0)</f>
        <v>Q2</v>
      </c>
      <c r="S946" s="13">
        <f>MONTH(SalesDataTable[[#This Row],[Order Date]])</f>
        <v>5</v>
      </c>
      <c r="T946" s="16" t="str">
        <f>TEXT(SalesDataTable[[#This Row],[Order Date]],"mmm")</f>
        <v>May</v>
      </c>
    </row>
    <row r="947" ht="15.6" spans="1:20">
      <c r="A947" s="19" t="s">
        <v>1018</v>
      </c>
      <c r="B947" s="11">
        <v>46172</v>
      </c>
      <c r="C947" s="12" t="s">
        <v>47</v>
      </c>
      <c r="D947" s="12" t="s">
        <v>102</v>
      </c>
      <c r="E947" s="12" t="s">
        <v>23</v>
      </c>
      <c r="F947" s="12" t="s">
        <v>40</v>
      </c>
      <c r="G947" s="12" t="s">
        <v>51</v>
      </c>
      <c r="H947" s="12" t="s">
        <v>61</v>
      </c>
      <c r="I947" s="13">
        <v>1</v>
      </c>
      <c r="J947" s="14">
        <v>194.99</v>
      </c>
      <c r="K947" s="15">
        <v>0</v>
      </c>
      <c r="L947" s="14">
        <v>101.21</v>
      </c>
      <c r="M947" s="14">
        <f t="shared" si="56"/>
        <v>194.99</v>
      </c>
      <c r="N947" s="14">
        <f t="shared" si="57"/>
        <v>101.21</v>
      </c>
      <c r="O947" s="14">
        <f t="shared" si="58"/>
        <v>93.78</v>
      </c>
      <c r="P947" s="16">
        <f t="shared" si="59"/>
        <v>0.48094774090979</v>
      </c>
      <c r="Q947" s="17">
        <f>YEAR(SalesDataTable[[#This Row],[Order Date]])</f>
        <v>2026</v>
      </c>
      <c r="R947" s="16" t="str">
        <f>"Q"&amp;ROUNDUP(MONTH(SalesDataTable[[#This Row],[Order Date]])/3,0)</f>
        <v>Q2</v>
      </c>
      <c r="S947" s="13">
        <f>MONTH(SalesDataTable[[#This Row],[Order Date]])</f>
        <v>5</v>
      </c>
      <c r="T947" s="16" t="str">
        <f>TEXT(SalesDataTable[[#This Row],[Order Date]],"mmm")</f>
        <v>May</v>
      </c>
    </row>
    <row r="948" ht="15.6" spans="1:20">
      <c r="A948" s="19" t="s">
        <v>1019</v>
      </c>
      <c r="B948" s="11">
        <v>46172</v>
      </c>
      <c r="C948" s="12" t="s">
        <v>34</v>
      </c>
      <c r="D948" s="12" t="s">
        <v>81</v>
      </c>
      <c r="E948" s="12" t="s">
        <v>23</v>
      </c>
      <c r="F948" s="12" t="s">
        <v>24</v>
      </c>
      <c r="G948" s="12" t="s">
        <v>69</v>
      </c>
      <c r="H948" s="12" t="s">
        <v>87</v>
      </c>
      <c r="I948" s="13">
        <v>1</v>
      </c>
      <c r="J948" s="14">
        <v>36.31</v>
      </c>
      <c r="K948" s="15">
        <v>0</v>
      </c>
      <c r="L948" s="14">
        <v>13.93</v>
      </c>
      <c r="M948" s="14">
        <f t="shared" si="56"/>
        <v>36.31</v>
      </c>
      <c r="N948" s="14">
        <f t="shared" si="57"/>
        <v>13.93</v>
      </c>
      <c r="O948" s="14">
        <f t="shared" si="58"/>
        <v>22.38</v>
      </c>
      <c r="P948" s="16">
        <f t="shared" si="59"/>
        <v>0.616359129716332</v>
      </c>
      <c r="Q948" s="17">
        <f>YEAR(SalesDataTable[[#This Row],[Order Date]])</f>
        <v>2026</v>
      </c>
      <c r="R948" s="16" t="str">
        <f>"Q"&amp;ROUNDUP(MONTH(SalesDataTable[[#This Row],[Order Date]])/3,0)</f>
        <v>Q2</v>
      </c>
      <c r="S948" s="13">
        <f>MONTH(SalesDataTable[[#This Row],[Order Date]])</f>
        <v>5</v>
      </c>
      <c r="T948" s="16" t="str">
        <f>TEXT(SalesDataTable[[#This Row],[Order Date]],"mmm")</f>
        <v>May</v>
      </c>
    </row>
    <row r="949" ht="15.6" spans="1:20">
      <c r="A949" s="19" t="s">
        <v>1020</v>
      </c>
      <c r="B949" s="11">
        <v>46172</v>
      </c>
      <c r="C949" s="12" t="s">
        <v>21</v>
      </c>
      <c r="D949" s="12" t="s">
        <v>22</v>
      </c>
      <c r="E949" s="12" t="s">
        <v>23</v>
      </c>
      <c r="F949" s="12" t="s">
        <v>24</v>
      </c>
      <c r="G949" s="12" t="s">
        <v>37</v>
      </c>
      <c r="H949" s="12" t="s">
        <v>66</v>
      </c>
      <c r="I949" s="13">
        <v>1</v>
      </c>
      <c r="J949" s="14">
        <v>47.19</v>
      </c>
      <c r="K949" s="15">
        <v>0</v>
      </c>
      <c r="L949" s="14">
        <v>18.54</v>
      </c>
      <c r="M949" s="14">
        <f t="shared" si="56"/>
        <v>47.19</v>
      </c>
      <c r="N949" s="14">
        <f t="shared" si="57"/>
        <v>18.54</v>
      </c>
      <c r="O949" s="14">
        <f t="shared" si="58"/>
        <v>28.65</v>
      </c>
      <c r="P949" s="16">
        <f t="shared" si="59"/>
        <v>0.607120152574698</v>
      </c>
      <c r="Q949" s="17">
        <f>YEAR(SalesDataTable[[#This Row],[Order Date]])</f>
        <v>2026</v>
      </c>
      <c r="R949" s="16" t="str">
        <f>"Q"&amp;ROUNDUP(MONTH(SalesDataTable[[#This Row],[Order Date]])/3,0)</f>
        <v>Q2</v>
      </c>
      <c r="S949" s="13">
        <f>MONTH(SalesDataTable[[#This Row],[Order Date]])</f>
        <v>5</v>
      </c>
      <c r="T949" s="16" t="str">
        <f>TEXT(SalesDataTable[[#This Row],[Order Date]],"mmm")</f>
        <v>May</v>
      </c>
    </row>
    <row r="950" ht="15.6" spans="1:20">
      <c r="A950" s="19" t="s">
        <v>1021</v>
      </c>
      <c r="B950" s="11">
        <v>46172</v>
      </c>
      <c r="C950" s="12" t="s">
        <v>47</v>
      </c>
      <c r="D950" s="12" t="s">
        <v>68</v>
      </c>
      <c r="E950" s="12" t="s">
        <v>23</v>
      </c>
      <c r="F950" s="12" t="s">
        <v>36</v>
      </c>
      <c r="G950" s="12" t="s">
        <v>69</v>
      </c>
      <c r="H950" s="12" t="s">
        <v>75</v>
      </c>
      <c r="I950" s="13">
        <v>1</v>
      </c>
      <c r="J950" s="14">
        <v>124.14</v>
      </c>
      <c r="K950" s="15">
        <v>0</v>
      </c>
      <c r="L950" s="14">
        <v>70.9</v>
      </c>
      <c r="M950" s="14">
        <f t="shared" si="56"/>
        <v>124.14</v>
      </c>
      <c r="N950" s="14">
        <f t="shared" si="57"/>
        <v>70.9</v>
      </c>
      <c r="O950" s="14">
        <f t="shared" si="58"/>
        <v>53.24</v>
      </c>
      <c r="P950" s="16">
        <f t="shared" si="59"/>
        <v>0.428870629933945</v>
      </c>
      <c r="Q950" s="17">
        <f>YEAR(SalesDataTable[[#This Row],[Order Date]])</f>
        <v>2026</v>
      </c>
      <c r="R950" s="16" t="str">
        <f>"Q"&amp;ROUNDUP(MONTH(SalesDataTable[[#This Row],[Order Date]])/3,0)</f>
        <v>Q2</v>
      </c>
      <c r="S950" s="13">
        <f>MONTH(SalesDataTable[[#This Row],[Order Date]])</f>
        <v>5</v>
      </c>
      <c r="T950" s="16" t="str">
        <f>TEXT(SalesDataTable[[#This Row],[Order Date]],"mmm")</f>
        <v>May</v>
      </c>
    </row>
    <row r="951" ht="15.6" spans="1:20">
      <c r="A951" s="19" t="s">
        <v>1022</v>
      </c>
      <c r="B951" s="11">
        <v>46173</v>
      </c>
      <c r="C951" s="12" t="s">
        <v>47</v>
      </c>
      <c r="D951" s="12" t="s">
        <v>68</v>
      </c>
      <c r="E951" s="12" t="s">
        <v>23</v>
      </c>
      <c r="F951" s="12" t="s">
        <v>24</v>
      </c>
      <c r="G951" s="12" t="s">
        <v>37</v>
      </c>
      <c r="H951" s="12" t="s">
        <v>91</v>
      </c>
      <c r="I951" s="13">
        <v>1</v>
      </c>
      <c r="J951" s="14">
        <v>131.95</v>
      </c>
      <c r="K951" s="15">
        <v>0</v>
      </c>
      <c r="L951" s="14">
        <v>65.17</v>
      </c>
      <c r="M951" s="14">
        <f t="shared" si="56"/>
        <v>131.95</v>
      </c>
      <c r="N951" s="14">
        <f t="shared" si="57"/>
        <v>65.17</v>
      </c>
      <c r="O951" s="14">
        <f t="shared" si="58"/>
        <v>66.78</v>
      </c>
      <c r="P951" s="16">
        <f t="shared" si="59"/>
        <v>0.506100795755968</v>
      </c>
      <c r="Q951" s="17">
        <f>YEAR(SalesDataTable[[#This Row],[Order Date]])</f>
        <v>2026</v>
      </c>
      <c r="R951" s="16" t="str">
        <f>"Q"&amp;ROUNDUP(MONTH(SalesDataTable[[#This Row],[Order Date]])/3,0)</f>
        <v>Q2</v>
      </c>
      <c r="S951" s="13">
        <f>MONTH(SalesDataTable[[#This Row],[Order Date]])</f>
        <v>5</v>
      </c>
      <c r="T951" s="16" t="str">
        <f>TEXT(SalesDataTable[[#This Row],[Order Date]],"mmm")</f>
        <v>May</v>
      </c>
    </row>
    <row r="952" ht="15.6" spans="1:20">
      <c r="A952" s="19" t="s">
        <v>1023</v>
      </c>
      <c r="B952" s="11">
        <v>46173</v>
      </c>
      <c r="C952" s="12" t="s">
        <v>47</v>
      </c>
      <c r="D952" s="12" t="s">
        <v>68</v>
      </c>
      <c r="E952" s="12" t="s">
        <v>59</v>
      </c>
      <c r="F952" s="12" t="s">
        <v>36</v>
      </c>
      <c r="G952" s="12" t="s">
        <v>25</v>
      </c>
      <c r="H952" s="12" t="s">
        <v>63</v>
      </c>
      <c r="I952" s="13">
        <v>1</v>
      </c>
      <c r="J952" s="14">
        <v>102.24</v>
      </c>
      <c r="K952" s="15">
        <v>0</v>
      </c>
      <c r="L952" s="14">
        <v>50.75</v>
      </c>
      <c r="M952" s="14">
        <f t="shared" si="56"/>
        <v>102.24</v>
      </c>
      <c r="N952" s="14">
        <f t="shared" si="57"/>
        <v>50.75</v>
      </c>
      <c r="O952" s="14">
        <f t="shared" si="58"/>
        <v>51.49</v>
      </c>
      <c r="P952" s="16">
        <f t="shared" si="59"/>
        <v>0.503618935837246</v>
      </c>
      <c r="Q952" s="17">
        <f>YEAR(SalesDataTable[[#This Row],[Order Date]])</f>
        <v>2026</v>
      </c>
      <c r="R952" s="16" t="str">
        <f>"Q"&amp;ROUNDUP(MONTH(SalesDataTable[[#This Row],[Order Date]])/3,0)</f>
        <v>Q2</v>
      </c>
      <c r="S952" s="13">
        <f>MONTH(SalesDataTable[[#This Row],[Order Date]])</f>
        <v>5</v>
      </c>
      <c r="T952" s="16" t="str">
        <f>TEXT(SalesDataTable[[#This Row],[Order Date]],"mmm")</f>
        <v>May</v>
      </c>
    </row>
    <row r="953" ht="15.6" spans="1:20">
      <c r="A953" s="19" t="s">
        <v>1024</v>
      </c>
      <c r="B953" s="11">
        <v>46173</v>
      </c>
      <c r="C953" s="12" t="s">
        <v>47</v>
      </c>
      <c r="D953" s="12" t="s">
        <v>102</v>
      </c>
      <c r="E953" s="12" t="s">
        <v>59</v>
      </c>
      <c r="F953" s="12" t="s">
        <v>36</v>
      </c>
      <c r="G953" s="12" t="s">
        <v>31</v>
      </c>
      <c r="H953" s="12" t="s">
        <v>73</v>
      </c>
      <c r="I953" s="13">
        <v>2</v>
      </c>
      <c r="J953" s="14">
        <v>152.07</v>
      </c>
      <c r="K953" s="15">
        <v>0</v>
      </c>
      <c r="L953" s="14">
        <v>76.85</v>
      </c>
      <c r="M953" s="14">
        <f t="shared" si="56"/>
        <v>304.14</v>
      </c>
      <c r="N953" s="14">
        <f t="shared" si="57"/>
        <v>153.7</v>
      </c>
      <c r="O953" s="14">
        <f t="shared" si="58"/>
        <v>150.44</v>
      </c>
      <c r="P953" s="16">
        <f t="shared" si="59"/>
        <v>0.494640626027487</v>
      </c>
      <c r="Q953" s="17">
        <f>YEAR(SalesDataTable[[#This Row],[Order Date]])</f>
        <v>2026</v>
      </c>
      <c r="R953" s="16" t="str">
        <f>"Q"&amp;ROUNDUP(MONTH(SalesDataTable[[#This Row],[Order Date]])/3,0)</f>
        <v>Q2</v>
      </c>
      <c r="S953" s="13">
        <f>MONTH(SalesDataTable[[#This Row],[Order Date]])</f>
        <v>5</v>
      </c>
      <c r="T953" s="16" t="str">
        <f>TEXT(SalesDataTable[[#This Row],[Order Date]],"mmm")</f>
        <v>May</v>
      </c>
    </row>
    <row r="954" ht="15.6" spans="1:20">
      <c r="A954" s="19" t="s">
        <v>1025</v>
      </c>
      <c r="B954" s="11">
        <v>46173</v>
      </c>
      <c r="C954" s="12" t="s">
        <v>34</v>
      </c>
      <c r="D954" s="12" t="s">
        <v>44</v>
      </c>
      <c r="E954" s="12" t="s">
        <v>23</v>
      </c>
      <c r="F954" s="12" t="s">
        <v>36</v>
      </c>
      <c r="G954" s="12" t="s">
        <v>51</v>
      </c>
      <c r="H954" s="12" t="s">
        <v>110</v>
      </c>
      <c r="I954" s="13">
        <v>2</v>
      </c>
      <c r="J954" s="14">
        <v>123.34</v>
      </c>
      <c r="K954" s="15">
        <v>0.05</v>
      </c>
      <c r="L954" s="14">
        <v>58.96</v>
      </c>
      <c r="M954" s="14">
        <f t="shared" si="56"/>
        <v>234.346</v>
      </c>
      <c r="N954" s="14">
        <f t="shared" si="57"/>
        <v>117.92</v>
      </c>
      <c r="O954" s="14">
        <f t="shared" si="58"/>
        <v>116.426</v>
      </c>
      <c r="P954" s="16">
        <f t="shared" si="59"/>
        <v>0.496812405588318</v>
      </c>
      <c r="Q954" s="17">
        <f>YEAR(SalesDataTable[[#This Row],[Order Date]])</f>
        <v>2026</v>
      </c>
      <c r="R954" s="16" t="str">
        <f>"Q"&amp;ROUNDUP(MONTH(SalesDataTable[[#This Row],[Order Date]])/3,0)</f>
        <v>Q2</v>
      </c>
      <c r="S954" s="13">
        <f>MONTH(SalesDataTable[[#This Row],[Order Date]])</f>
        <v>5</v>
      </c>
      <c r="T954" s="16" t="str">
        <f>TEXT(SalesDataTable[[#This Row],[Order Date]],"mmm")</f>
        <v>May</v>
      </c>
    </row>
    <row r="955" ht="15.6" spans="1:20">
      <c r="A955" s="19" t="s">
        <v>1026</v>
      </c>
      <c r="B955" s="11">
        <v>46173</v>
      </c>
      <c r="C955" s="12" t="s">
        <v>34</v>
      </c>
      <c r="D955" s="12" t="s">
        <v>35</v>
      </c>
      <c r="E955" s="12" t="s">
        <v>45</v>
      </c>
      <c r="F955" s="12" t="s">
        <v>24</v>
      </c>
      <c r="G955" s="12" t="s">
        <v>31</v>
      </c>
      <c r="H955" s="12" t="s">
        <v>73</v>
      </c>
      <c r="I955" s="13">
        <v>1</v>
      </c>
      <c r="J955" s="14">
        <v>155.81</v>
      </c>
      <c r="K955" s="15">
        <v>0</v>
      </c>
      <c r="L955" s="14">
        <v>80.31</v>
      </c>
      <c r="M955" s="14">
        <f t="shared" si="56"/>
        <v>155.81</v>
      </c>
      <c r="N955" s="14">
        <f t="shared" si="57"/>
        <v>80.31</v>
      </c>
      <c r="O955" s="14">
        <f t="shared" si="58"/>
        <v>75.5</v>
      </c>
      <c r="P955" s="16">
        <f t="shared" si="59"/>
        <v>0.484564533726975</v>
      </c>
      <c r="Q955" s="17">
        <f>YEAR(SalesDataTable[[#This Row],[Order Date]])</f>
        <v>2026</v>
      </c>
      <c r="R955" s="16" t="str">
        <f>"Q"&amp;ROUNDUP(MONTH(SalesDataTable[[#This Row],[Order Date]])/3,0)</f>
        <v>Q2</v>
      </c>
      <c r="S955" s="13">
        <f>MONTH(SalesDataTable[[#This Row],[Order Date]])</f>
        <v>5</v>
      </c>
      <c r="T955" s="16" t="str">
        <f>TEXT(SalesDataTable[[#This Row],[Order Date]],"mmm")</f>
        <v>May</v>
      </c>
    </row>
    <row r="956" ht="15.6" spans="1:20">
      <c r="A956" s="19" t="s">
        <v>1027</v>
      </c>
      <c r="B956" s="11">
        <v>46173</v>
      </c>
      <c r="C956" s="12" t="s">
        <v>34</v>
      </c>
      <c r="D956" s="12" t="s">
        <v>146</v>
      </c>
      <c r="E956" s="12" t="s">
        <v>23</v>
      </c>
      <c r="F956" s="12" t="s">
        <v>24</v>
      </c>
      <c r="G956" s="12" t="s">
        <v>37</v>
      </c>
      <c r="H956" s="12" t="s">
        <v>103</v>
      </c>
      <c r="I956" s="13">
        <v>1</v>
      </c>
      <c r="J956" s="14">
        <v>163.19</v>
      </c>
      <c r="K956" s="15">
        <v>0.05</v>
      </c>
      <c r="L956" s="14">
        <v>87.95</v>
      </c>
      <c r="M956" s="14">
        <f t="shared" si="56"/>
        <v>155.0305</v>
      </c>
      <c r="N956" s="14">
        <f t="shared" si="57"/>
        <v>87.95</v>
      </c>
      <c r="O956" s="14">
        <f t="shared" si="58"/>
        <v>67.0805</v>
      </c>
      <c r="P956" s="16">
        <f t="shared" si="59"/>
        <v>0.43269227668104</v>
      </c>
      <c r="Q956" s="17">
        <f>YEAR(SalesDataTable[[#This Row],[Order Date]])</f>
        <v>2026</v>
      </c>
      <c r="R956" s="16" t="str">
        <f>"Q"&amp;ROUNDUP(MONTH(SalesDataTable[[#This Row],[Order Date]])/3,0)</f>
        <v>Q2</v>
      </c>
      <c r="S956" s="13">
        <f>MONTH(SalesDataTable[[#This Row],[Order Date]])</f>
        <v>5</v>
      </c>
      <c r="T956" s="16" t="str">
        <f>TEXT(SalesDataTable[[#This Row],[Order Date]],"mmm")</f>
        <v>May</v>
      </c>
    </row>
    <row r="957" ht="15.6" spans="1:20">
      <c r="A957" s="19" t="s">
        <v>1028</v>
      </c>
      <c r="B957" s="11">
        <v>46173</v>
      </c>
      <c r="C957" s="12" t="s">
        <v>28</v>
      </c>
      <c r="D957" s="12" t="s">
        <v>89</v>
      </c>
      <c r="E957" s="12" t="s">
        <v>23</v>
      </c>
      <c r="F957" s="12" t="s">
        <v>24</v>
      </c>
      <c r="G957" s="12" t="s">
        <v>31</v>
      </c>
      <c r="H957" s="12" t="s">
        <v>41</v>
      </c>
      <c r="I957" s="13">
        <v>1</v>
      </c>
      <c r="J957" s="14">
        <v>147.3</v>
      </c>
      <c r="K957" s="15">
        <v>0.05</v>
      </c>
      <c r="L957" s="14">
        <v>81.51</v>
      </c>
      <c r="M957" s="14">
        <f t="shared" si="56"/>
        <v>139.935</v>
      </c>
      <c r="N957" s="14">
        <f t="shared" si="57"/>
        <v>81.51</v>
      </c>
      <c r="O957" s="14">
        <f t="shared" si="58"/>
        <v>58.425</v>
      </c>
      <c r="P957" s="16">
        <f t="shared" si="59"/>
        <v>0.417515274949083</v>
      </c>
      <c r="Q957" s="17">
        <f>YEAR(SalesDataTable[[#This Row],[Order Date]])</f>
        <v>2026</v>
      </c>
      <c r="R957" s="16" t="str">
        <f>"Q"&amp;ROUNDUP(MONTH(SalesDataTable[[#This Row],[Order Date]])/3,0)</f>
        <v>Q2</v>
      </c>
      <c r="S957" s="13">
        <f>MONTH(SalesDataTable[[#This Row],[Order Date]])</f>
        <v>5</v>
      </c>
      <c r="T957" s="16" t="str">
        <f>TEXT(SalesDataTable[[#This Row],[Order Date]],"mmm")</f>
        <v>May</v>
      </c>
    </row>
    <row r="958" ht="15.6" spans="1:20">
      <c r="A958" s="19" t="s">
        <v>1029</v>
      </c>
      <c r="B958" s="11">
        <v>46173</v>
      </c>
      <c r="C958" s="12" t="s">
        <v>34</v>
      </c>
      <c r="D958" s="12" t="s">
        <v>35</v>
      </c>
      <c r="E958" s="12" t="s">
        <v>23</v>
      </c>
      <c r="F958" s="12" t="s">
        <v>24</v>
      </c>
      <c r="G958" s="12" t="s">
        <v>69</v>
      </c>
      <c r="H958" s="12" t="s">
        <v>75</v>
      </c>
      <c r="I958" s="13">
        <v>5</v>
      </c>
      <c r="J958" s="14">
        <v>126.16</v>
      </c>
      <c r="K958" s="15">
        <v>0</v>
      </c>
      <c r="L958" s="14">
        <v>68.59</v>
      </c>
      <c r="M958" s="14">
        <f t="shared" si="56"/>
        <v>630.8</v>
      </c>
      <c r="N958" s="14">
        <f t="shared" si="57"/>
        <v>342.95</v>
      </c>
      <c r="O958" s="14">
        <f t="shared" si="58"/>
        <v>287.85</v>
      </c>
      <c r="P958" s="16">
        <f t="shared" si="59"/>
        <v>0.456325301204819</v>
      </c>
      <c r="Q958" s="17">
        <f>YEAR(SalesDataTable[[#This Row],[Order Date]])</f>
        <v>2026</v>
      </c>
      <c r="R958" s="16" t="str">
        <f>"Q"&amp;ROUNDUP(MONTH(SalesDataTable[[#This Row],[Order Date]])/3,0)</f>
        <v>Q2</v>
      </c>
      <c r="S958" s="13">
        <f>MONTH(SalesDataTable[[#This Row],[Order Date]])</f>
        <v>5</v>
      </c>
      <c r="T958" s="16" t="str">
        <f>TEXT(SalesDataTable[[#This Row],[Order Date]],"mmm")</f>
        <v>May</v>
      </c>
    </row>
    <row r="959" ht="15.6" spans="1:20">
      <c r="A959" s="19" t="s">
        <v>1030</v>
      </c>
      <c r="B959" s="11">
        <v>46173</v>
      </c>
      <c r="C959" s="12" t="s">
        <v>47</v>
      </c>
      <c r="D959" s="12" t="s">
        <v>68</v>
      </c>
      <c r="E959" s="12" t="s">
        <v>23</v>
      </c>
      <c r="F959" s="12" t="s">
        <v>36</v>
      </c>
      <c r="G959" s="12" t="s">
        <v>37</v>
      </c>
      <c r="H959" s="12" t="s">
        <v>103</v>
      </c>
      <c r="I959" s="13">
        <v>2</v>
      </c>
      <c r="J959" s="14">
        <v>163.57</v>
      </c>
      <c r="K959" s="15">
        <v>0</v>
      </c>
      <c r="L959" s="14">
        <v>85.72</v>
      </c>
      <c r="M959" s="14">
        <f t="shared" si="56"/>
        <v>327.14</v>
      </c>
      <c r="N959" s="14">
        <f t="shared" si="57"/>
        <v>171.44</v>
      </c>
      <c r="O959" s="14">
        <f t="shared" si="58"/>
        <v>155.7</v>
      </c>
      <c r="P959" s="16">
        <f t="shared" si="59"/>
        <v>0.475943021336431</v>
      </c>
      <c r="Q959" s="17">
        <f>YEAR(SalesDataTable[[#This Row],[Order Date]])</f>
        <v>2026</v>
      </c>
      <c r="R959" s="16" t="str">
        <f>"Q"&amp;ROUNDUP(MONTH(SalesDataTable[[#This Row],[Order Date]])/3,0)</f>
        <v>Q2</v>
      </c>
      <c r="S959" s="13">
        <f>MONTH(SalesDataTable[[#This Row],[Order Date]])</f>
        <v>5</v>
      </c>
      <c r="T959" s="16" t="str">
        <f>TEXT(SalesDataTable[[#This Row],[Order Date]],"mmm")</f>
        <v>May</v>
      </c>
    </row>
    <row r="960" ht="15.6" spans="1:20">
      <c r="A960" s="19" t="s">
        <v>1031</v>
      </c>
      <c r="B960" s="11">
        <v>46173</v>
      </c>
      <c r="C960" s="12" t="s">
        <v>34</v>
      </c>
      <c r="D960" s="12" t="s">
        <v>146</v>
      </c>
      <c r="E960" s="12" t="s">
        <v>23</v>
      </c>
      <c r="F960" s="12" t="s">
        <v>36</v>
      </c>
      <c r="G960" s="12" t="s">
        <v>31</v>
      </c>
      <c r="H960" s="12" t="s">
        <v>41</v>
      </c>
      <c r="I960" s="13">
        <v>1</v>
      </c>
      <c r="J960" s="14">
        <v>142.06</v>
      </c>
      <c r="K960" s="15">
        <v>0</v>
      </c>
      <c r="L960" s="14">
        <v>77.36</v>
      </c>
      <c r="M960" s="14">
        <f t="shared" si="56"/>
        <v>142.06</v>
      </c>
      <c r="N960" s="14">
        <f t="shared" si="57"/>
        <v>77.36</v>
      </c>
      <c r="O960" s="14">
        <f t="shared" si="58"/>
        <v>64.7</v>
      </c>
      <c r="P960" s="16">
        <f t="shared" si="59"/>
        <v>0.455441362804449</v>
      </c>
      <c r="Q960" s="17">
        <f>YEAR(SalesDataTable[[#This Row],[Order Date]])</f>
        <v>2026</v>
      </c>
      <c r="R960" s="16" t="str">
        <f>"Q"&amp;ROUNDUP(MONTH(SalesDataTable[[#This Row],[Order Date]])/3,0)</f>
        <v>Q2</v>
      </c>
      <c r="S960" s="13">
        <f>MONTH(SalesDataTable[[#This Row],[Order Date]])</f>
        <v>5</v>
      </c>
      <c r="T960" s="16" t="str">
        <f>TEXT(SalesDataTable[[#This Row],[Order Date]],"mmm")</f>
        <v>May</v>
      </c>
    </row>
    <row r="961" ht="15.6" spans="1:20">
      <c r="A961" s="19" t="s">
        <v>1032</v>
      </c>
      <c r="B961" s="11">
        <v>46173</v>
      </c>
      <c r="C961" s="12" t="s">
        <v>28</v>
      </c>
      <c r="D961" s="12" t="s">
        <v>86</v>
      </c>
      <c r="E961" s="12" t="s">
        <v>23</v>
      </c>
      <c r="F961" s="12" t="s">
        <v>36</v>
      </c>
      <c r="G961" s="12" t="s">
        <v>25</v>
      </c>
      <c r="H961" s="12" t="s">
        <v>26</v>
      </c>
      <c r="I961" s="13">
        <v>1</v>
      </c>
      <c r="J961" s="14">
        <v>81.37</v>
      </c>
      <c r="K961" s="15">
        <v>0</v>
      </c>
      <c r="L961" s="14">
        <v>42.01</v>
      </c>
      <c r="M961" s="14">
        <f t="shared" si="56"/>
        <v>81.37</v>
      </c>
      <c r="N961" s="14">
        <f t="shared" si="57"/>
        <v>42.01</v>
      </c>
      <c r="O961" s="14">
        <f t="shared" si="58"/>
        <v>39.36</v>
      </c>
      <c r="P961" s="16">
        <f t="shared" si="59"/>
        <v>0.48371635737987</v>
      </c>
      <c r="Q961" s="17">
        <f>YEAR(SalesDataTable[[#This Row],[Order Date]])</f>
        <v>2026</v>
      </c>
      <c r="R961" s="16" t="str">
        <f>"Q"&amp;ROUNDUP(MONTH(SalesDataTable[[#This Row],[Order Date]])/3,0)</f>
        <v>Q2</v>
      </c>
      <c r="S961" s="13">
        <f>MONTH(SalesDataTable[[#This Row],[Order Date]])</f>
        <v>5</v>
      </c>
      <c r="T961" s="16" t="str">
        <f>TEXT(SalesDataTable[[#This Row],[Order Date]],"mmm")</f>
        <v>May</v>
      </c>
    </row>
    <row r="962" ht="15.6" spans="1:20">
      <c r="A962" s="19" t="s">
        <v>1033</v>
      </c>
      <c r="B962" s="11">
        <v>46173</v>
      </c>
      <c r="C962" s="12" t="s">
        <v>47</v>
      </c>
      <c r="D962" s="12" t="s">
        <v>68</v>
      </c>
      <c r="E962" s="12" t="s">
        <v>45</v>
      </c>
      <c r="F962" s="12" t="s">
        <v>36</v>
      </c>
      <c r="G962" s="12" t="s">
        <v>51</v>
      </c>
      <c r="H962" s="12" t="s">
        <v>110</v>
      </c>
      <c r="I962" s="13">
        <v>1</v>
      </c>
      <c r="J962" s="14">
        <v>120.75</v>
      </c>
      <c r="K962" s="15">
        <v>0</v>
      </c>
      <c r="L962" s="14">
        <v>61.21</v>
      </c>
      <c r="M962" s="14">
        <f t="shared" ref="M962:M1025" si="60">I962*J962*(1-K962)</f>
        <v>120.75</v>
      </c>
      <c r="N962" s="14">
        <f t="shared" ref="N962:N1025" si="61">I962*L962</f>
        <v>61.21</v>
      </c>
      <c r="O962" s="14">
        <f t="shared" ref="O962:O1025" si="62">M962-N962</f>
        <v>59.54</v>
      </c>
      <c r="P962" s="16">
        <f t="shared" ref="P962:P1025" si="63">IFERROR(O962/M962,0)</f>
        <v>0.493084886128364</v>
      </c>
      <c r="Q962" s="17">
        <f>YEAR(SalesDataTable[[#This Row],[Order Date]])</f>
        <v>2026</v>
      </c>
      <c r="R962" s="16" t="str">
        <f>"Q"&amp;ROUNDUP(MONTH(SalesDataTable[[#This Row],[Order Date]])/3,0)</f>
        <v>Q2</v>
      </c>
      <c r="S962" s="13">
        <f>MONTH(SalesDataTable[[#This Row],[Order Date]])</f>
        <v>5</v>
      </c>
      <c r="T962" s="16" t="str">
        <f>TEXT(SalesDataTable[[#This Row],[Order Date]],"mmm")</f>
        <v>May</v>
      </c>
    </row>
    <row r="963" ht="15.6" spans="1:20">
      <c r="A963" s="19" t="s">
        <v>1034</v>
      </c>
      <c r="B963" s="11">
        <v>46173</v>
      </c>
      <c r="C963" s="12" t="s">
        <v>28</v>
      </c>
      <c r="D963" s="12" t="s">
        <v>106</v>
      </c>
      <c r="E963" s="12" t="s">
        <v>23</v>
      </c>
      <c r="F963" s="12" t="s">
        <v>36</v>
      </c>
      <c r="G963" s="12" t="s">
        <v>25</v>
      </c>
      <c r="H963" s="12" t="s">
        <v>26</v>
      </c>
      <c r="I963" s="13">
        <v>4</v>
      </c>
      <c r="J963" s="14">
        <v>81.79</v>
      </c>
      <c r="K963" s="15">
        <v>0</v>
      </c>
      <c r="L963" s="14">
        <v>42.96</v>
      </c>
      <c r="M963" s="14">
        <f t="shared" si="60"/>
        <v>327.16</v>
      </c>
      <c r="N963" s="14">
        <f t="shared" si="61"/>
        <v>171.84</v>
      </c>
      <c r="O963" s="14">
        <f t="shared" si="62"/>
        <v>155.32</v>
      </c>
      <c r="P963" s="16">
        <f t="shared" si="63"/>
        <v>0.474752414720626</v>
      </c>
      <c r="Q963" s="17">
        <f>YEAR(SalesDataTable[[#This Row],[Order Date]])</f>
        <v>2026</v>
      </c>
      <c r="R963" s="16" t="str">
        <f>"Q"&amp;ROUNDUP(MONTH(SalesDataTable[[#This Row],[Order Date]])/3,0)</f>
        <v>Q2</v>
      </c>
      <c r="S963" s="13">
        <f>MONTH(SalesDataTable[[#This Row],[Order Date]])</f>
        <v>5</v>
      </c>
      <c r="T963" s="16" t="str">
        <f>TEXT(SalesDataTable[[#This Row],[Order Date]],"mmm")</f>
        <v>May</v>
      </c>
    </row>
    <row r="964" ht="15.6" spans="1:20">
      <c r="A964" s="19" t="s">
        <v>1035</v>
      </c>
      <c r="B964" s="11">
        <v>46173</v>
      </c>
      <c r="C964" s="12" t="s">
        <v>21</v>
      </c>
      <c r="D964" s="12" t="s">
        <v>108</v>
      </c>
      <c r="E964" s="12" t="s">
        <v>23</v>
      </c>
      <c r="F964" s="12" t="s">
        <v>36</v>
      </c>
      <c r="G964" s="12" t="s">
        <v>51</v>
      </c>
      <c r="H964" s="12" t="s">
        <v>84</v>
      </c>
      <c r="I964" s="13">
        <v>1</v>
      </c>
      <c r="J964" s="14">
        <v>81.2</v>
      </c>
      <c r="K964" s="15">
        <v>0.1</v>
      </c>
      <c r="L964" s="14">
        <v>40.27</v>
      </c>
      <c r="M964" s="14">
        <f t="shared" si="60"/>
        <v>73.08</v>
      </c>
      <c r="N964" s="14">
        <f t="shared" si="61"/>
        <v>40.27</v>
      </c>
      <c r="O964" s="14">
        <f t="shared" si="62"/>
        <v>32.81</v>
      </c>
      <c r="P964" s="16">
        <f t="shared" si="63"/>
        <v>0.44896004378763</v>
      </c>
      <c r="Q964" s="17">
        <f>YEAR(SalesDataTable[[#This Row],[Order Date]])</f>
        <v>2026</v>
      </c>
      <c r="R964" s="16" t="str">
        <f>"Q"&amp;ROUNDUP(MONTH(SalesDataTable[[#This Row],[Order Date]])/3,0)</f>
        <v>Q2</v>
      </c>
      <c r="S964" s="13">
        <f>MONTH(SalesDataTable[[#This Row],[Order Date]])</f>
        <v>5</v>
      </c>
      <c r="T964" s="16" t="str">
        <f>TEXT(SalesDataTable[[#This Row],[Order Date]],"mmm")</f>
        <v>May</v>
      </c>
    </row>
    <row r="965" ht="15.6" spans="1:20">
      <c r="A965" s="19" t="s">
        <v>1036</v>
      </c>
      <c r="B965" s="11">
        <v>46173</v>
      </c>
      <c r="C965" s="12" t="s">
        <v>28</v>
      </c>
      <c r="D965" s="12" t="s">
        <v>29</v>
      </c>
      <c r="E965" s="12" t="s">
        <v>59</v>
      </c>
      <c r="F965" s="12" t="s">
        <v>36</v>
      </c>
      <c r="G965" s="12" t="s">
        <v>37</v>
      </c>
      <c r="H965" s="12" t="s">
        <v>66</v>
      </c>
      <c r="I965" s="13">
        <v>2</v>
      </c>
      <c r="J965" s="14">
        <v>46.52</v>
      </c>
      <c r="K965" s="15">
        <v>0.05</v>
      </c>
      <c r="L965" s="14">
        <v>18.74</v>
      </c>
      <c r="M965" s="14">
        <f t="shared" si="60"/>
        <v>88.388</v>
      </c>
      <c r="N965" s="14">
        <f t="shared" si="61"/>
        <v>37.48</v>
      </c>
      <c r="O965" s="14">
        <f t="shared" si="62"/>
        <v>50.908</v>
      </c>
      <c r="P965" s="16">
        <f t="shared" si="63"/>
        <v>0.575960537629543</v>
      </c>
      <c r="Q965" s="17">
        <f>YEAR(SalesDataTable[[#This Row],[Order Date]])</f>
        <v>2026</v>
      </c>
      <c r="R965" s="16" t="str">
        <f>"Q"&amp;ROUNDUP(MONTH(SalesDataTable[[#This Row],[Order Date]])/3,0)</f>
        <v>Q2</v>
      </c>
      <c r="S965" s="13">
        <f>MONTH(SalesDataTable[[#This Row],[Order Date]])</f>
        <v>5</v>
      </c>
      <c r="T965" s="16" t="str">
        <f>TEXT(SalesDataTable[[#This Row],[Order Date]],"mmm")</f>
        <v>May</v>
      </c>
    </row>
    <row r="966" ht="15.6" spans="1:20">
      <c r="A966" s="19" t="s">
        <v>1037</v>
      </c>
      <c r="B966" s="11">
        <v>46174</v>
      </c>
      <c r="C966" s="12" t="s">
        <v>47</v>
      </c>
      <c r="D966" s="12" t="s">
        <v>102</v>
      </c>
      <c r="E966" s="12" t="s">
        <v>23</v>
      </c>
      <c r="F966" s="12" t="s">
        <v>24</v>
      </c>
      <c r="G966" s="12" t="s">
        <v>51</v>
      </c>
      <c r="H966" s="12" t="s">
        <v>61</v>
      </c>
      <c r="I966" s="13">
        <v>1</v>
      </c>
      <c r="J966" s="14">
        <v>195.22</v>
      </c>
      <c r="K966" s="15">
        <v>0</v>
      </c>
      <c r="L966" s="14">
        <v>105.91</v>
      </c>
      <c r="M966" s="14">
        <f t="shared" si="60"/>
        <v>195.22</v>
      </c>
      <c r="N966" s="14">
        <f t="shared" si="61"/>
        <v>105.91</v>
      </c>
      <c r="O966" s="14">
        <f t="shared" si="62"/>
        <v>89.31</v>
      </c>
      <c r="P966" s="16">
        <f t="shared" si="63"/>
        <v>0.45748386435816</v>
      </c>
      <c r="Q966" s="17">
        <f>YEAR(SalesDataTable[[#This Row],[Order Date]])</f>
        <v>2026</v>
      </c>
      <c r="R966" s="16" t="str">
        <f>"Q"&amp;ROUNDUP(MONTH(SalesDataTable[[#This Row],[Order Date]])/3,0)</f>
        <v>Q2</v>
      </c>
      <c r="S966" s="13">
        <f>MONTH(SalesDataTable[[#This Row],[Order Date]])</f>
        <v>6</v>
      </c>
      <c r="T966" s="16" t="str">
        <f>TEXT(SalesDataTable[[#This Row],[Order Date]],"mmm")</f>
        <v>Jun</v>
      </c>
    </row>
    <row r="967" ht="15.6" spans="1:20">
      <c r="A967" s="19" t="s">
        <v>1038</v>
      </c>
      <c r="B967" s="11">
        <v>46174</v>
      </c>
      <c r="C967" s="12" t="s">
        <v>47</v>
      </c>
      <c r="D967" s="12" t="s">
        <v>48</v>
      </c>
      <c r="E967" s="12" t="s">
        <v>23</v>
      </c>
      <c r="F967" s="12" t="s">
        <v>36</v>
      </c>
      <c r="G967" s="12" t="s">
        <v>25</v>
      </c>
      <c r="H967" s="12" t="s">
        <v>55</v>
      </c>
      <c r="I967" s="13">
        <v>1</v>
      </c>
      <c r="J967" s="14">
        <v>40.71</v>
      </c>
      <c r="K967" s="15">
        <v>0.05</v>
      </c>
      <c r="L967" s="14">
        <v>16.56</v>
      </c>
      <c r="M967" s="14">
        <f t="shared" si="60"/>
        <v>38.6745</v>
      </c>
      <c r="N967" s="14">
        <f t="shared" si="61"/>
        <v>16.56</v>
      </c>
      <c r="O967" s="14">
        <f t="shared" si="62"/>
        <v>22.1145</v>
      </c>
      <c r="P967" s="16">
        <f t="shared" si="63"/>
        <v>0.571810883140054</v>
      </c>
      <c r="Q967" s="17">
        <f>YEAR(SalesDataTable[[#This Row],[Order Date]])</f>
        <v>2026</v>
      </c>
      <c r="R967" s="16" t="str">
        <f>"Q"&amp;ROUNDUP(MONTH(SalesDataTable[[#This Row],[Order Date]])/3,0)</f>
        <v>Q2</v>
      </c>
      <c r="S967" s="13">
        <f>MONTH(SalesDataTable[[#This Row],[Order Date]])</f>
        <v>6</v>
      </c>
      <c r="T967" s="16" t="str">
        <f>TEXT(SalesDataTable[[#This Row],[Order Date]],"mmm")</f>
        <v>Jun</v>
      </c>
    </row>
    <row r="968" ht="15.6" spans="1:20">
      <c r="A968" s="19" t="s">
        <v>1039</v>
      </c>
      <c r="B968" s="11">
        <v>46174</v>
      </c>
      <c r="C968" s="12" t="s">
        <v>28</v>
      </c>
      <c r="D968" s="12" t="s">
        <v>86</v>
      </c>
      <c r="E968" s="12" t="s">
        <v>23</v>
      </c>
      <c r="F968" s="12" t="s">
        <v>24</v>
      </c>
      <c r="G968" s="12" t="s">
        <v>69</v>
      </c>
      <c r="H968" s="12" t="s">
        <v>70</v>
      </c>
      <c r="I968" s="13">
        <v>1</v>
      </c>
      <c r="J968" s="14">
        <v>41.26</v>
      </c>
      <c r="K968" s="15">
        <v>0.05</v>
      </c>
      <c r="L968" s="14">
        <v>14.32</v>
      </c>
      <c r="M968" s="14">
        <f t="shared" si="60"/>
        <v>39.197</v>
      </c>
      <c r="N968" s="14">
        <f t="shared" si="61"/>
        <v>14.32</v>
      </c>
      <c r="O968" s="14">
        <f t="shared" si="62"/>
        <v>24.877</v>
      </c>
      <c r="P968" s="16">
        <f t="shared" si="63"/>
        <v>0.634665918310075</v>
      </c>
      <c r="Q968" s="17">
        <f>YEAR(SalesDataTable[[#This Row],[Order Date]])</f>
        <v>2026</v>
      </c>
      <c r="R968" s="16" t="str">
        <f>"Q"&amp;ROUNDUP(MONTH(SalesDataTable[[#This Row],[Order Date]])/3,0)</f>
        <v>Q2</v>
      </c>
      <c r="S968" s="13">
        <f>MONTH(SalesDataTable[[#This Row],[Order Date]])</f>
        <v>6</v>
      </c>
      <c r="T968" s="16" t="str">
        <f>TEXT(SalesDataTable[[#This Row],[Order Date]],"mmm")</f>
        <v>Jun</v>
      </c>
    </row>
    <row r="969" ht="15.6" spans="1:20">
      <c r="A969" s="19" t="s">
        <v>1040</v>
      </c>
      <c r="B969" s="11">
        <v>46174</v>
      </c>
      <c r="C969" s="12" t="s">
        <v>28</v>
      </c>
      <c r="D969" s="12" t="s">
        <v>86</v>
      </c>
      <c r="E969" s="12" t="s">
        <v>45</v>
      </c>
      <c r="F969" s="12" t="s">
        <v>36</v>
      </c>
      <c r="G969" s="12" t="s">
        <v>69</v>
      </c>
      <c r="H969" s="12" t="s">
        <v>70</v>
      </c>
      <c r="I969" s="13">
        <v>2</v>
      </c>
      <c r="J969" s="14">
        <v>40.84</v>
      </c>
      <c r="K969" s="15">
        <v>0</v>
      </c>
      <c r="L969" s="14">
        <v>14.48</v>
      </c>
      <c r="M969" s="14">
        <f t="shared" si="60"/>
        <v>81.68</v>
      </c>
      <c r="N969" s="14">
        <f t="shared" si="61"/>
        <v>28.96</v>
      </c>
      <c r="O969" s="14">
        <f t="shared" si="62"/>
        <v>52.72</v>
      </c>
      <c r="P969" s="16">
        <f t="shared" si="63"/>
        <v>0.645445641527914</v>
      </c>
      <c r="Q969" s="17">
        <f>YEAR(SalesDataTable[[#This Row],[Order Date]])</f>
        <v>2026</v>
      </c>
      <c r="R969" s="16" t="str">
        <f>"Q"&amp;ROUNDUP(MONTH(SalesDataTable[[#This Row],[Order Date]])/3,0)</f>
        <v>Q2</v>
      </c>
      <c r="S969" s="13">
        <f>MONTH(SalesDataTable[[#This Row],[Order Date]])</f>
        <v>6</v>
      </c>
      <c r="T969" s="16" t="str">
        <f>TEXT(SalesDataTable[[#This Row],[Order Date]],"mmm")</f>
        <v>Jun</v>
      </c>
    </row>
    <row r="970" ht="15.6" spans="1:20">
      <c r="A970" s="19" t="s">
        <v>1041</v>
      </c>
      <c r="B970" s="11">
        <v>46174</v>
      </c>
      <c r="C970" s="12" t="s">
        <v>47</v>
      </c>
      <c r="D970" s="12" t="s">
        <v>48</v>
      </c>
      <c r="E970" s="12" t="s">
        <v>23</v>
      </c>
      <c r="F970" s="12" t="s">
        <v>24</v>
      </c>
      <c r="G970" s="12" t="s">
        <v>31</v>
      </c>
      <c r="H970" s="12" t="s">
        <v>41</v>
      </c>
      <c r="I970" s="13">
        <v>1</v>
      </c>
      <c r="J970" s="14">
        <v>143.32</v>
      </c>
      <c r="K970" s="15">
        <v>0</v>
      </c>
      <c r="L970" s="14">
        <v>80.36</v>
      </c>
      <c r="M970" s="14">
        <f t="shared" si="60"/>
        <v>143.32</v>
      </c>
      <c r="N970" s="14">
        <f t="shared" si="61"/>
        <v>80.36</v>
      </c>
      <c r="O970" s="14">
        <f t="shared" si="62"/>
        <v>62.96</v>
      </c>
      <c r="P970" s="16">
        <f t="shared" si="63"/>
        <v>0.439296678760815</v>
      </c>
      <c r="Q970" s="17">
        <f>YEAR(SalesDataTable[[#This Row],[Order Date]])</f>
        <v>2026</v>
      </c>
      <c r="R970" s="16" t="str">
        <f>"Q"&amp;ROUNDUP(MONTH(SalesDataTable[[#This Row],[Order Date]])/3,0)</f>
        <v>Q2</v>
      </c>
      <c r="S970" s="13">
        <f>MONTH(SalesDataTable[[#This Row],[Order Date]])</f>
        <v>6</v>
      </c>
      <c r="T970" s="16" t="str">
        <f>TEXT(SalesDataTable[[#This Row],[Order Date]],"mmm")</f>
        <v>Jun</v>
      </c>
    </row>
    <row r="971" ht="15.6" spans="1:20">
      <c r="A971" s="19" t="s">
        <v>1042</v>
      </c>
      <c r="B971" s="11">
        <v>46174</v>
      </c>
      <c r="C971" s="12" t="s">
        <v>21</v>
      </c>
      <c r="D971" s="12" t="s">
        <v>108</v>
      </c>
      <c r="E971" s="12" t="s">
        <v>23</v>
      </c>
      <c r="F971" s="12" t="s">
        <v>36</v>
      </c>
      <c r="G971" s="12" t="s">
        <v>31</v>
      </c>
      <c r="H971" s="12" t="s">
        <v>73</v>
      </c>
      <c r="I971" s="13">
        <v>2</v>
      </c>
      <c r="J971" s="14">
        <v>156.31</v>
      </c>
      <c r="K971" s="15">
        <v>0</v>
      </c>
      <c r="L971" s="14">
        <v>79.87</v>
      </c>
      <c r="M971" s="14">
        <f t="shared" si="60"/>
        <v>312.62</v>
      </c>
      <c r="N971" s="14">
        <f t="shared" si="61"/>
        <v>159.74</v>
      </c>
      <c r="O971" s="14">
        <f t="shared" si="62"/>
        <v>152.88</v>
      </c>
      <c r="P971" s="16">
        <f t="shared" si="63"/>
        <v>0.489028213166144</v>
      </c>
      <c r="Q971" s="17">
        <f>YEAR(SalesDataTable[[#This Row],[Order Date]])</f>
        <v>2026</v>
      </c>
      <c r="R971" s="16" t="str">
        <f>"Q"&amp;ROUNDUP(MONTH(SalesDataTable[[#This Row],[Order Date]])/3,0)</f>
        <v>Q2</v>
      </c>
      <c r="S971" s="13">
        <f>MONTH(SalesDataTable[[#This Row],[Order Date]])</f>
        <v>6</v>
      </c>
      <c r="T971" s="16" t="str">
        <f>TEXT(SalesDataTable[[#This Row],[Order Date]],"mmm")</f>
        <v>Jun</v>
      </c>
    </row>
    <row r="972" ht="15.6" spans="1:20">
      <c r="A972" s="19" t="s">
        <v>1043</v>
      </c>
      <c r="B972" s="11">
        <v>46174</v>
      </c>
      <c r="C972" s="12" t="s">
        <v>47</v>
      </c>
      <c r="D972" s="12" t="s">
        <v>68</v>
      </c>
      <c r="E972" s="12" t="s">
        <v>23</v>
      </c>
      <c r="F972" s="12" t="s">
        <v>36</v>
      </c>
      <c r="G972" s="12" t="s">
        <v>25</v>
      </c>
      <c r="H972" s="12" t="s">
        <v>63</v>
      </c>
      <c r="I972" s="13">
        <v>3</v>
      </c>
      <c r="J972" s="14">
        <v>100.69</v>
      </c>
      <c r="K972" s="15">
        <v>0.1</v>
      </c>
      <c r="L972" s="14">
        <v>51.31</v>
      </c>
      <c r="M972" s="14">
        <f t="shared" si="60"/>
        <v>271.863</v>
      </c>
      <c r="N972" s="14">
        <f t="shared" si="61"/>
        <v>153.93</v>
      </c>
      <c r="O972" s="14">
        <f t="shared" si="62"/>
        <v>117.933</v>
      </c>
      <c r="P972" s="16">
        <f t="shared" si="63"/>
        <v>0.433795698568764</v>
      </c>
      <c r="Q972" s="17">
        <f>YEAR(SalesDataTable[[#This Row],[Order Date]])</f>
        <v>2026</v>
      </c>
      <c r="R972" s="16" t="str">
        <f>"Q"&amp;ROUNDUP(MONTH(SalesDataTable[[#This Row],[Order Date]])/3,0)</f>
        <v>Q2</v>
      </c>
      <c r="S972" s="13">
        <f>MONTH(SalesDataTable[[#This Row],[Order Date]])</f>
        <v>6</v>
      </c>
      <c r="T972" s="16" t="str">
        <f>TEXT(SalesDataTable[[#This Row],[Order Date]],"mmm")</f>
        <v>Jun</v>
      </c>
    </row>
    <row r="973" ht="15.6" spans="1:20">
      <c r="A973" s="19" t="s">
        <v>1044</v>
      </c>
      <c r="B973" s="11">
        <v>46174</v>
      </c>
      <c r="C973" s="12" t="s">
        <v>47</v>
      </c>
      <c r="D973" s="12" t="s">
        <v>102</v>
      </c>
      <c r="E973" s="12" t="s">
        <v>45</v>
      </c>
      <c r="F973" s="12" t="s">
        <v>40</v>
      </c>
      <c r="G973" s="12" t="s">
        <v>37</v>
      </c>
      <c r="H973" s="12" t="s">
        <v>66</v>
      </c>
      <c r="I973" s="13">
        <v>2</v>
      </c>
      <c r="J973" s="14">
        <v>45.54</v>
      </c>
      <c r="K973" s="15">
        <v>0.1</v>
      </c>
      <c r="L973" s="14">
        <v>18.31</v>
      </c>
      <c r="M973" s="14">
        <f t="shared" si="60"/>
        <v>81.972</v>
      </c>
      <c r="N973" s="14">
        <f t="shared" si="61"/>
        <v>36.62</v>
      </c>
      <c r="O973" s="14">
        <f t="shared" si="62"/>
        <v>45.352</v>
      </c>
      <c r="P973" s="16">
        <f t="shared" si="63"/>
        <v>0.553262089493974</v>
      </c>
      <c r="Q973" s="17">
        <f>YEAR(SalesDataTable[[#This Row],[Order Date]])</f>
        <v>2026</v>
      </c>
      <c r="R973" s="16" t="str">
        <f>"Q"&amp;ROUNDUP(MONTH(SalesDataTable[[#This Row],[Order Date]])/3,0)</f>
        <v>Q2</v>
      </c>
      <c r="S973" s="13">
        <f>MONTH(SalesDataTable[[#This Row],[Order Date]])</f>
        <v>6</v>
      </c>
      <c r="T973" s="16" t="str">
        <f>TEXT(SalesDataTable[[#This Row],[Order Date]],"mmm")</f>
        <v>Jun</v>
      </c>
    </row>
    <row r="974" ht="15.6" spans="1:20">
      <c r="A974" s="19" t="s">
        <v>1045</v>
      </c>
      <c r="B974" s="11">
        <v>46174</v>
      </c>
      <c r="C974" s="12" t="s">
        <v>34</v>
      </c>
      <c r="D974" s="12" t="s">
        <v>44</v>
      </c>
      <c r="E974" s="12" t="s">
        <v>30</v>
      </c>
      <c r="F974" s="12" t="s">
        <v>40</v>
      </c>
      <c r="G974" s="12" t="s">
        <v>31</v>
      </c>
      <c r="H974" s="12" t="s">
        <v>73</v>
      </c>
      <c r="I974" s="13">
        <v>5</v>
      </c>
      <c r="J974" s="14">
        <v>153.97</v>
      </c>
      <c r="K974" s="15">
        <v>0.15</v>
      </c>
      <c r="L974" s="14">
        <v>79.81</v>
      </c>
      <c r="M974" s="14">
        <f t="shared" si="60"/>
        <v>654.3725</v>
      </c>
      <c r="N974" s="14">
        <f t="shared" si="61"/>
        <v>399.05</v>
      </c>
      <c r="O974" s="14">
        <f t="shared" si="62"/>
        <v>255.3225</v>
      </c>
      <c r="P974" s="16">
        <f t="shared" si="63"/>
        <v>0.390179141085544</v>
      </c>
      <c r="Q974" s="17">
        <f>YEAR(SalesDataTable[[#This Row],[Order Date]])</f>
        <v>2026</v>
      </c>
      <c r="R974" s="16" t="str">
        <f>"Q"&amp;ROUNDUP(MONTH(SalesDataTable[[#This Row],[Order Date]])/3,0)</f>
        <v>Q2</v>
      </c>
      <c r="S974" s="13">
        <f>MONTH(SalesDataTable[[#This Row],[Order Date]])</f>
        <v>6</v>
      </c>
      <c r="T974" s="16" t="str">
        <f>TEXT(SalesDataTable[[#This Row],[Order Date]],"mmm")</f>
        <v>Jun</v>
      </c>
    </row>
    <row r="975" ht="15.6" spans="1:20">
      <c r="A975" s="19" t="s">
        <v>1046</v>
      </c>
      <c r="B975" s="11">
        <v>46174</v>
      </c>
      <c r="C975" s="12" t="s">
        <v>34</v>
      </c>
      <c r="D975" s="12" t="s">
        <v>146</v>
      </c>
      <c r="E975" s="12" t="s">
        <v>45</v>
      </c>
      <c r="F975" s="12" t="s">
        <v>24</v>
      </c>
      <c r="G975" s="12" t="s">
        <v>69</v>
      </c>
      <c r="H975" s="12" t="s">
        <v>75</v>
      </c>
      <c r="I975" s="13">
        <v>1</v>
      </c>
      <c r="J975" s="14">
        <v>124.17</v>
      </c>
      <c r="K975" s="15">
        <v>0</v>
      </c>
      <c r="L975" s="14">
        <v>71.04</v>
      </c>
      <c r="M975" s="14">
        <f t="shared" si="60"/>
        <v>124.17</v>
      </c>
      <c r="N975" s="14">
        <f t="shared" si="61"/>
        <v>71.04</v>
      </c>
      <c r="O975" s="14">
        <f t="shared" si="62"/>
        <v>53.13</v>
      </c>
      <c r="P975" s="16">
        <f t="shared" si="63"/>
        <v>0.4278811307079</v>
      </c>
      <c r="Q975" s="17">
        <f>YEAR(SalesDataTable[[#This Row],[Order Date]])</f>
        <v>2026</v>
      </c>
      <c r="R975" s="16" t="str">
        <f>"Q"&amp;ROUNDUP(MONTH(SalesDataTable[[#This Row],[Order Date]])/3,0)</f>
        <v>Q2</v>
      </c>
      <c r="S975" s="13">
        <f>MONTH(SalesDataTable[[#This Row],[Order Date]])</f>
        <v>6</v>
      </c>
      <c r="T975" s="16" t="str">
        <f>TEXT(SalesDataTable[[#This Row],[Order Date]],"mmm")</f>
        <v>Jun</v>
      </c>
    </row>
    <row r="976" ht="15.6" spans="1:20">
      <c r="A976" s="19" t="s">
        <v>1047</v>
      </c>
      <c r="B976" s="11">
        <v>46174</v>
      </c>
      <c r="C976" s="12" t="s">
        <v>34</v>
      </c>
      <c r="D976" s="12" t="s">
        <v>54</v>
      </c>
      <c r="E976" s="12" t="s">
        <v>45</v>
      </c>
      <c r="F976" s="12" t="s">
        <v>24</v>
      </c>
      <c r="G976" s="12" t="s">
        <v>31</v>
      </c>
      <c r="H976" s="12" t="s">
        <v>73</v>
      </c>
      <c r="I976" s="13">
        <v>1</v>
      </c>
      <c r="J976" s="14">
        <v>152.95</v>
      </c>
      <c r="K976" s="15">
        <v>0.05</v>
      </c>
      <c r="L976" s="14">
        <v>76.97</v>
      </c>
      <c r="M976" s="14">
        <f t="shared" si="60"/>
        <v>145.3025</v>
      </c>
      <c r="N976" s="14">
        <f t="shared" si="61"/>
        <v>76.97</v>
      </c>
      <c r="O976" s="14">
        <f t="shared" si="62"/>
        <v>68.3325</v>
      </c>
      <c r="P976" s="16">
        <f t="shared" si="63"/>
        <v>0.470277524474802</v>
      </c>
      <c r="Q976" s="17">
        <f>YEAR(SalesDataTable[[#This Row],[Order Date]])</f>
        <v>2026</v>
      </c>
      <c r="R976" s="16" t="str">
        <f>"Q"&amp;ROUNDUP(MONTH(SalesDataTable[[#This Row],[Order Date]])/3,0)</f>
        <v>Q2</v>
      </c>
      <c r="S976" s="13">
        <f>MONTH(SalesDataTable[[#This Row],[Order Date]])</f>
        <v>6</v>
      </c>
      <c r="T976" s="16" t="str">
        <f>TEXT(SalesDataTable[[#This Row],[Order Date]],"mmm")</f>
        <v>Jun</v>
      </c>
    </row>
    <row r="977" ht="15.6" spans="1:20">
      <c r="A977" s="19" t="s">
        <v>1048</v>
      </c>
      <c r="B977" s="11">
        <v>46174</v>
      </c>
      <c r="C977" s="12" t="s">
        <v>47</v>
      </c>
      <c r="D977" s="12" t="s">
        <v>102</v>
      </c>
      <c r="E977" s="12" t="s">
        <v>23</v>
      </c>
      <c r="F977" s="12" t="s">
        <v>36</v>
      </c>
      <c r="G977" s="12" t="s">
        <v>25</v>
      </c>
      <c r="H977" s="12" t="s">
        <v>26</v>
      </c>
      <c r="I977" s="13">
        <v>3</v>
      </c>
      <c r="J977" s="14">
        <v>80.1</v>
      </c>
      <c r="K977" s="15">
        <v>0</v>
      </c>
      <c r="L977" s="14">
        <v>43.51</v>
      </c>
      <c r="M977" s="14">
        <f t="shared" si="60"/>
        <v>240.3</v>
      </c>
      <c r="N977" s="14">
        <f t="shared" si="61"/>
        <v>130.53</v>
      </c>
      <c r="O977" s="14">
        <f t="shared" si="62"/>
        <v>109.77</v>
      </c>
      <c r="P977" s="16">
        <f t="shared" si="63"/>
        <v>0.456803995006242</v>
      </c>
      <c r="Q977" s="17">
        <f>YEAR(SalesDataTable[[#This Row],[Order Date]])</f>
        <v>2026</v>
      </c>
      <c r="R977" s="16" t="str">
        <f>"Q"&amp;ROUNDUP(MONTH(SalesDataTable[[#This Row],[Order Date]])/3,0)</f>
        <v>Q2</v>
      </c>
      <c r="S977" s="13">
        <f>MONTH(SalesDataTable[[#This Row],[Order Date]])</f>
        <v>6</v>
      </c>
      <c r="T977" s="16" t="str">
        <f>TEXT(SalesDataTable[[#This Row],[Order Date]],"mmm")</f>
        <v>Jun</v>
      </c>
    </row>
    <row r="978" ht="15.6" spans="1:20">
      <c r="A978" s="19" t="s">
        <v>1049</v>
      </c>
      <c r="B978" s="11">
        <v>46174</v>
      </c>
      <c r="C978" s="12" t="s">
        <v>47</v>
      </c>
      <c r="D978" s="12" t="s">
        <v>48</v>
      </c>
      <c r="E978" s="12" t="s">
        <v>45</v>
      </c>
      <c r="F978" s="12" t="s">
        <v>36</v>
      </c>
      <c r="G978" s="12" t="s">
        <v>69</v>
      </c>
      <c r="H978" s="12" t="s">
        <v>87</v>
      </c>
      <c r="I978" s="13">
        <v>2</v>
      </c>
      <c r="J978" s="14">
        <v>36.61</v>
      </c>
      <c r="K978" s="15">
        <v>0</v>
      </c>
      <c r="L978" s="14">
        <v>14.15</v>
      </c>
      <c r="M978" s="14">
        <f t="shared" si="60"/>
        <v>73.22</v>
      </c>
      <c r="N978" s="14">
        <f t="shared" si="61"/>
        <v>28.3</v>
      </c>
      <c r="O978" s="14">
        <f t="shared" si="62"/>
        <v>44.92</v>
      </c>
      <c r="P978" s="16">
        <f t="shared" si="63"/>
        <v>0.613493580988801</v>
      </c>
      <c r="Q978" s="17">
        <f>YEAR(SalesDataTable[[#This Row],[Order Date]])</f>
        <v>2026</v>
      </c>
      <c r="R978" s="16" t="str">
        <f>"Q"&amp;ROUNDUP(MONTH(SalesDataTable[[#This Row],[Order Date]])/3,0)</f>
        <v>Q2</v>
      </c>
      <c r="S978" s="13">
        <f>MONTH(SalesDataTable[[#This Row],[Order Date]])</f>
        <v>6</v>
      </c>
      <c r="T978" s="16" t="str">
        <f>TEXT(SalesDataTable[[#This Row],[Order Date]],"mmm")</f>
        <v>Jun</v>
      </c>
    </row>
    <row r="979" ht="15.6" spans="1:20">
      <c r="A979" s="19" t="s">
        <v>1050</v>
      </c>
      <c r="B979" s="11">
        <v>46175</v>
      </c>
      <c r="C979" s="12" t="s">
        <v>28</v>
      </c>
      <c r="D979" s="12" t="s">
        <v>86</v>
      </c>
      <c r="E979" s="12" t="s">
        <v>23</v>
      </c>
      <c r="F979" s="12" t="s">
        <v>24</v>
      </c>
      <c r="G979" s="12" t="s">
        <v>37</v>
      </c>
      <c r="H979" s="12" t="s">
        <v>91</v>
      </c>
      <c r="I979" s="13">
        <v>2</v>
      </c>
      <c r="J979" s="14">
        <v>131.81</v>
      </c>
      <c r="K979" s="15">
        <v>0.05</v>
      </c>
      <c r="L979" s="14">
        <v>66.09</v>
      </c>
      <c r="M979" s="14">
        <f t="shared" si="60"/>
        <v>250.439</v>
      </c>
      <c r="N979" s="14">
        <f t="shared" si="61"/>
        <v>132.18</v>
      </c>
      <c r="O979" s="14">
        <f t="shared" si="62"/>
        <v>118.259</v>
      </c>
      <c r="P979" s="16">
        <f t="shared" si="63"/>
        <v>0.472206804850682</v>
      </c>
      <c r="Q979" s="17">
        <f>YEAR(SalesDataTable[[#This Row],[Order Date]])</f>
        <v>2026</v>
      </c>
      <c r="R979" s="16" t="str">
        <f>"Q"&amp;ROUNDUP(MONTH(SalesDataTable[[#This Row],[Order Date]])/3,0)</f>
        <v>Q2</v>
      </c>
      <c r="S979" s="13">
        <f>MONTH(SalesDataTable[[#This Row],[Order Date]])</f>
        <v>6</v>
      </c>
      <c r="T979" s="16" t="str">
        <f>TEXT(SalesDataTable[[#This Row],[Order Date]],"mmm")</f>
        <v>Jun</v>
      </c>
    </row>
    <row r="980" ht="15.6" spans="1:20">
      <c r="A980" s="19" t="s">
        <v>1051</v>
      </c>
      <c r="B980" s="11">
        <v>46175</v>
      </c>
      <c r="C980" s="12" t="s">
        <v>21</v>
      </c>
      <c r="D980" s="12" t="s">
        <v>108</v>
      </c>
      <c r="E980" s="12" t="s">
        <v>23</v>
      </c>
      <c r="F980" s="12" t="s">
        <v>24</v>
      </c>
      <c r="G980" s="12" t="s">
        <v>31</v>
      </c>
      <c r="H980" s="12" t="s">
        <v>73</v>
      </c>
      <c r="I980" s="13">
        <v>1</v>
      </c>
      <c r="J980" s="14">
        <v>153.43</v>
      </c>
      <c r="K980" s="15">
        <v>0.05</v>
      </c>
      <c r="L980" s="14">
        <v>78.16</v>
      </c>
      <c r="M980" s="14">
        <f t="shared" si="60"/>
        <v>145.7585</v>
      </c>
      <c r="N980" s="14">
        <f t="shared" si="61"/>
        <v>78.16</v>
      </c>
      <c r="O980" s="14">
        <f t="shared" si="62"/>
        <v>67.5985</v>
      </c>
      <c r="P980" s="16">
        <f t="shared" si="63"/>
        <v>0.46377055197467</v>
      </c>
      <c r="Q980" s="17">
        <f>YEAR(SalesDataTable[[#This Row],[Order Date]])</f>
        <v>2026</v>
      </c>
      <c r="R980" s="16" t="str">
        <f>"Q"&amp;ROUNDUP(MONTH(SalesDataTable[[#This Row],[Order Date]])/3,0)</f>
        <v>Q2</v>
      </c>
      <c r="S980" s="13">
        <f>MONTH(SalesDataTable[[#This Row],[Order Date]])</f>
        <v>6</v>
      </c>
      <c r="T980" s="16" t="str">
        <f>TEXT(SalesDataTable[[#This Row],[Order Date]],"mmm")</f>
        <v>Jun</v>
      </c>
    </row>
    <row r="981" ht="15.6" spans="1:20">
      <c r="A981" s="19" t="s">
        <v>1052</v>
      </c>
      <c r="B981" s="11">
        <v>46175</v>
      </c>
      <c r="C981" s="12" t="s">
        <v>28</v>
      </c>
      <c r="D981" s="12" t="s">
        <v>106</v>
      </c>
      <c r="E981" s="12" t="s">
        <v>23</v>
      </c>
      <c r="F981" s="12" t="s">
        <v>36</v>
      </c>
      <c r="G981" s="12" t="s">
        <v>25</v>
      </c>
      <c r="H981" s="12" t="s">
        <v>26</v>
      </c>
      <c r="I981" s="13">
        <v>2</v>
      </c>
      <c r="J981" s="14">
        <v>80.06</v>
      </c>
      <c r="K981" s="15">
        <v>0</v>
      </c>
      <c r="L981" s="14">
        <v>42.87</v>
      </c>
      <c r="M981" s="14">
        <f t="shared" si="60"/>
        <v>160.12</v>
      </c>
      <c r="N981" s="14">
        <f t="shared" si="61"/>
        <v>85.74</v>
      </c>
      <c r="O981" s="14">
        <f t="shared" si="62"/>
        <v>74.38</v>
      </c>
      <c r="P981" s="16">
        <f t="shared" si="63"/>
        <v>0.464526605046215</v>
      </c>
      <c r="Q981" s="17">
        <f>YEAR(SalesDataTable[[#This Row],[Order Date]])</f>
        <v>2026</v>
      </c>
      <c r="R981" s="16" t="str">
        <f>"Q"&amp;ROUNDUP(MONTH(SalesDataTable[[#This Row],[Order Date]])/3,0)</f>
        <v>Q2</v>
      </c>
      <c r="S981" s="13">
        <f>MONTH(SalesDataTable[[#This Row],[Order Date]])</f>
        <v>6</v>
      </c>
      <c r="T981" s="16" t="str">
        <f>TEXT(SalesDataTable[[#This Row],[Order Date]],"mmm")</f>
        <v>Jun</v>
      </c>
    </row>
    <row r="982" ht="15.6" spans="1:20">
      <c r="A982" s="19" t="s">
        <v>1053</v>
      </c>
      <c r="B982" s="11">
        <v>46175</v>
      </c>
      <c r="C982" s="12" t="s">
        <v>47</v>
      </c>
      <c r="D982" s="12" t="s">
        <v>102</v>
      </c>
      <c r="E982" s="12" t="s">
        <v>45</v>
      </c>
      <c r="F982" s="12" t="s">
        <v>40</v>
      </c>
      <c r="G982" s="12" t="s">
        <v>69</v>
      </c>
      <c r="H982" s="12" t="s">
        <v>70</v>
      </c>
      <c r="I982" s="13">
        <v>1</v>
      </c>
      <c r="J982" s="14">
        <v>40.55</v>
      </c>
      <c r="K982" s="15">
        <v>0</v>
      </c>
      <c r="L982" s="14">
        <v>15.16</v>
      </c>
      <c r="M982" s="14">
        <f t="shared" si="60"/>
        <v>40.55</v>
      </c>
      <c r="N982" s="14">
        <f t="shared" si="61"/>
        <v>15.16</v>
      </c>
      <c r="O982" s="14">
        <f t="shared" si="62"/>
        <v>25.39</v>
      </c>
      <c r="P982" s="16">
        <f t="shared" si="63"/>
        <v>0.626140567200986</v>
      </c>
      <c r="Q982" s="17">
        <f>YEAR(SalesDataTable[[#This Row],[Order Date]])</f>
        <v>2026</v>
      </c>
      <c r="R982" s="16" t="str">
        <f>"Q"&amp;ROUNDUP(MONTH(SalesDataTable[[#This Row],[Order Date]])/3,0)</f>
        <v>Q2</v>
      </c>
      <c r="S982" s="13">
        <f>MONTH(SalesDataTable[[#This Row],[Order Date]])</f>
        <v>6</v>
      </c>
      <c r="T982" s="16" t="str">
        <f>TEXT(SalesDataTable[[#This Row],[Order Date]],"mmm")</f>
        <v>Jun</v>
      </c>
    </row>
    <row r="983" ht="15.6" spans="1:20">
      <c r="A983" s="19" t="s">
        <v>1054</v>
      </c>
      <c r="B983" s="11">
        <v>46175</v>
      </c>
      <c r="C983" s="12" t="s">
        <v>28</v>
      </c>
      <c r="D983" s="12" t="s">
        <v>58</v>
      </c>
      <c r="E983" s="12" t="s">
        <v>23</v>
      </c>
      <c r="F983" s="12" t="s">
        <v>36</v>
      </c>
      <c r="G983" s="12" t="s">
        <v>37</v>
      </c>
      <c r="H983" s="12" t="s">
        <v>66</v>
      </c>
      <c r="I983" s="13">
        <v>3</v>
      </c>
      <c r="J983" s="14">
        <v>45.43</v>
      </c>
      <c r="K983" s="15">
        <v>0.15</v>
      </c>
      <c r="L983" s="14">
        <v>17.85</v>
      </c>
      <c r="M983" s="14">
        <f t="shared" si="60"/>
        <v>115.8465</v>
      </c>
      <c r="N983" s="14">
        <f t="shared" si="61"/>
        <v>53.55</v>
      </c>
      <c r="O983" s="14">
        <f t="shared" si="62"/>
        <v>62.2965</v>
      </c>
      <c r="P983" s="16">
        <f t="shared" si="63"/>
        <v>0.537750385208012</v>
      </c>
      <c r="Q983" s="17">
        <f>YEAR(SalesDataTable[[#This Row],[Order Date]])</f>
        <v>2026</v>
      </c>
      <c r="R983" s="16" t="str">
        <f>"Q"&amp;ROUNDUP(MONTH(SalesDataTable[[#This Row],[Order Date]])/3,0)</f>
        <v>Q2</v>
      </c>
      <c r="S983" s="13">
        <f>MONTH(SalesDataTable[[#This Row],[Order Date]])</f>
        <v>6</v>
      </c>
      <c r="T983" s="16" t="str">
        <f>TEXT(SalesDataTable[[#This Row],[Order Date]],"mmm")</f>
        <v>Jun</v>
      </c>
    </row>
    <row r="984" ht="15.6" spans="1:20">
      <c r="A984" s="19" t="s">
        <v>1055</v>
      </c>
      <c r="B984" s="11">
        <v>46175</v>
      </c>
      <c r="C984" s="12" t="s">
        <v>47</v>
      </c>
      <c r="D984" s="12" t="s">
        <v>48</v>
      </c>
      <c r="E984" s="12" t="s">
        <v>30</v>
      </c>
      <c r="F984" s="12" t="s">
        <v>40</v>
      </c>
      <c r="G984" s="12" t="s">
        <v>31</v>
      </c>
      <c r="H984" s="12" t="s">
        <v>41</v>
      </c>
      <c r="I984" s="13">
        <v>6</v>
      </c>
      <c r="J984" s="14">
        <v>146.85</v>
      </c>
      <c r="K984" s="15">
        <v>0.15</v>
      </c>
      <c r="L984" s="14">
        <v>80.45</v>
      </c>
      <c r="M984" s="14">
        <f t="shared" si="60"/>
        <v>748.935</v>
      </c>
      <c r="N984" s="14">
        <f t="shared" si="61"/>
        <v>482.7</v>
      </c>
      <c r="O984" s="14">
        <f t="shared" si="62"/>
        <v>266.235</v>
      </c>
      <c r="P984" s="16">
        <f t="shared" si="63"/>
        <v>0.355484788399527</v>
      </c>
      <c r="Q984" s="17">
        <f>YEAR(SalesDataTable[[#This Row],[Order Date]])</f>
        <v>2026</v>
      </c>
      <c r="R984" s="16" t="str">
        <f>"Q"&amp;ROUNDUP(MONTH(SalesDataTable[[#This Row],[Order Date]])/3,0)</f>
        <v>Q2</v>
      </c>
      <c r="S984" s="13">
        <f>MONTH(SalesDataTable[[#This Row],[Order Date]])</f>
        <v>6</v>
      </c>
      <c r="T984" s="16" t="str">
        <f>TEXT(SalesDataTable[[#This Row],[Order Date]],"mmm")</f>
        <v>Jun</v>
      </c>
    </row>
    <row r="985" ht="15.6" spans="1:20">
      <c r="A985" s="19" t="s">
        <v>1056</v>
      </c>
      <c r="B985" s="11">
        <v>46176</v>
      </c>
      <c r="C985" s="12" t="s">
        <v>34</v>
      </c>
      <c r="D985" s="12" t="s">
        <v>44</v>
      </c>
      <c r="E985" s="12" t="s">
        <v>23</v>
      </c>
      <c r="F985" s="12" t="s">
        <v>40</v>
      </c>
      <c r="G985" s="12" t="s">
        <v>51</v>
      </c>
      <c r="H985" s="12" t="s">
        <v>61</v>
      </c>
      <c r="I985" s="13">
        <v>1</v>
      </c>
      <c r="J985" s="14">
        <v>192.33</v>
      </c>
      <c r="K985" s="15">
        <v>0.1</v>
      </c>
      <c r="L985" s="14">
        <v>105.15</v>
      </c>
      <c r="M985" s="14">
        <f t="shared" si="60"/>
        <v>173.097</v>
      </c>
      <c r="N985" s="14">
        <f t="shared" si="61"/>
        <v>105.15</v>
      </c>
      <c r="O985" s="14">
        <f t="shared" si="62"/>
        <v>67.947</v>
      </c>
      <c r="P985" s="16">
        <f t="shared" si="63"/>
        <v>0.392537132359313</v>
      </c>
      <c r="Q985" s="17">
        <f>YEAR(SalesDataTable[[#This Row],[Order Date]])</f>
        <v>2026</v>
      </c>
      <c r="R985" s="16" t="str">
        <f>"Q"&amp;ROUNDUP(MONTH(SalesDataTable[[#This Row],[Order Date]])/3,0)</f>
        <v>Q2</v>
      </c>
      <c r="S985" s="13">
        <f>MONTH(SalesDataTable[[#This Row],[Order Date]])</f>
        <v>6</v>
      </c>
      <c r="T985" s="16" t="str">
        <f>TEXT(SalesDataTable[[#This Row],[Order Date]],"mmm")</f>
        <v>Jun</v>
      </c>
    </row>
    <row r="986" ht="15.6" spans="1:20">
      <c r="A986" s="19" t="s">
        <v>1057</v>
      </c>
      <c r="B986" s="11">
        <v>46176</v>
      </c>
      <c r="C986" s="12" t="s">
        <v>34</v>
      </c>
      <c r="D986" s="12" t="s">
        <v>81</v>
      </c>
      <c r="E986" s="12" t="s">
        <v>59</v>
      </c>
      <c r="F986" s="12" t="s">
        <v>36</v>
      </c>
      <c r="G986" s="12" t="s">
        <v>37</v>
      </c>
      <c r="H986" s="12" t="s">
        <v>91</v>
      </c>
      <c r="I986" s="13">
        <v>3</v>
      </c>
      <c r="J986" s="14">
        <v>135.4</v>
      </c>
      <c r="K986" s="15">
        <v>0</v>
      </c>
      <c r="L986" s="14">
        <v>65.16</v>
      </c>
      <c r="M986" s="14">
        <f t="shared" si="60"/>
        <v>406.2</v>
      </c>
      <c r="N986" s="14">
        <f t="shared" si="61"/>
        <v>195.48</v>
      </c>
      <c r="O986" s="14">
        <f t="shared" si="62"/>
        <v>210.72</v>
      </c>
      <c r="P986" s="16">
        <f t="shared" si="63"/>
        <v>0.518759231905465</v>
      </c>
      <c r="Q986" s="17">
        <f>YEAR(SalesDataTable[[#This Row],[Order Date]])</f>
        <v>2026</v>
      </c>
      <c r="R986" s="16" t="str">
        <f>"Q"&amp;ROUNDUP(MONTH(SalesDataTable[[#This Row],[Order Date]])/3,0)</f>
        <v>Q2</v>
      </c>
      <c r="S986" s="13">
        <f>MONTH(SalesDataTable[[#This Row],[Order Date]])</f>
        <v>6</v>
      </c>
      <c r="T986" s="16" t="str">
        <f>TEXT(SalesDataTable[[#This Row],[Order Date]],"mmm")</f>
        <v>Jun</v>
      </c>
    </row>
    <row r="987" ht="15.6" spans="1:20">
      <c r="A987" s="19" t="s">
        <v>1058</v>
      </c>
      <c r="B987" s="11">
        <v>46176</v>
      </c>
      <c r="C987" s="12" t="s">
        <v>34</v>
      </c>
      <c r="D987" s="12" t="s">
        <v>54</v>
      </c>
      <c r="E987" s="12" t="s">
        <v>23</v>
      </c>
      <c r="F987" s="12" t="s">
        <v>36</v>
      </c>
      <c r="G987" s="12" t="s">
        <v>69</v>
      </c>
      <c r="H987" s="12" t="s">
        <v>87</v>
      </c>
      <c r="I987" s="13">
        <v>2</v>
      </c>
      <c r="J987" s="14">
        <v>36.08</v>
      </c>
      <c r="K987" s="15">
        <v>0.05</v>
      </c>
      <c r="L987" s="14">
        <v>13.73</v>
      </c>
      <c r="M987" s="14">
        <f t="shared" si="60"/>
        <v>68.552</v>
      </c>
      <c r="N987" s="14">
        <f t="shared" si="61"/>
        <v>27.46</v>
      </c>
      <c r="O987" s="14">
        <f t="shared" si="62"/>
        <v>41.092</v>
      </c>
      <c r="P987" s="16">
        <f t="shared" si="63"/>
        <v>0.599428171315206</v>
      </c>
      <c r="Q987" s="17">
        <f>YEAR(SalesDataTable[[#This Row],[Order Date]])</f>
        <v>2026</v>
      </c>
      <c r="R987" s="16" t="str">
        <f>"Q"&amp;ROUNDUP(MONTH(SalesDataTable[[#This Row],[Order Date]])/3,0)</f>
        <v>Q2</v>
      </c>
      <c r="S987" s="13">
        <f>MONTH(SalesDataTable[[#This Row],[Order Date]])</f>
        <v>6</v>
      </c>
      <c r="T987" s="16" t="str">
        <f>TEXT(SalesDataTable[[#This Row],[Order Date]],"mmm")</f>
        <v>Jun</v>
      </c>
    </row>
    <row r="988" ht="15.6" spans="1:20">
      <c r="A988" s="19" t="s">
        <v>1059</v>
      </c>
      <c r="B988" s="11">
        <v>46176</v>
      </c>
      <c r="C988" s="12" t="s">
        <v>21</v>
      </c>
      <c r="D988" s="12" t="s">
        <v>72</v>
      </c>
      <c r="E988" s="12" t="s">
        <v>23</v>
      </c>
      <c r="F988" s="12" t="s">
        <v>36</v>
      </c>
      <c r="G988" s="12" t="s">
        <v>37</v>
      </c>
      <c r="H988" s="12" t="s">
        <v>66</v>
      </c>
      <c r="I988" s="13">
        <v>1</v>
      </c>
      <c r="J988" s="14">
        <v>46.16</v>
      </c>
      <c r="K988" s="15">
        <v>0</v>
      </c>
      <c r="L988" s="14">
        <v>18.36</v>
      </c>
      <c r="M988" s="14">
        <f t="shared" si="60"/>
        <v>46.16</v>
      </c>
      <c r="N988" s="14">
        <f t="shared" si="61"/>
        <v>18.36</v>
      </c>
      <c r="O988" s="14">
        <f t="shared" si="62"/>
        <v>27.8</v>
      </c>
      <c r="P988" s="16">
        <f t="shared" si="63"/>
        <v>0.602253032928943</v>
      </c>
      <c r="Q988" s="17">
        <f>YEAR(SalesDataTable[[#This Row],[Order Date]])</f>
        <v>2026</v>
      </c>
      <c r="R988" s="16" t="str">
        <f>"Q"&amp;ROUNDUP(MONTH(SalesDataTable[[#This Row],[Order Date]])/3,0)</f>
        <v>Q2</v>
      </c>
      <c r="S988" s="13">
        <f>MONTH(SalesDataTable[[#This Row],[Order Date]])</f>
        <v>6</v>
      </c>
      <c r="T988" s="16" t="str">
        <f>TEXT(SalesDataTable[[#This Row],[Order Date]],"mmm")</f>
        <v>Jun</v>
      </c>
    </row>
    <row r="989" ht="15.6" spans="1:20">
      <c r="A989" s="19" t="s">
        <v>1060</v>
      </c>
      <c r="B989" s="11">
        <v>46176</v>
      </c>
      <c r="C989" s="12" t="s">
        <v>28</v>
      </c>
      <c r="D989" s="12" t="s">
        <v>29</v>
      </c>
      <c r="E989" s="12" t="s">
        <v>23</v>
      </c>
      <c r="F989" s="12" t="s">
        <v>24</v>
      </c>
      <c r="G989" s="12" t="s">
        <v>25</v>
      </c>
      <c r="H989" s="12" t="s">
        <v>49</v>
      </c>
      <c r="I989" s="13">
        <v>2</v>
      </c>
      <c r="J989" s="14">
        <v>50.77</v>
      </c>
      <c r="K989" s="15">
        <v>0</v>
      </c>
      <c r="L989" s="14">
        <v>22.93</v>
      </c>
      <c r="M989" s="14">
        <f t="shared" si="60"/>
        <v>101.54</v>
      </c>
      <c r="N989" s="14">
        <f t="shared" si="61"/>
        <v>45.86</v>
      </c>
      <c r="O989" s="14">
        <f t="shared" si="62"/>
        <v>55.68</v>
      </c>
      <c r="P989" s="16">
        <f t="shared" si="63"/>
        <v>0.548355327949577</v>
      </c>
      <c r="Q989" s="17">
        <f>YEAR(SalesDataTable[[#This Row],[Order Date]])</f>
        <v>2026</v>
      </c>
      <c r="R989" s="16" t="str">
        <f>"Q"&amp;ROUNDUP(MONTH(SalesDataTable[[#This Row],[Order Date]])/3,0)</f>
        <v>Q2</v>
      </c>
      <c r="S989" s="13">
        <f>MONTH(SalesDataTable[[#This Row],[Order Date]])</f>
        <v>6</v>
      </c>
      <c r="T989" s="16" t="str">
        <f>TEXT(SalesDataTable[[#This Row],[Order Date]],"mmm")</f>
        <v>Jun</v>
      </c>
    </row>
    <row r="990" ht="15.6" spans="1:20">
      <c r="A990" s="19" t="s">
        <v>1061</v>
      </c>
      <c r="B990" s="11">
        <v>46176</v>
      </c>
      <c r="C990" s="12" t="s">
        <v>47</v>
      </c>
      <c r="D990" s="12" t="s">
        <v>68</v>
      </c>
      <c r="E990" s="12" t="s">
        <v>59</v>
      </c>
      <c r="F990" s="12" t="s">
        <v>40</v>
      </c>
      <c r="G990" s="12" t="s">
        <v>31</v>
      </c>
      <c r="H990" s="12" t="s">
        <v>99</v>
      </c>
      <c r="I990" s="13">
        <v>2</v>
      </c>
      <c r="J990" s="14">
        <v>70.97</v>
      </c>
      <c r="K990" s="15">
        <v>0.05</v>
      </c>
      <c r="L990" s="14">
        <v>32.54</v>
      </c>
      <c r="M990" s="14">
        <f t="shared" si="60"/>
        <v>134.843</v>
      </c>
      <c r="N990" s="14">
        <f t="shared" si="61"/>
        <v>65.08</v>
      </c>
      <c r="O990" s="14">
        <f t="shared" si="62"/>
        <v>69.763</v>
      </c>
      <c r="P990" s="16">
        <f t="shared" si="63"/>
        <v>0.517364638876323</v>
      </c>
      <c r="Q990" s="17">
        <f>YEAR(SalesDataTable[[#This Row],[Order Date]])</f>
        <v>2026</v>
      </c>
      <c r="R990" s="16" t="str">
        <f>"Q"&amp;ROUNDUP(MONTH(SalesDataTable[[#This Row],[Order Date]])/3,0)</f>
        <v>Q2</v>
      </c>
      <c r="S990" s="13">
        <f>MONTH(SalesDataTable[[#This Row],[Order Date]])</f>
        <v>6</v>
      </c>
      <c r="T990" s="16" t="str">
        <f>TEXT(SalesDataTable[[#This Row],[Order Date]],"mmm")</f>
        <v>Jun</v>
      </c>
    </row>
    <row r="991" ht="15.6" spans="1:20">
      <c r="A991" s="19" t="s">
        <v>1062</v>
      </c>
      <c r="B991" s="11">
        <v>46176</v>
      </c>
      <c r="C991" s="12" t="s">
        <v>47</v>
      </c>
      <c r="D991" s="12" t="s">
        <v>102</v>
      </c>
      <c r="E991" s="12" t="s">
        <v>23</v>
      </c>
      <c r="F991" s="12" t="s">
        <v>24</v>
      </c>
      <c r="G991" s="12" t="s">
        <v>31</v>
      </c>
      <c r="H991" s="12" t="s">
        <v>41</v>
      </c>
      <c r="I991" s="13">
        <v>3</v>
      </c>
      <c r="J991" s="14">
        <v>141.6</v>
      </c>
      <c r="K991" s="15">
        <v>0</v>
      </c>
      <c r="L991" s="14">
        <v>78.02</v>
      </c>
      <c r="M991" s="14">
        <f t="shared" si="60"/>
        <v>424.8</v>
      </c>
      <c r="N991" s="14">
        <f t="shared" si="61"/>
        <v>234.06</v>
      </c>
      <c r="O991" s="14">
        <f t="shared" si="62"/>
        <v>190.74</v>
      </c>
      <c r="P991" s="16">
        <f t="shared" si="63"/>
        <v>0.449011299435028</v>
      </c>
      <c r="Q991" s="17">
        <f>YEAR(SalesDataTable[[#This Row],[Order Date]])</f>
        <v>2026</v>
      </c>
      <c r="R991" s="16" t="str">
        <f>"Q"&amp;ROUNDUP(MONTH(SalesDataTable[[#This Row],[Order Date]])/3,0)</f>
        <v>Q2</v>
      </c>
      <c r="S991" s="13">
        <f>MONTH(SalesDataTable[[#This Row],[Order Date]])</f>
        <v>6</v>
      </c>
      <c r="T991" s="16" t="str">
        <f>TEXT(SalesDataTable[[#This Row],[Order Date]],"mmm")</f>
        <v>Jun</v>
      </c>
    </row>
    <row r="992" ht="15.6" spans="1:20">
      <c r="A992" s="19" t="s">
        <v>1063</v>
      </c>
      <c r="B992" s="11">
        <v>46176</v>
      </c>
      <c r="C992" s="12" t="s">
        <v>47</v>
      </c>
      <c r="D992" s="12" t="s">
        <v>102</v>
      </c>
      <c r="E992" s="12" t="s">
        <v>23</v>
      </c>
      <c r="F992" s="12" t="s">
        <v>36</v>
      </c>
      <c r="G992" s="12" t="s">
        <v>25</v>
      </c>
      <c r="H992" s="12" t="s">
        <v>55</v>
      </c>
      <c r="I992" s="13">
        <v>1</v>
      </c>
      <c r="J992" s="14">
        <v>40.57</v>
      </c>
      <c r="K992" s="15">
        <v>0</v>
      </c>
      <c r="L992" s="14">
        <v>16.33</v>
      </c>
      <c r="M992" s="14">
        <f t="shared" si="60"/>
        <v>40.57</v>
      </c>
      <c r="N992" s="14">
        <f t="shared" si="61"/>
        <v>16.33</v>
      </c>
      <c r="O992" s="14">
        <f t="shared" si="62"/>
        <v>24.24</v>
      </c>
      <c r="P992" s="16">
        <f t="shared" si="63"/>
        <v>0.597485826965738</v>
      </c>
      <c r="Q992" s="17">
        <f>YEAR(SalesDataTable[[#This Row],[Order Date]])</f>
        <v>2026</v>
      </c>
      <c r="R992" s="16" t="str">
        <f>"Q"&amp;ROUNDUP(MONTH(SalesDataTable[[#This Row],[Order Date]])/3,0)</f>
        <v>Q2</v>
      </c>
      <c r="S992" s="13">
        <f>MONTH(SalesDataTable[[#This Row],[Order Date]])</f>
        <v>6</v>
      </c>
      <c r="T992" s="16" t="str">
        <f>TEXT(SalesDataTable[[#This Row],[Order Date]],"mmm")</f>
        <v>Jun</v>
      </c>
    </row>
    <row r="993" ht="15.6" spans="1:20">
      <c r="A993" s="19" t="s">
        <v>1064</v>
      </c>
      <c r="B993" s="11">
        <v>46177</v>
      </c>
      <c r="C993" s="12" t="s">
        <v>28</v>
      </c>
      <c r="D993" s="12" t="s">
        <v>106</v>
      </c>
      <c r="E993" s="12" t="s">
        <v>59</v>
      </c>
      <c r="F993" s="12" t="s">
        <v>24</v>
      </c>
      <c r="G993" s="12" t="s">
        <v>25</v>
      </c>
      <c r="H993" s="12" t="s">
        <v>26</v>
      </c>
      <c r="I993" s="13">
        <v>2</v>
      </c>
      <c r="J993" s="14">
        <v>81.81</v>
      </c>
      <c r="K993" s="15">
        <v>0</v>
      </c>
      <c r="L993" s="14">
        <v>42.54</v>
      </c>
      <c r="M993" s="14">
        <f t="shared" si="60"/>
        <v>163.62</v>
      </c>
      <c r="N993" s="14">
        <f t="shared" si="61"/>
        <v>85.08</v>
      </c>
      <c r="O993" s="14">
        <f t="shared" si="62"/>
        <v>78.54</v>
      </c>
      <c r="P993" s="16">
        <f t="shared" si="63"/>
        <v>0.48001466813348</v>
      </c>
      <c r="Q993" s="17">
        <f>YEAR(SalesDataTable[[#This Row],[Order Date]])</f>
        <v>2026</v>
      </c>
      <c r="R993" s="16" t="str">
        <f>"Q"&amp;ROUNDUP(MONTH(SalesDataTable[[#This Row],[Order Date]])/3,0)</f>
        <v>Q2</v>
      </c>
      <c r="S993" s="13">
        <f>MONTH(SalesDataTable[[#This Row],[Order Date]])</f>
        <v>6</v>
      </c>
      <c r="T993" s="16" t="str">
        <f>TEXT(SalesDataTable[[#This Row],[Order Date]],"mmm")</f>
        <v>Jun</v>
      </c>
    </row>
    <row r="994" ht="15.6" spans="1:20">
      <c r="A994" s="19" t="s">
        <v>1065</v>
      </c>
      <c r="B994" s="11">
        <v>46177</v>
      </c>
      <c r="C994" s="12" t="s">
        <v>21</v>
      </c>
      <c r="D994" s="12" t="s">
        <v>22</v>
      </c>
      <c r="E994" s="12" t="s">
        <v>59</v>
      </c>
      <c r="F994" s="12" t="s">
        <v>24</v>
      </c>
      <c r="G994" s="12" t="s">
        <v>25</v>
      </c>
      <c r="H994" s="12" t="s">
        <v>49</v>
      </c>
      <c r="I994" s="13">
        <v>2</v>
      </c>
      <c r="J994" s="14">
        <v>50.09</v>
      </c>
      <c r="K994" s="15">
        <v>0</v>
      </c>
      <c r="L994" s="14">
        <v>22.91</v>
      </c>
      <c r="M994" s="14">
        <f t="shared" si="60"/>
        <v>100.18</v>
      </c>
      <c r="N994" s="14">
        <f t="shared" si="61"/>
        <v>45.82</v>
      </c>
      <c r="O994" s="14">
        <f t="shared" si="62"/>
        <v>54.36</v>
      </c>
      <c r="P994" s="16">
        <f t="shared" si="63"/>
        <v>0.542623278099421</v>
      </c>
      <c r="Q994" s="17">
        <f>YEAR(SalesDataTable[[#This Row],[Order Date]])</f>
        <v>2026</v>
      </c>
      <c r="R994" s="16" t="str">
        <f>"Q"&amp;ROUNDUP(MONTH(SalesDataTable[[#This Row],[Order Date]])/3,0)</f>
        <v>Q2</v>
      </c>
      <c r="S994" s="13">
        <f>MONTH(SalesDataTable[[#This Row],[Order Date]])</f>
        <v>6</v>
      </c>
      <c r="T994" s="16" t="str">
        <f>TEXT(SalesDataTable[[#This Row],[Order Date]],"mmm")</f>
        <v>Jun</v>
      </c>
    </row>
    <row r="995" ht="15.6" spans="1:20">
      <c r="A995" s="19" t="s">
        <v>1066</v>
      </c>
      <c r="B995" s="11">
        <v>46177</v>
      </c>
      <c r="C995" s="12" t="s">
        <v>47</v>
      </c>
      <c r="D995" s="12" t="s">
        <v>68</v>
      </c>
      <c r="E995" s="12" t="s">
        <v>23</v>
      </c>
      <c r="F995" s="12" t="s">
        <v>24</v>
      </c>
      <c r="G995" s="12" t="s">
        <v>31</v>
      </c>
      <c r="H995" s="12" t="s">
        <v>99</v>
      </c>
      <c r="I995" s="13">
        <v>1</v>
      </c>
      <c r="J995" s="14">
        <v>72.38</v>
      </c>
      <c r="K995" s="15">
        <v>0</v>
      </c>
      <c r="L995" s="14">
        <v>32.68</v>
      </c>
      <c r="M995" s="14">
        <f t="shared" si="60"/>
        <v>72.38</v>
      </c>
      <c r="N995" s="14">
        <f t="shared" si="61"/>
        <v>32.68</v>
      </c>
      <c r="O995" s="14">
        <f t="shared" si="62"/>
        <v>39.7</v>
      </c>
      <c r="P995" s="16">
        <f t="shared" si="63"/>
        <v>0.548494059132357</v>
      </c>
      <c r="Q995" s="17">
        <f>YEAR(SalesDataTable[[#This Row],[Order Date]])</f>
        <v>2026</v>
      </c>
      <c r="R995" s="16" t="str">
        <f>"Q"&amp;ROUNDUP(MONTH(SalesDataTable[[#This Row],[Order Date]])/3,0)</f>
        <v>Q2</v>
      </c>
      <c r="S995" s="13">
        <f>MONTH(SalesDataTable[[#This Row],[Order Date]])</f>
        <v>6</v>
      </c>
      <c r="T995" s="16" t="str">
        <f>TEXT(SalesDataTable[[#This Row],[Order Date]],"mmm")</f>
        <v>Jun</v>
      </c>
    </row>
    <row r="996" ht="15.6" spans="1:20">
      <c r="A996" s="19" t="s">
        <v>1067</v>
      </c>
      <c r="B996" s="11">
        <v>46177</v>
      </c>
      <c r="C996" s="12" t="s">
        <v>28</v>
      </c>
      <c r="D996" s="12" t="s">
        <v>29</v>
      </c>
      <c r="E996" s="12" t="s">
        <v>23</v>
      </c>
      <c r="F996" s="12" t="s">
        <v>36</v>
      </c>
      <c r="G996" s="12" t="s">
        <v>31</v>
      </c>
      <c r="H996" s="12" t="s">
        <v>32</v>
      </c>
      <c r="I996" s="13">
        <v>1</v>
      </c>
      <c r="J996" s="14">
        <v>92.31</v>
      </c>
      <c r="K996" s="15">
        <v>0</v>
      </c>
      <c r="L996" s="14">
        <v>45.58</v>
      </c>
      <c r="M996" s="14">
        <f t="shared" si="60"/>
        <v>92.31</v>
      </c>
      <c r="N996" s="14">
        <f t="shared" si="61"/>
        <v>45.58</v>
      </c>
      <c r="O996" s="14">
        <f t="shared" si="62"/>
        <v>46.73</v>
      </c>
      <c r="P996" s="16">
        <f t="shared" si="63"/>
        <v>0.506229010941393</v>
      </c>
      <c r="Q996" s="17">
        <f>YEAR(SalesDataTable[[#This Row],[Order Date]])</f>
        <v>2026</v>
      </c>
      <c r="R996" s="16" t="str">
        <f>"Q"&amp;ROUNDUP(MONTH(SalesDataTable[[#This Row],[Order Date]])/3,0)</f>
        <v>Q2</v>
      </c>
      <c r="S996" s="13">
        <f>MONTH(SalesDataTable[[#This Row],[Order Date]])</f>
        <v>6</v>
      </c>
      <c r="T996" s="16" t="str">
        <f>TEXT(SalesDataTable[[#This Row],[Order Date]],"mmm")</f>
        <v>Jun</v>
      </c>
    </row>
    <row r="997" ht="15.6" spans="1:20">
      <c r="A997" s="19" t="s">
        <v>1068</v>
      </c>
      <c r="B997" s="11">
        <v>46177</v>
      </c>
      <c r="C997" s="12" t="s">
        <v>47</v>
      </c>
      <c r="D997" s="12" t="s">
        <v>68</v>
      </c>
      <c r="E997" s="12" t="s">
        <v>30</v>
      </c>
      <c r="F997" s="12" t="s">
        <v>24</v>
      </c>
      <c r="G997" s="12" t="s">
        <v>37</v>
      </c>
      <c r="H997" s="12" t="s">
        <v>66</v>
      </c>
      <c r="I997" s="13">
        <v>12</v>
      </c>
      <c r="J997" s="14">
        <v>47.6</v>
      </c>
      <c r="K997" s="15">
        <v>0.15</v>
      </c>
      <c r="L997" s="14">
        <v>18.67</v>
      </c>
      <c r="M997" s="14">
        <f t="shared" si="60"/>
        <v>485.52</v>
      </c>
      <c r="N997" s="14">
        <f t="shared" si="61"/>
        <v>224.04</v>
      </c>
      <c r="O997" s="14">
        <f t="shared" si="62"/>
        <v>261.48</v>
      </c>
      <c r="P997" s="16">
        <f t="shared" si="63"/>
        <v>0.538556599110232</v>
      </c>
      <c r="Q997" s="17">
        <f>YEAR(SalesDataTable[[#This Row],[Order Date]])</f>
        <v>2026</v>
      </c>
      <c r="R997" s="16" t="str">
        <f>"Q"&amp;ROUNDUP(MONTH(SalesDataTable[[#This Row],[Order Date]])/3,0)</f>
        <v>Q2</v>
      </c>
      <c r="S997" s="13">
        <f>MONTH(SalesDataTable[[#This Row],[Order Date]])</f>
        <v>6</v>
      </c>
      <c r="T997" s="16" t="str">
        <f>TEXT(SalesDataTable[[#This Row],[Order Date]],"mmm")</f>
        <v>Jun</v>
      </c>
    </row>
    <row r="998" ht="15.6" spans="1:20">
      <c r="A998" s="19" t="s">
        <v>1069</v>
      </c>
      <c r="B998" s="11">
        <v>46177</v>
      </c>
      <c r="C998" s="12" t="s">
        <v>28</v>
      </c>
      <c r="D998" s="12" t="s">
        <v>106</v>
      </c>
      <c r="E998" s="12" t="s">
        <v>23</v>
      </c>
      <c r="F998" s="12" t="s">
        <v>24</v>
      </c>
      <c r="G998" s="12" t="s">
        <v>37</v>
      </c>
      <c r="H998" s="12" t="s">
        <v>66</v>
      </c>
      <c r="I998" s="13">
        <v>1</v>
      </c>
      <c r="J998" s="14">
        <v>45.5</v>
      </c>
      <c r="K998" s="15">
        <v>0.05</v>
      </c>
      <c r="L998" s="14">
        <v>18.89</v>
      </c>
      <c r="M998" s="14">
        <f t="shared" si="60"/>
        <v>43.225</v>
      </c>
      <c r="N998" s="14">
        <f t="shared" si="61"/>
        <v>18.89</v>
      </c>
      <c r="O998" s="14">
        <f t="shared" si="62"/>
        <v>24.335</v>
      </c>
      <c r="P998" s="16">
        <f t="shared" si="63"/>
        <v>0.562984384037016</v>
      </c>
      <c r="Q998" s="17">
        <f>YEAR(SalesDataTable[[#This Row],[Order Date]])</f>
        <v>2026</v>
      </c>
      <c r="R998" s="16" t="str">
        <f>"Q"&amp;ROUNDUP(MONTH(SalesDataTable[[#This Row],[Order Date]])/3,0)</f>
        <v>Q2</v>
      </c>
      <c r="S998" s="13">
        <f>MONTH(SalesDataTable[[#This Row],[Order Date]])</f>
        <v>6</v>
      </c>
      <c r="T998" s="16" t="str">
        <f>TEXT(SalesDataTable[[#This Row],[Order Date]],"mmm")</f>
        <v>Jun</v>
      </c>
    </row>
    <row r="999" ht="15.6" spans="1:20">
      <c r="A999" s="19" t="s">
        <v>1070</v>
      </c>
      <c r="B999" s="11">
        <v>46177</v>
      </c>
      <c r="C999" s="12" t="s">
        <v>34</v>
      </c>
      <c r="D999" s="12" t="s">
        <v>54</v>
      </c>
      <c r="E999" s="12" t="s">
        <v>23</v>
      </c>
      <c r="F999" s="12" t="s">
        <v>24</v>
      </c>
      <c r="G999" s="12" t="s">
        <v>69</v>
      </c>
      <c r="H999" s="12" t="s">
        <v>87</v>
      </c>
      <c r="I999" s="13">
        <v>1</v>
      </c>
      <c r="J999" s="14">
        <v>35.99</v>
      </c>
      <c r="K999" s="15">
        <v>0</v>
      </c>
      <c r="L999" s="14">
        <v>14.05</v>
      </c>
      <c r="M999" s="14">
        <f t="shared" si="60"/>
        <v>35.99</v>
      </c>
      <c r="N999" s="14">
        <f t="shared" si="61"/>
        <v>14.05</v>
      </c>
      <c r="O999" s="14">
        <f t="shared" si="62"/>
        <v>21.94</v>
      </c>
      <c r="P999" s="16">
        <f t="shared" si="63"/>
        <v>0.609613781606002</v>
      </c>
      <c r="Q999" s="17">
        <f>YEAR(SalesDataTable[[#This Row],[Order Date]])</f>
        <v>2026</v>
      </c>
      <c r="R999" s="16" t="str">
        <f>"Q"&amp;ROUNDUP(MONTH(SalesDataTable[[#This Row],[Order Date]])/3,0)</f>
        <v>Q2</v>
      </c>
      <c r="S999" s="13">
        <f>MONTH(SalesDataTable[[#This Row],[Order Date]])</f>
        <v>6</v>
      </c>
      <c r="T999" s="16" t="str">
        <f>TEXT(SalesDataTable[[#This Row],[Order Date]],"mmm")</f>
        <v>Jun</v>
      </c>
    </row>
    <row r="1000" ht="15.6" spans="1:20">
      <c r="A1000" s="19" t="s">
        <v>1071</v>
      </c>
      <c r="B1000" s="11">
        <v>46177</v>
      </c>
      <c r="C1000" s="12" t="s">
        <v>28</v>
      </c>
      <c r="D1000" s="12" t="s">
        <v>89</v>
      </c>
      <c r="E1000" s="12" t="s">
        <v>59</v>
      </c>
      <c r="F1000" s="12" t="s">
        <v>24</v>
      </c>
      <c r="G1000" s="12" t="s">
        <v>69</v>
      </c>
      <c r="H1000" s="12" t="s">
        <v>75</v>
      </c>
      <c r="I1000" s="13">
        <v>1</v>
      </c>
      <c r="J1000" s="14">
        <v>122.55</v>
      </c>
      <c r="K1000" s="15">
        <v>0</v>
      </c>
      <c r="L1000" s="14">
        <v>68.97</v>
      </c>
      <c r="M1000" s="14">
        <f t="shared" si="60"/>
        <v>122.55</v>
      </c>
      <c r="N1000" s="14">
        <f t="shared" si="61"/>
        <v>68.97</v>
      </c>
      <c r="O1000" s="14">
        <f t="shared" si="62"/>
        <v>53.58</v>
      </c>
      <c r="P1000" s="16">
        <f t="shared" si="63"/>
        <v>0.437209302325581</v>
      </c>
      <c r="Q1000" s="17">
        <f>YEAR(SalesDataTable[[#This Row],[Order Date]])</f>
        <v>2026</v>
      </c>
      <c r="R1000" s="16" t="str">
        <f>"Q"&amp;ROUNDUP(MONTH(SalesDataTable[[#This Row],[Order Date]])/3,0)</f>
        <v>Q2</v>
      </c>
      <c r="S1000" s="13">
        <f>MONTH(SalesDataTable[[#This Row],[Order Date]])</f>
        <v>6</v>
      </c>
      <c r="T1000" s="16" t="str">
        <f>TEXT(SalesDataTable[[#This Row],[Order Date]],"mmm")</f>
        <v>Jun</v>
      </c>
    </row>
    <row r="1001" ht="15.6" spans="1:20">
      <c r="A1001" s="19" t="s">
        <v>1072</v>
      </c>
      <c r="B1001" s="11">
        <v>46177</v>
      </c>
      <c r="C1001" s="12" t="s">
        <v>47</v>
      </c>
      <c r="D1001" s="12" t="s">
        <v>68</v>
      </c>
      <c r="E1001" s="12" t="s">
        <v>23</v>
      </c>
      <c r="F1001" s="12" t="s">
        <v>36</v>
      </c>
      <c r="G1001" s="12" t="s">
        <v>69</v>
      </c>
      <c r="H1001" s="12" t="s">
        <v>75</v>
      </c>
      <c r="I1001" s="13">
        <v>3</v>
      </c>
      <c r="J1001" s="14">
        <v>126.22</v>
      </c>
      <c r="K1001" s="15">
        <v>0</v>
      </c>
      <c r="L1001" s="14">
        <v>69.6</v>
      </c>
      <c r="M1001" s="14">
        <f t="shared" si="60"/>
        <v>378.66</v>
      </c>
      <c r="N1001" s="14">
        <f t="shared" si="61"/>
        <v>208.8</v>
      </c>
      <c r="O1001" s="14">
        <f t="shared" si="62"/>
        <v>169.86</v>
      </c>
      <c r="P1001" s="16">
        <f t="shared" si="63"/>
        <v>0.448581841229599</v>
      </c>
      <c r="Q1001" s="17">
        <f>YEAR(SalesDataTable[[#This Row],[Order Date]])</f>
        <v>2026</v>
      </c>
      <c r="R1001" s="16" t="str">
        <f>"Q"&amp;ROUNDUP(MONTH(SalesDataTable[[#This Row],[Order Date]])/3,0)</f>
        <v>Q2</v>
      </c>
      <c r="S1001" s="13">
        <f>MONTH(SalesDataTable[[#This Row],[Order Date]])</f>
        <v>6</v>
      </c>
      <c r="T1001" s="16" t="str">
        <f>TEXT(SalesDataTable[[#This Row],[Order Date]],"mmm")</f>
        <v>Jun</v>
      </c>
    </row>
    <row r="1002" ht="15.6" spans="1:20">
      <c r="A1002" s="19" t="s">
        <v>1073</v>
      </c>
      <c r="B1002" s="11">
        <v>46178</v>
      </c>
      <c r="C1002" s="12" t="s">
        <v>21</v>
      </c>
      <c r="D1002" s="12" t="s">
        <v>108</v>
      </c>
      <c r="E1002" s="12" t="s">
        <v>45</v>
      </c>
      <c r="F1002" s="12" t="s">
        <v>24</v>
      </c>
      <c r="G1002" s="12" t="s">
        <v>31</v>
      </c>
      <c r="H1002" s="12" t="s">
        <v>32</v>
      </c>
      <c r="I1002" s="13">
        <v>6</v>
      </c>
      <c r="J1002" s="14">
        <v>91.98</v>
      </c>
      <c r="K1002" s="15">
        <v>0.05</v>
      </c>
      <c r="L1002" s="14">
        <v>46.46</v>
      </c>
      <c r="M1002" s="14">
        <f t="shared" si="60"/>
        <v>524.286</v>
      </c>
      <c r="N1002" s="14">
        <f t="shared" si="61"/>
        <v>278.76</v>
      </c>
      <c r="O1002" s="14">
        <f t="shared" si="62"/>
        <v>245.526</v>
      </c>
      <c r="P1002" s="16">
        <f t="shared" si="63"/>
        <v>0.468305466863506</v>
      </c>
      <c r="Q1002" s="17">
        <f>YEAR(SalesDataTable[[#This Row],[Order Date]])</f>
        <v>2026</v>
      </c>
      <c r="R1002" s="16" t="str">
        <f>"Q"&amp;ROUNDUP(MONTH(SalesDataTable[[#This Row],[Order Date]])/3,0)</f>
        <v>Q2</v>
      </c>
      <c r="S1002" s="13">
        <f>MONTH(SalesDataTable[[#This Row],[Order Date]])</f>
        <v>6</v>
      </c>
      <c r="T1002" s="16" t="str">
        <f>TEXT(SalesDataTable[[#This Row],[Order Date]],"mmm")</f>
        <v>Jun</v>
      </c>
    </row>
    <row r="1003" ht="15.6" spans="1:20">
      <c r="A1003" s="19" t="s">
        <v>1074</v>
      </c>
      <c r="B1003" s="11">
        <v>46178</v>
      </c>
      <c r="C1003" s="12" t="s">
        <v>34</v>
      </c>
      <c r="D1003" s="12" t="s">
        <v>54</v>
      </c>
      <c r="E1003" s="12" t="s">
        <v>23</v>
      </c>
      <c r="F1003" s="12" t="s">
        <v>40</v>
      </c>
      <c r="G1003" s="12" t="s">
        <v>51</v>
      </c>
      <c r="H1003" s="12" t="s">
        <v>110</v>
      </c>
      <c r="I1003" s="13">
        <v>1</v>
      </c>
      <c r="J1003" s="14">
        <v>125.32</v>
      </c>
      <c r="K1003" s="15">
        <v>0</v>
      </c>
      <c r="L1003" s="14">
        <v>59.03</v>
      </c>
      <c r="M1003" s="14">
        <f t="shared" si="60"/>
        <v>125.32</v>
      </c>
      <c r="N1003" s="14">
        <f t="shared" si="61"/>
        <v>59.03</v>
      </c>
      <c r="O1003" s="14">
        <f t="shared" si="62"/>
        <v>66.29</v>
      </c>
      <c r="P1003" s="16">
        <f t="shared" si="63"/>
        <v>0.528965847430578</v>
      </c>
      <c r="Q1003" s="17">
        <f>YEAR(SalesDataTable[[#This Row],[Order Date]])</f>
        <v>2026</v>
      </c>
      <c r="R1003" s="16" t="str">
        <f>"Q"&amp;ROUNDUP(MONTH(SalesDataTable[[#This Row],[Order Date]])/3,0)</f>
        <v>Q2</v>
      </c>
      <c r="S1003" s="13">
        <f>MONTH(SalesDataTable[[#This Row],[Order Date]])</f>
        <v>6</v>
      </c>
      <c r="T1003" s="16" t="str">
        <f>TEXT(SalesDataTable[[#This Row],[Order Date]],"mmm")</f>
        <v>Jun</v>
      </c>
    </row>
    <row r="1004" ht="15.6" spans="1:20">
      <c r="A1004" s="19" t="s">
        <v>1075</v>
      </c>
      <c r="B1004" s="11">
        <v>46178</v>
      </c>
      <c r="C1004" s="12" t="s">
        <v>47</v>
      </c>
      <c r="D1004" s="12" t="s">
        <v>68</v>
      </c>
      <c r="E1004" s="12" t="s">
        <v>59</v>
      </c>
      <c r="F1004" s="12" t="s">
        <v>24</v>
      </c>
      <c r="G1004" s="12" t="s">
        <v>37</v>
      </c>
      <c r="H1004" s="12" t="s">
        <v>103</v>
      </c>
      <c r="I1004" s="13">
        <v>2</v>
      </c>
      <c r="J1004" s="14">
        <v>167.26</v>
      </c>
      <c r="K1004" s="15">
        <v>0</v>
      </c>
      <c r="L1004" s="14">
        <v>89.65</v>
      </c>
      <c r="M1004" s="14">
        <f t="shared" si="60"/>
        <v>334.52</v>
      </c>
      <c r="N1004" s="14">
        <f t="shared" si="61"/>
        <v>179.3</v>
      </c>
      <c r="O1004" s="14">
        <f t="shared" si="62"/>
        <v>155.22</v>
      </c>
      <c r="P1004" s="16">
        <f t="shared" si="63"/>
        <v>0.46400813105345</v>
      </c>
      <c r="Q1004" s="17">
        <f>YEAR(SalesDataTable[[#This Row],[Order Date]])</f>
        <v>2026</v>
      </c>
      <c r="R1004" s="16" t="str">
        <f>"Q"&amp;ROUNDUP(MONTH(SalesDataTable[[#This Row],[Order Date]])/3,0)</f>
        <v>Q2</v>
      </c>
      <c r="S1004" s="13">
        <f>MONTH(SalesDataTable[[#This Row],[Order Date]])</f>
        <v>6</v>
      </c>
      <c r="T1004" s="16" t="str">
        <f>TEXT(SalesDataTable[[#This Row],[Order Date]],"mmm")</f>
        <v>Jun</v>
      </c>
    </row>
    <row r="1005" ht="15.6" spans="1:20">
      <c r="A1005" s="19" t="s">
        <v>1076</v>
      </c>
      <c r="B1005" s="11">
        <v>46178</v>
      </c>
      <c r="C1005" s="12" t="s">
        <v>21</v>
      </c>
      <c r="D1005" s="12" t="s">
        <v>22</v>
      </c>
      <c r="E1005" s="12" t="s">
        <v>59</v>
      </c>
      <c r="F1005" s="12" t="s">
        <v>24</v>
      </c>
      <c r="G1005" s="12" t="s">
        <v>25</v>
      </c>
      <c r="H1005" s="12" t="s">
        <v>26</v>
      </c>
      <c r="I1005" s="13">
        <v>1</v>
      </c>
      <c r="J1005" s="14">
        <v>80.19</v>
      </c>
      <c r="K1005" s="15">
        <v>0</v>
      </c>
      <c r="L1005" s="14">
        <v>42.18</v>
      </c>
      <c r="M1005" s="14">
        <f t="shared" si="60"/>
        <v>80.19</v>
      </c>
      <c r="N1005" s="14">
        <f t="shared" si="61"/>
        <v>42.18</v>
      </c>
      <c r="O1005" s="14">
        <f t="shared" si="62"/>
        <v>38.01</v>
      </c>
      <c r="P1005" s="16">
        <f t="shared" si="63"/>
        <v>0.47399925177703</v>
      </c>
      <c r="Q1005" s="17">
        <f>YEAR(SalesDataTable[[#This Row],[Order Date]])</f>
        <v>2026</v>
      </c>
      <c r="R1005" s="16" t="str">
        <f>"Q"&amp;ROUNDUP(MONTH(SalesDataTable[[#This Row],[Order Date]])/3,0)</f>
        <v>Q2</v>
      </c>
      <c r="S1005" s="13">
        <f>MONTH(SalesDataTable[[#This Row],[Order Date]])</f>
        <v>6</v>
      </c>
      <c r="T1005" s="16" t="str">
        <f>TEXT(SalesDataTable[[#This Row],[Order Date]],"mmm")</f>
        <v>Jun</v>
      </c>
    </row>
    <row r="1006" ht="15.6" spans="1:20">
      <c r="A1006" s="19" t="s">
        <v>1077</v>
      </c>
      <c r="B1006" s="11">
        <v>46178</v>
      </c>
      <c r="C1006" s="12" t="s">
        <v>21</v>
      </c>
      <c r="D1006" s="12" t="s">
        <v>108</v>
      </c>
      <c r="E1006" s="12" t="s">
        <v>23</v>
      </c>
      <c r="F1006" s="12" t="s">
        <v>36</v>
      </c>
      <c r="G1006" s="12" t="s">
        <v>25</v>
      </c>
      <c r="H1006" s="12" t="s">
        <v>49</v>
      </c>
      <c r="I1006" s="13">
        <v>1</v>
      </c>
      <c r="J1006" s="14">
        <v>49.86</v>
      </c>
      <c r="K1006" s="15">
        <v>0</v>
      </c>
      <c r="L1006" s="14">
        <v>22.72</v>
      </c>
      <c r="M1006" s="14">
        <f t="shared" si="60"/>
        <v>49.86</v>
      </c>
      <c r="N1006" s="14">
        <f t="shared" si="61"/>
        <v>22.72</v>
      </c>
      <c r="O1006" s="14">
        <f t="shared" si="62"/>
        <v>27.14</v>
      </c>
      <c r="P1006" s="16">
        <f t="shared" si="63"/>
        <v>0.544324107501003</v>
      </c>
      <c r="Q1006" s="17">
        <f>YEAR(SalesDataTable[[#This Row],[Order Date]])</f>
        <v>2026</v>
      </c>
      <c r="R1006" s="16" t="str">
        <f>"Q"&amp;ROUNDUP(MONTH(SalesDataTable[[#This Row],[Order Date]])/3,0)</f>
        <v>Q2</v>
      </c>
      <c r="S1006" s="13">
        <f>MONTH(SalesDataTable[[#This Row],[Order Date]])</f>
        <v>6</v>
      </c>
      <c r="T1006" s="16" t="str">
        <f>TEXT(SalesDataTable[[#This Row],[Order Date]],"mmm")</f>
        <v>Jun</v>
      </c>
    </row>
    <row r="1007" ht="15.6" spans="1:20">
      <c r="A1007" s="19" t="s">
        <v>1078</v>
      </c>
      <c r="B1007" s="11">
        <v>46178</v>
      </c>
      <c r="C1007" s="12" t="s">
        <v>34</v>
      </c>
      <c r="D1007" s="12" t="s">
        <v>81</v>
      </c>
      <c r="E1007" s="12" t="s">
        <v>45</v>
      </c>
      <c r="F1007" s="12" t="s">
        <v>36</v>
      </c>
      <c r="G1007" s="12" t="s">
        <v>51</v>
      </c>
      <c r="H1007" s="12" t="s">
        <v>61</v>
      </c>
      <c r="I1007" s="13">
        <v>2</v>
      </c>
      <c r="J1007" s="14">
        <v>195.51</v>
      </c>
      <c r="K1007" s="15">
        <v>0</v>
      </c>
      <c r="L1007" s="14">
        <v>102.97</v>
      </c>
      <c r="M1007" s="14">
        <f t="shared" si="60"/>
        <v>391.02</v>
      </c>
      <c r="N1007" s="14">
        <f t="shared" si="61"/>
        <v>205.94</v>
      </c>
      <c r="O1007" s="14">
        <f t="shared" si="62"/>
        <v>185.08</v>
      </c>
      <c r="P1007" s="16">
        <f t="shared" si="63"/>
        <v>0.473326172574293</v>
      </c>
      <c r="Q1007" s="17">
        <f>YEAR(SalesDataTable[[#This Row],[Order Date]])</f>
        <v>2026</v>
      </c>
      <c r="R1007" s="16" t="str">
        <f>"Q"&amp;ROUNDUP(MONTH(SalesDataTable[[#This Row],[Order Date]])/3,0)</f>
        <v>Q2</v>
      </c>
      <c r="S1007" s="13">
        <f>MONTH(SalesDataTable[[#This Row],[Order Date]])</f>
        <v>6</v>
      </c>
      <c r="T1007" s="16" t="str">
        <f>TEXT(SalesDataTable[[#This Row],[Order Date]],"mmm")</f>
        <v>Jun</v>
      </c>
    </row>
    <row r="1008" ht="15.6" spans="1:20">
      <c r="A1008" s="19" t="s">
        <v>1079</v>
      </c>
      <c r="B1008" s="11">
        <v>46179</v>
      </c>
      <c r="C1008" s="12" t="s">
        <v>21</v>
      </c>
      <c r="D1008" s="12" t="s">
        <v>22</v>
      </c>
      <c r="E1008" s="12" t="s">
        <v>45</v>
      </c>
      <c r="F1008" s="12" t="s">
        <v>36</v>
      </c>
      <c r="G1008" s="12" t="s">
        <v>69</v>
      </c>
      <c r="H1008" s="12" t="s">
        <v>70</v>
      </c>
      <c r="I1008" s="13">
        <v>1</v>
      </c>
      <c r="J1008" s="14">
        <v>39.61</v>
      </c>
      <c r="K1008" s="15">
        <v>0</v>
      </c>
      <c r="L1008" s="14">
        <v>14.75</v>
      </c>
      <c r="M1008" s="14">
        <f t="shared" si="60"/>
        <v>39.61</v>
      </c>
      <c r="N1008" s="14">
        <f t="shared" si="61"/>
        <v>14.75</v>
      </c>
      <c r="O1008" s="14">
        <f t="shared" si="62"/>
        <v>24.86</v>
      </c>
      <c r="P1008" s="16">
        <f t="shared" si="63"/>
        <v>0.627619288058571</v>
      </c>
      <c r="Q1008" s="17">
        <f>YEAR(SalesDataTable[[#This Row],[Order Date]])</f>
        <v>2026</v>
      </c>
      <c r="R1008" s="16" t="str">
        <f>"Q"&amp;ROUNDUP(MONTH(SalesDataTable[[#This Row],[Order Date]])/3,0)</f>
        <v>Q2</v>
      </c>
      <c r="S1008" s="13">
        <f>MONTH(SalesDataTable[[#This Row],[Order Date]])</f>
        <v>6</v>
      </c>
      <c r="T1008" s="16" t="str">
        <f>TEXT(SalesDataTable[[#This Row],[Order Date]],"mmm")</f>
        <v>Jun</v>
      </c>
    </row>
    <row r="1009" ht="15.6" spans="1:20">
      <c r="A1009" s="19" t="s">
        <v>1080</v>
      </c>
      <c r="B1009" s="11">
        <v>46179</v>
      </c>
      <c r="C1009" s="12" t="s">
        <v>28</v>
      </c>
      <c r="D1009" s="12" t="s">
        <v>29</v>
      </c>
      <c r="E1009" s="12" t="s">
        <v>45</v>
      </c>
      <c r="F1009" s="12" t="s">
        <v>24</v>
      </c>
      <c r="G1009" s="12" t="s">
        <v>31</v>
      </c>
      <c r="H1009" s="12" t="s">
        <v>99</v>
      </c>
      <c r="I1009" s="13">
        <v>1</v>
      </c>
      <c r="J1009" s="14">
        <v>70.86</v>
      </c>
      <c r="K1009" s="15">
        <v>0</v>
      </c>
      <c r="L1009" s="14">
        <v>31.47</v>
      </c>
      <c r="M1009" s="14">
        <f t="shared" si="60"/>
        <v>70.86</v>
      </c>
      <c r="N1009" s="14">
        <f t="shared" si="61"/>
        <v>31.47</v>
      </c>
      <c r="O1009" s="14">
        <f t="shared" si="62"/>
        <v>39.39</v>
      </c>
      <c r="P1009" s="16">
        <f t="shared" si="63"/>
        <v>0.555884843353091</v>
      </c>
      <c r="Q1009" s="17">
        <f>YEAR(SalesDataTable[[#This Row],[Order Date]])</f>
        <v>2026</v>
      </c>
      <c r="R1009" s="16" t="str">
        <f>"Q"&amp;ROUNDUP(MONTH(SalesDataTable[[#This Row],[Order Date]])/3,0)</f>
        <v>Q2</v>
      </c>
      <c r="S1009" s="13">
        <f>MONTH(SalesDataTable[[#This Row],[Order Date]])</f>
        <v>6</v>
      </c>
      <c r="T1009" s="16" t="str">
        <f>TEXT(SalesDataTable[[#This Row],[Order Date]],"mmm")</f>
        <v>Jun</v>
      </c>
    </row>
    <row r="1010" ht="15.6" spans="1:20">
      <c r="A1010" s="19" t="s">
        <v>1081</v>
      </c>
      <c r="B1010" s="11">
        <v>46179</v>
      </c>
      <c r="C1010" s="12" t="s">
        <v>47</v>
      </c>
      <c r="D1010" s="12" t="s">
        <v>65</v>
      </c>
      <c r="E1010" s="12" t="s">
        <v>30</v>
      </c>
      <c r="F1010" s="12" t="s">
        <v>24</v>
      </c>
      <c r="G1010" s="12" t="s">
        <v>69</v>
      </c>
      <c r="H1010" s="12" t="s">
        <v>70</v>
      </c>
      <c r="I1010" s="13">
        <v>8</v>
      </c>
      <c r="J1010" s="14">
        <v>40.46</v>
      </c>
      <c r="K1010" s="15">
        <v>0.2</v>
      </c>
      <c r="L1010" s="14">
        <v>14.7</v>
      </c>
      <c r="M1010" s="14">
        <f t="shared" si="60"/>
        <v>258.944</v>
      </c>
      <c r="N1010" s="14">
        <f t="shared" si="61"/>
        <v>117.6</v>
      </c>
      <c r="O1010" s="14">
        <f t="shared" si="62"/>
        <v>141.344</v>
      </c>
      <c r="P1010" s="16">
        <f t="shared" si="63"/>
        <v>0.545847750865052</v>
      </c>
      <c r="Q1010" s="17">
        <f>YEAR(SalesDataTable[[#This Row],[Order Date]])</f>
        <v>2026</v>
      </c>
      <c r="R1010" s="16" t="str">
        <f>"Q"&amp;ROUNDUP(MONTH(SalesDataTable[[#This Row],[Order Date]])/3,0)</f>
        <v>Q2</v>
      </c>
      <c r="S1010" s="13">
        <f>MONTH(SalesDataTable[[#This Row],[Order Date]])</f>
        <v>6</v>
      </c>
      <c r="T1010" s="16" t="str">
        <f>TEXT(SalesDataTable[[#This Row],[Order Date]],"mmm")</f>
        <v>Jun</v>
      </c>
    </row>
    <row r="1011" ht="15.6" spans="1:20">
      <c r="A1011" s="19" t="s">
        <v>1082</v>
      </c>
      <c r="B1011" s="11">
        <v>46179</v>
      </c>
      <c r="C1011" s="12" t="s">
        <v>34</v>
      </c>
      <c r="D1011" s="12" t="s">
        <v>54</v>
      </c>
      <c r="E1011" s="12" t="s">
        <v>23</v>
      </c>
      <c r="F1011" s="12" t="s">
        <v>36</v>
      </c>
      <c r="G1011" s="12" t="s">
        <v>37</v>
      </c>
      <c r="H1011" s="12" t="s">
        <v>91</v>
      </c>
      <c r="I1011" s="13">
        <v>1</v>
      </c>
      <c r="J1011" s="14">
        <v>131.79</v>
      </c>
      <c r="K1011" s="15">
        <v>0</v>
      </c>
      <c r="L1011" s="14">
        <v>68.22</v>
      </c>
      <c r="M1011" s="14">
        <f t="shared" si="60"/>
        <v>131.79</v>
      </c>
      <c r="N1011" s="14">
        <f t="shared" si="61"/>
        <v>68.22</v>
      </c>
      <c r="O1011" s="14">
        <f t="shared" si="62"/>
        <v>63.57</v>
      </c>
      <c r="P1011" s="16">
        <f t="shared" si="63"/>
        <v>0.482358297291145</v>
      </c>
      <c r="Q1011" s="17">
        <f>YEAR(SalesDataTable[[#This Row],[Order Date]])</f>
        <v>2026</v>
      </c>
      <c r="R1011" s="16" t="str">
        <f>"Q"&amp;ROUNDUP(MONTH(SalesDataTable[[#This Row],[Order Date]])/3,0)</f>
        <v>Q2</v>
      </c>
      <c r="S1011" s="13">
        <f>MONTH(SalesDataTable[[#This Row],[Order Date]])</f>
        <v>6</v>
      </c>
      <c r="T1011" s="16" t="str">
        <f>TEXT(SalesDataTable[[#This Row],[Order Date]],"mmm")</f>
        <v>Jun</v>
      </c>
    </row>
    <row r="1012" ht="15.6" spans="1:20">
      <c r="A1012" s="19" t="s">
        <v>1083</v>
      </c>
      <c r="B1012" s="11">
        <v>46179</v>
      </c>
      <c r="C1012" s="12" t="s">
        <v>34</v>
      </c>
      <c r="D1012" s="12" t="s">
        <v>81</v>
      </c>
      <c r="E1012" s="12" t="s">
        <v>30</v>
      </c>
      <c r="F1012" s="12" t="s">
        <v>24</v>
      </c>
      <c r="G1012" s="12" t="s">
        <v>51</v>
      </c>
      <c r="H1012" s="12" t="s">
        <v>52</v>
      </c>
      <c r="I1012" s="13">
        <v>12</v>
      </c>
      <c r="J1012" s="14">
        <v>338.45</v>
      </c>
      <c r="K1012" s="15">
        <v>0.1</v>
      </c>
      <c r="L1012" s="14">
        <v>196.78</v>
      </c>
      <c r="M1012" s="14">
        <f t="shared" si="60"/>
        <v>3655.26</v>
      </c>
      <c r="N1012" s="14">
        <f t="shared" si="61"/>
        <v>2361.36</v>
      </c>
      <c r="O1012" s="14">
        <f t="shared" si="62"/>
        <v>1293.9</v>
      </c>
      <c r="P1012" s="16">
        <f t="shared" si="63"/>
        <v>0.353983027199159</v>
      </c>
      <c r="Q1012" s="17">
        <f>YEAR(SalesDataTable[[#This Row],[Order Date]])</f>
        <v>2026</v>
      </c>
      <c r="R1012" s="16" t="str">
        <f>"Q"&amp;ROUNDUP(MONTH(SalesDataTable[[#This Row],[Order Date]])/3,0)</f>
        <v>Q2</v>
      </c>
      <c r="S1012" s="13">
        <f>MONTH(SalesDataTable[[#This Row],[Order Date]])</f>
        <v>6</v>
      </c>
      <c r="T1012" s="16" t="str">
        <f>TEXT(SalesDataTable[[#This Row],[Order Date]],"mmm")</f>
        <v>Jun</v>
      </c>
    </row>
    <row r="1013" ht="15.6" spans="1:20">
      <c r="A1013" s="19" t="s">
        <v>1084</v>
      </c>
      <c r="B1013" s="11">
        <v>46179</v>
      </c>
      <c r="C1013" s="12" t="s">
        <v>34</v>
      </c>
      <c r="D1013" s="12" t="s">
        <v>44</v>
      </c>
      <c r="E1013" s="12" t="s">
        <v>45</v>
      </c>
      <c r="F1013" s="12" t="s">
        <v>24</v>
      </c>
      <c r="G1013" s="12" t="s">
        <v>69</v>
      </c>
      <c r="H1013" s="12" t="s">
        <v>70</v>
      </c>
      <c r="I1013" s="13">
        <v>2</v>
      </c>
      <c r="J1013" s="14">
        <v>40.99</v>
      </c>
      <c r="K1013" s="15">
        <v>0</v>
      </c>
      <c r="L1013" s="14">
        <v>14.53</v>
      </c>
      <c r="M1013" s="14">
        <f t="shared" si="60"/>
        <v>81.98</v>
      </c>
      <c r="N1013" s="14">
        <f t="shared" si="61"/>
        <v>29.06</v>
      </c>
      <c r="O1013" s="14">
        <f t="shared" si="62"/>
        <v>52.92</v>
      </c>
      <c r="P1013" s="16">
        <f t="shared" si="63"/>
        <v>0.645523298365455</v>
      </c>
      <c r="Q1013" s="17">
        <f>YEAR(SalesDataTable[[#This Row],[Order Date]])</f>
        <v>2026</v>
      </c>
      <c r="R1013" s="16" t="str">
        <f>"Q"&amp;ROUNDUP(MONTH(SalesDataTable[[#This Row],[Order Date]])/3,0)</f>
        <v>Q2</v>
      </c>
      <c r="S1013" s="13">
        <f>MONTH(SalesDataTable[[#This Row],[Order Date]])</f>
        <v>6</v>
      </c>
      <c r="T1013" s="16" t="str">
        <f>TEXT(SalesDataTable[[#This Row],[Order Date]],"mmm")</f>
        <v>Jun</v>
      </c>
    </row>
    <row r="1014" ht="15.6" spans="1:20">
      <c r="A1014" s="19" t="s">
        <v>1085</v>
      </c>
      <c r="B1014" s="11">
        <v>46179</v>
      </c>
      <c r="C1014" s="12" t="s">
        <v>28</v>
      </c>
      <c r="D1014" s="12" t="s">
        <v>89</v>
      </c>
      <c r="E1014" s="12" t="s">
        <v>45</v>
      </c>
      <c r="F1014" s="12" t="s">
        <v>24</v>
      </c>
      <c r="G1014" s="12" t="s">
        <v>25</v>
      </c>
      <c r="H1014" s="12" t="s">
        <v>63</v>
      </c>
      <c r="I1014" s="13">
        <v>1</v>
      </c>
      <c r="J1014" s="14">
        <v>101.85</v>
      </c>
      <c r="K1014" s="15">
        <v>0</v>
      </c>
      <c r="L1014" s="14">
        <v>51.59</v>
      </c>
      <c r="M1014" s="14">
        <f t="shared" si="60"/>
        <v>101.85</v>
      </c>
      <c r="N1014" s="14">
        <f t="shared" si="61"/>
        <v>51.59</v>
      </c>
      <c r="O1014" s="14">
        <f t="shared" si="62"/>
        <v>50.26</v>
      </c>
      <c r="P1014" s="16">
        <f t="shared" si="63"/>
        <v>0.493470790378007</v>
      </c>
      <c r="Q1014" s="17">
        <f>YEAR(SalesDataTable[[#This Row],[Order Date]])</f>
        <v>2026</v>
      </c>
      <c r="R1014" s="16" t="str">
        <f>"Q"&amp;ROUNDUP(MONTH(SalesDataTable[[#This Row],[Order Date]])/3,0)</f>
        <v>Q2</v>
      </c>
      <c r="S1014" s="13">
        <f>MONTH(SalesDataTable[[#This Row],[Order Date]])</f>
        <v>6</v>
      </c>
      <c r="T1014" s="16" t="str">
        <f>TEXT(SalesDataTable[[#This Row],[Order Date]],"mmm")</f>
        <v>Jun</v>
      </c>
    </row>
    <row r="1015" ht="15.6" spans="1:20">
      <c r="A1015" s="19" t="s">
        <v>1086</v>
      </c>
      <c r="B1015" s="11">
        <v>46179</v>
      </c>
      <c r="C1015" s="12" t="s">
        <v>34</v>
      </c>
      <c r="D1015" s="12" t="s">
        <v>35</v>
      </c>
      <c r="E1015" s="12" t="s">
        <v>30</v>
      </c>
      <c r="F1015" s="12" t="s">
        <v>40</v>
      </c>
      <c r="G1015" s="12" t="s">
        <v>51</v>
      </c>
      <c r="H1015" s="12" t="s">
        <v>52</v>
      </c>
      <c r="I1015" s="13">
        <v>4</v>
      </c>
      <c r="J1015" s="14">
        <v>346.14</v>
      </c>
      <c r="K1015" s="15">
        <v>0.05</v>
      </c>
      <c r="L1015" s="14">
        <v>198.97</v>
      </c>
      <c r="M1015" s="14">
        <f t="shared" si="60"/>
        <v>1315.332</v>
      </c>
      <c r="N1015" s="14">
        <f t="shared" si="61"/>
        <v>795.88</v>
      </c>
      <c r="O1015" s="14">
        <f t="shared" si="62"/>
        <v>519.452</v>
      </c>
      <c r="P1015" s="16">
        <f t="shared" si="63"/>
        <v>0.394920826072809</v>
      </c>
      <c r="Q1015" s="17">
        <f>YEAR(SalesDataTable[[#This Row],[Order Date]])</f>
        <v>2026</v>
      </c>
      <c r="R1015" s="16" t="str">
        <f>"Q"&amp;ROUNDUP(MONTH(SalesDataTable[[#This Row],[Order Date]])/3,0)</f>
        <v>Q2</v>
      </c>
      <c r="S1015" s="13">
        <f>MONTH(SalesDataTable[[#This Row],[Order Date]])</f>
        <v>6</v>
      </c>
      <c r="T1015" s="16" t="str">
        <f>TEXT(SalesDataTable[[#This Row],[Order Date]],"mmm")</f>
        <v>Jun</v>
      </c>
    </row>
    <row r="1016" ht="15.6" spans="1:20">
      <c r="A1016" s="19" t="s">
        <v>1087</v>
      </c>
      <c r="B1016" s="11">
        <v>46179</v>
      </c>
      <c r="C1016" s="12" t="s">
        <v>21</v>
      </c>
      <c r="D1016" s="12" t="s">
        <v>72</v>
      </c>
      <c r="E1016" s="12" t="s">
        <v>45</v>
      </c>
      <c r="F1016" s="12" t="s">
        <v>40</v>
      </c>
      <c r="G1016" s="12" t="s">
        <v>25</v>
      </c>
      <c r="H1016" s="12" t="s">
        <v>26</v>
      </c>
      <c r="I1016" s="13">
        <v>2</v>
      </c>
      <c r="J1016" s="14">
        <v>83.28</v>
      </c>
      <c r="K1016" s="15">
        <v>0</v>
      </c>
      <c r="L1016" s="14">
        <v>43.56</v>
      </c>
      <c r="M1016" s="14">
        <f t="shared" si="60"/>
        <v>166.56</v>
      </c>
      <c r="N1016" s="14">
        <f t="shared" si="61"/>
        <v>87.12</v>
      </c>
      <c r="O1016" s="14">
        <f t="shared" si="62"/>
        <v>79.44</v>
      </c>
      <c r="P1016" s="16">
        <f t="shared" si="63"/>
        <v>0.476945244956772</v>
      </c>
      <c r="Q1016" s="17">
        <f>YEAR(SalesDataTable[[#This Row],[Order Date]])</f>
        <v>2026</v>
      </c>
      <c r="R1016" s="16" t="str">
        <f>"Q"&amp;ROUNDUP(MONTH(SalesDataTable[[#This Row],[Order Date]])/3,0)</f>
        <v>Q2</v>
      </c>
      <c r="S1016" s="13">
        <f>MONTH(SalesDataTable[[#This Row],[Order Date]])</f>
        <v>6</v>
      </c>
      <c r="T1016" s="16" t="str">
        <f>TEXT(SalesDataTable[[#This Row],[Order Date]],"mmm")</f>
        <v>Jun</v>
      </c>
    </row>
    <row r="1017" ht="15.6" spans="1:20">
      <c r="A1017" s="19" t="s">
        <v>1088</v>
      </c>
      <c r="B1017" s="11">
        <v>46179</v>
      </c>
      <c r="C1017" s="12" t="s">
        <v>47</v>
      </c>
      <c r="D1017" s="12" t="s">
        <v>65</v>
      </c>
      <c r="E1017" s="12" t="s">
        <v>45</v>
      </c>
      <c r="F1017" s="12" t="s">
        <v>40</v>
      </c>
      <c r="G1017" s="12" t="s">
        <v>25</v>
      </c>
      <c r="H1017" s="12" t="s">
        <v>26</v>
      </c>
      <c r="I1017" s="13">
        <v>1</v>
      </c>
      <c r="J1017" s="14">
        <v>80.35</v>
      </c>
      <c r="K1017" s="15">
        <v>0.15</v>
      </c>
      <c r="L1017" s="14">
        <v>43.51</v>
      </c>
      <c r="M1017" s="14">
        <f t="shared" si="60"/>
        <v>68.2975</v>
      </c>
      <c r="N1017" s="14">
        <f t="shared" si="61"/>
        <v>43.51</v>
      </c>
      <c r="O1017" s="14">
        <f t="shared" si="62"/>
        <v>24.7875</v>
      </c>
      <c r="P1017" s="16">
        <f t="shared" si="63"/>
        <v>0.362934221604012</v>
      </c>
      <c r="Q1017" s="17">
        <f>YEAR(SalesDataTable[[#This Row],[Order Date]])</f>
        <v>2026</v>
      </c>
      <c r="R1017" s="16" t="str">
        <f>"Q"&amp;ROUNDUP(MONTH(SalesDataTable[[#This Row],[Order Date]])/3,0)</f>
        <v>Q2</v>
      </c>
      <c r="S1017" s="13">
        <f>MONTH(SalesDataTable[[#This Row],[Order Date]])</f>
        <v>6</v>
      </c>
      <c r="T1017" s="16" t="str">
        <f>TEXT(SalesDataTable[[#This Row],[Order Date]],"mmm")</f>
        <v>Jun</v>
      </c>
    </row>
    <row r="1018" ht="15.6" spans="1:20">
      <c r="A1018" s="19" t="s">
        <v>1089</v>
      </c>
      <c r="B1018" s="11">
        <v>46179</v>
      </c>
      <c r="C1018" s="12" t="s">
        <v>28</v>
      </c>
      <c r="D1018" s="12" t="s">
        <v>29</v>
      </c>
      <c r="E1018" s="12" t="s">
        <v>23</v>
      </c>
      <c r="F1018" s="12" t="s">
        <v>24</v>
      </c>
      <c r="G1018" s="12" t="s">
        <v>25</v>
      </c>
      <c r="H1018" s="12" t="s">
        <v>55</v>
      </c>
      <c r="I1018" s="13">
        <v>1</v>
      </c>
      <c r="J1018" s="14">
        <v>40.86</v>
      </c>
      <c r="K1018" s="15">
        <v>0.05</v>
      </c>
      <c r="L1018" s="14">
        <v>16.9</v>
      </c>
      <c r="M1018" s="14">
        <f t="shared" si="60"/>
        <v>38.817</v>
      </c>
      <c r="N1018" s="14">
        <f t="shared" si="61"/>
        <v>16.9</v>
      </c>
      <c r="O1018" s="14">
        <f t="shared" si="62"/>
        <v>21.917</v>
      </c>
      <c r="P1018" s="16">
        <f t="shared" si="63"/>
        <v>0.564623747327202</v>
      </c>
      <c r="Q1018" s="17">
        <f>YEAR(SalesDataTable[[#This Row],[Order Date]])</f>
        <v>2026</v>
      </c>
      <c r="R1018" s="16" t="str">
        <f>"Q"&amp;ROUNDUP(MONTH(SalesDataTable[[#This Row],[Order Date]])/3,0)</f>
        <v>Q2</v>
      </c>
      <c r="S1018" s="13">
        <f>MONTH(SalesDataTable[[#This Row],[Order Date]])</f>
        <v>6</v>
      </c>
      <c r="T1018" s="16" t="str">
        <f>TEXT(SalesDataTable[[#This Row],[Order Date]],"mmm")</f>
        <v>Jun</v>
      </c>
    </row>
    <row r="1019" ht="15.6" spans="1:20">
      <c r="A1019" s="19" t="s">
        <v>1090</v>
      </c>
      <c r="B1019" s="11">
        <v>46180</v>
      </c>
      <c r="C1019" s="12" t="s">
        <v>28</v>
      </c>
      <c r="D1019" s="12" t="s">
        <v>58</v>
      </c>
      <c r="E1019" s="12" t="s">
        <v>45</v>
      </c>
      <c r="F1019" s="12" t="s">
        <v>24</v>
      </c>
      <c r="G1019" s="12" t="s">
        <v>37</v>
      </c>
      <c r="H1019" s="12" t="s">
        <v>38</v>
      </c>
      <c r="I1019" s="13">
        <v>4</v>
      </c>
      <c r="J1019" s="14">
        <v>36.3</v>
      </c>
      <c r="K1019" s="15">
        <v>0.05</v>
      </c>
      <c r="L1019" s="14">
        <v>13.16</v>
      </c>
      <c r="M1019" s="14">
        <f t="shared" si="60"/>
        <v>137.94</v>
      </c>
      <c r="N1019" s="14">
        <f t="shared" si="61"/>
        <v>52.64</v>
      </c>
      <c r="O1019" s="14">
        <f t="shared" si="62"/>
        <v>85.3</v>
      </c>
      <c r="P1019" s="16">
        <f t="shared" si="63"/>
        <v>0.618384804987676</v>
      </c>
      <c r="Q1019" s="17">
        <f>YEAR(SalesDataTable[[#This Row],[Order Date]])</f>
        <v>2026</v>
      </c>
      <c r="R1019" s="16" t="str">
        <f>"Q"&amp;ROUNDUP(MONTH(SalesDataTable[[#This Row],[Order Date]])/3,0)</f>
        <v>Q2</v>
      </c>
      <c r="S1019" s="13">
        <f>MONTH(SalesDataTable[[#This Row],[Order Date]])</f>
        <v>6</v>
      </c>
      <c r="T1019" s="16" t="str">
        <f>TEXT(SalesDataTable[[#This Row],[Order Date]],"mmm")</f>
        <v>Jun</v>
      </c>
    </row>
    <row r="1020" ht="15.6" spans="1:20">
      <c r="A1020" s="19" t="s">
        <v>1091</v>
      </c>
      <c r="B1020" s="11">
        <v>46180</v>
      </c>
      <c r="C1020" s="12" t="s">
        <v>21</v>
      </c>
      <c r="D1020" s="12" t="s">
        <v>108</v>
      </c>
      <c r="E1020" s="12" t="s">
        <v>30</v>
      </c>
      <c r="F1020" s="12" t="s">
        <v>36</v>
      </c>
      <c r="G1020" s="12" t="s">
        <v>51</v>
      </c>
      <c r="H1020" s="12" t="s">
        <v>52</v>
      </c>
      <c r="I1020" s="13">
        <v>10</v>
      </c>
      <c r="J1020" s="14">
        <v>338.26</v>
      </c>
      <c r="K1020" s="15">
        <v>0.05</v>
      </c>
      <c r="L1020" s="14">
        <v>197.42</v>
      </c>
      <c r="M1020" s="14">
        <f t="shared" si="60"/>
        <v>3213.47</v>
      </c>
      <c r="N1020" s="14">
        <f t="shared" si="61"/>
        <v>1974.2</v>
      </c>
      <c r="O1020" s="14">
        <f t="shared" si="62"/>
        <v>1239.27</v>
      </c>
      <c r="P1020" s="16">
        <f t="shared" si="63"/>
        <v>0.385648535695059</v>
      </c>
      <c r="Q1020" s="17">
        <f>YEAR(SalesDataTable[[#This Row],[Order Date]])</f>
        <v>2026</v>
      </c>
      <c r="R1020" s="16" t="str">
        <f>"Q"&amp;ROUNDUP(MONTH(SalesDataTable[[#This Row],[Order Date]])/3,0)</f>
        <v>Q2</v>
      </c>
      <c r="S1020" s="13">
        <f>MONTH(SalesDataTable[[#This Row],[Order Date]])</f>
        <v>6</v>
      </c>
      <c r="T1020" s="16" t="str">
        <f>TEXT(SalesDataTable[[#This Row],[Order Date]],"mmm")</f>
        <v>Jun</v>
      </c>
    </row>
    <row r="1021" ht="15.6" spans="1:20">
      <c r="A1021" s="19" t="s">
        <v>1092</v>
      </c>
      <c r="B1021" s="11">
        <v>46180</v>
      </c>
      <c r="C1021" s="12" t="s">
        <v>21</v>
      </c>
      <c r="D1021" s="12" t="s">
        <v>72</v>
      </c>
      <c r="E1021" s="12" t="s">
        <v>59</v>
      </c>
      <c r="F1021" s="12" t="s">
        <v>24</v>
      </c>
      <c r="G1021" s="12" t="s">
        <v>25</v>
      </c>
      <c r="H1021" s="12" t="s">
        <v>55</v>
      </c>
      <c r="I1021" s="13">
        <v>2</v>
      </c>
      <c r="J1021" s="14">
        <v>41.25</v>
      </c>
      <c r="K1021" s="15">
        <v>0</v>
      </c>
      <c r="L1021" s="14">
        <v>17.13</v>
      </c>
      <c r="M1021" s="14">
        <f t="shared" si="60"/>
        <v>82.5</v>
      </c>
      <c r="N1021" s="14">
        <f t="shared" si="61"/>
        <v>34.26</v>
      </c>
      <c r="O1021" s="14">
        <f t="shared" si="62"/>
        <v>48.24</v>
      </c>
      <c r="P1021" s="16">
        <f t="shared" si="63"/>
        <v>0.584727272727273</v>
      </c>
      <c r="Q1021" s="17">
        <f>YEAR(SalesDataTable[[#This Row],[Order Date]])</f>
        <v>2026</v>
      </c>
      <c r="R1021" s="16" t="str">
        <f>"Q"&amp;ROUNDUP(MONTH(SalesDataTable[[#This Row],[Order Date]])/3,0)</f>
        <v>Q2</v>
      </c>
      <c r="S1021" s="13">
        <f>MONTH(SalesDataTable[[#This Row],[Order Date]])</f>
        <v>6</v>
      </c>
      <c r="T1021" s="16" t="str">
        <f>TEXT(SalesDataTable[[#This Row],[Order Date]],"mmm")</f>
        <v>Jun</v>
      </c>
    </row>
    <row r="1022" ht="15.6" spans="1:20">
      <c r="A1022" s="19" t="s">
        <v>1093</v>
      </c>
      <c r="B1022" s="11">
        <v>46180</v>
      </c>
      <c r="C1022" s="12" t="s">
        <v>28</v>
      </c>
      <c r="D1022" s="12" t="s">
        <v>89</v>
      </c>
      <c r="E1022" s="12" t="s">
        <v>23</v>
      </c>
      <c r="F1022" s="12" t="s">
        <v>24</v>
      </c>
      <c r="G1022" s="12" t="s">
        <v>31</v>
      </c>
      <c r="H1022" s="12" t="s">
        <v>32</v>
      </c>
      <c r="I1022" s="13">
        <v>2</v>
      </c>
      <c r="J1022" s="14">
        <v>92</v>
      </c>
      <c r="K1022" s="15">
        <v>0</v>
      </c>
      <c r="L1022" s="14">
        <v>44.27</v>
      </c>
      <c r="M1022" s="14">
        <f t="shared" si="60"/>
        <v>184</v>
      </c>
      <c r="N1022" s="14">
        <f t="shared" si="61"/>
        <v>88.54</v>
      </c>
      <c r="O1022" s="14">
        <f t="shared" si="62"/>
        <v>95.46</v>
      </c>
      <c r="P1022" s="16">
        <f t="shared" si="63"/>
        <v>0.518804347826087</v>
      </c>
      <c r="Q1022" s="17">
        <f>YEAR(SalesDataTable[[#This Row],[Order Date]])</f>
        <v>2026</v>
      </c>
      <c r="R1022" s="16" t="str">
        <f>"Q"&amp;ROUNDUP(MONTH(SalesDataTable[[#This Row],[Order Date]])/3,0)</f>
        <v>Q2</v>
      </c>
      <c r="S1022" s="13">
        <f>MONTH(SalesDataTable[[#This Row],[Order Date]])</f>
        <v>6</v>
      </c>
      <c r="T1022" s="16" t="str">
        <f>TEXT(SalesDataTable[[#This Row],[Order Date]],"mmm")</f>
        <v>Jun</v>
      </c>
    </row>
    <row r="1023" ht="15.6" spans="1:20">
      <c r="A1023" s="19" t="s">
        <v>1094</v>
      </c>
      <c r="B1023" s="11">
        <v>46180</v>
      </c>
      <c r="C1023" s="12" t="s">
        <v>28</v>
      </c>
      <c r="D1023" s="12" t="s">
        <v>58</v>
      </c>
      <c r="E1023" s="12" t="s">
        <v>23</v>
      </c>
      <c r="F1023" s="12" t="s">
        <v>36</v>
      </c>
      <c r="G1023" s="12" t="s">
        <v>51</v>
      </c>
      <c r="H1023" s="12" t="s">
        <v>84</v>
      </c>
      <c r="I1023" s="13">
        <v>1</v>
      </c>
      <c r="J1023" s="14">
        <v>80.89</v>
      </c>
      <c r="K1023" s="15">
        <v>0.1</v>
      </c>
      <c r="L1023" s="14">
        <v>40.32</v>
      </c>
      <c r="M1023" s="14">
        <f t="shared" si="60"/>
        <v>72.801</v>
      </c>
      <c r="N1023" s="14">
        <f t="shared" si="61"/>
        <v>40.32</v>
      </c>
      <c r="O1023" s="14">
        <f t="shared" si="62"/>
        <v>32.481</v>
      </c>
      <c r="P1023" s="16">
        <f t="shared" si="63"/>
        <v>0.446161453826184</v>
      </c>
      <c r="Q1023" s="17">
        <f>YEAR(SalesDataTable[[#This Row],[Order Date]])</f>
        <v>2026</v>
      </c>
      <c r="R1023" s="16" t="str">
        <f>"Q"&amp;ROUNDUP(MONTH(SalesDataTable[[#This Row],[Order Date]])/3,0)</f>
        <v>Q2</v>
      </c>
      <c r="S1023" s="13">
        <f>MONTH(SalesDataTable[[#This Row],[Order Date]])</f>
        <v>6</v>
      </c>
      <c r="T1023" s="16" t="str">
        <f>TEXT(SalesDataTable[[#This Row],[Order Date]],"mmm")</f>
        <v>Jun</v>
      </c>
    </row>
    <row r="1024" ht="15.6" spans="1:20">
      <c r="A1024" s="19" t="s">
        <v>1095</v>
      </c>
      <c r="B1024" s="11">
        <v>46180</v>
      </c>
      <c r="C1024" s="12" t="s">
        <v>21</v>
      </c>
      <c r="D1024" s="12" t="s">
        <v>22</v>
      </c>
      <c r="E1024" s="12" t="s">
        <v>45</v>
      </c>
      <c r="F1024" s="12" t="s">
        <v>36</v>
      </c>
      <c r="G1024" s="12" t="s">
        <v>51</v>
      </c>
      <c r="H1024" s="12" t="s">
        <v>61</v>
      </c>
      <c r="I1024" s="13">
        <v>1</v>
      </c>
      <c r="J1024" s="14">
        <v>194.73</v>
      </c>
      <c r="K1024" s="15">
        <v>0</v>
      </c>
      <c r="L1024" s="14">
        <v>101.91</v>
      </c>
      <c r="M1024" s="14">
        <f t="shared" si="60"/>
        <v>194.73</v>
      </c>
      <c r="N1024" s="14">
        <f t="shared" si="61"/>
        <v>101.91</v>
      </c>
      <c r="O1024" s="14">
        <f t="shared" si="62"/>
        <v>92.82</v>
      </c>
      <c r="P1024" s="16">
        <f t="shared" si="63"/>
        <v>0.476659990756432</v>
      </c>
      <c r="Q1024" s="17">
        <f>YEAR(SalesDataTable[[#This Row],[Order Date]])</f>
        <v>2026</v>
      </c>
      <c r="R1024" s="16" t="str">
        <f>"Q"&amp;ROUNDUP(MONTH(SalesDataTable[[#This Row],[Order Date]])/3,0)</f>
        <v>Q2</v>
      </c>
      <c r="S1024" s="13">
        <f>MONTH(SalesDataTable[[#This Row],[Order Date]])</f>
        <v>6</v>
      </c>
      <c r="T1024" s="16" t="str">
        <f>TEXT(SalesDataTable[[#This Row],[Order Date]],"mmm")</f>
        <v>Jun</v>
      </c>
    </row>
    <row r="1025" ht="15.6" spans="1:20">
      <c r="A1025" s="19" t="s">
        <v>1096</v>
      </c>
      <c r="B1025" s="11">
        <v>46180</v>
      </c>
      <c r="C1025" s="12" t="s">
        <v>47</v>
      </c>
      <c r="D1025" s="12" t="s">
        <v>48</v>
      </c>
      <c r="E1025" s="12" t="s">
        <v>30</v>
      </c>
      <c r="F1025" s="12" t="s">
        <v>40</v>
      </c>
      <c r="G1025" s="12" t="s">
        <v>31</v>
      </c>
      <c r="H1025" s="12" t="s">
        <v>32</v>
      </c>
      <c r="I1025" s="13">
        <v>5</v>
      </c>
      <c r="J1025" s="14">
        <v>93.82</v>
      </c>
      <c r="K1025" s="15">
        <v>0.15</v>
      </c>
      <c r="L1025" s="14">
        <v>46.06</v>
      </c>
      <c r="M1025" s="14">
        <f t="shared" si="60"/>
        <v>398.735</v>
      </c>
      <c r="N1025" s="14">
        <f t="shared" si="61"/>
        <v>230.3</v>
      </c>
      <c r="O1025" s="14">
        <f t="shared" si="62"/>
        <v>168.435</v>
      </c>
      <c r="P1025" s="16">
        <f t="shared" si="63"/>
        <v>0.422423414046923</v>
      </c>
      <c r="Q1025" s="17">
        <f>YEAR(SalesDataTable[[#This Row],[Order Date]])</f>
        <v>2026</v>
      </c>
      <c r="R1025" s="16" t="str">
        <f>"Q"&amp;ROUNDUP(MONTH(SalesDataTable[[#This Row],[Order Date]])/3,0)</f>
        <v>Q2</v>
      </c>
      <c r="S1025" s="13">
        <f>MONTH(SalesDataTable[[#This Row],[Order Date]])</f>
        <v>6</v>
      </c>
      <c r="T1025" s="16" t="str">
        <f>TEXT(SalesDataTable[[#This Row],[Order Date]],"mmm")</f>
        <v>Jun</v>
      </c>
    </row>
    <row r="1026" ht="15.6" spans="1:20">
      <c r="A1026" s="19" t="s">
        <v>1097</v>
      </c>
      <c r="B1026" s="11">
        <v>46181</v>
      </c>
      <c r="C1026" s="12" t="s">
        <v>34</v>
      </c>
      <c r="D1026" s="12" t="s">
        <v>81</v>
      </c>
      <c r="E1026" s="12" t="s">
        <v>45</v>
      </c>
      <c r="F1026" s="12" t="s">
        <v>36</v>
      </c>
      <c r="G1026" s="12" t="s">
        <v>31</v>
      </c>
      <c r="H1026" s="12" t="s">
        <v>41</v>
      </c>
      <c r="I1026" s="13">
        <v>3</v>
      </c>
      <c r="J1026" s="14">
        <v>142.53</v>
      </c>
      <c r="K1026" s="15">
        <v>0</v>
      </c>
      <c r="L1026" s="14">
        <v>80.67</v>
      </c>
      <c r="M1026" s="14">
        <f t="shared" ref="M1026:M1089" si="64">I1026*J1026*(1-K1026)</f>
        <v>427.59</v>
      </c>
      <c r="N1026" s="14">
        <f t="shared" ref="N1026:N1089" si="65">I1026*L1026</f>
        <v>242.01</v>
      </c>
      <c r="O1026" s="14">
        <f t="shared" ref="O1026:O1089" si="66">M1026-N1026</f>
        <v>185.58</v>
      </c>
      <c r="P1026" s="16">
        <f t="shared" ref="P1026:P1089" si="67">IFERROR(O1026/M1026,0)</f>
        <v>0.43401389181225</v>
      </c>
      <c r="Q1026" s="17">
        <f>YEAR(SalesDataTable[[#This Row],[Order Date]])</f>
        <v>2026</v>
      </c>
      <c r="R1026" s="16" t="str">
        <f>"Q"&amp;ROUNDUP(MONTH(SalesDataTable[[#This Row],[Order Date]])/3,0)</f>
        <v>Q2</v>
      </c>
      <c r="S1026" s="13">
        <f>MONTH(SalesDataTable[[#This Row],[Order Date]])</f>
        <v>6</v>
      </c>
      <c r="T1026" s="16" t="str">
        <f>TEXT(SalesDataTable[[#This Row],[Order Date]],"mmm")</f>
        <v>Jun</v>
      </c>
    </row>
    <row r="1027" ht="15.6" spans="1:20">
      <c r="A1027" s="19" t="s">
        <v>1098</v>
      </c>
      <c r="B1027" s="11">
        <v>46181</v>
      </c>
      <c r="C1027" s="12" t="s">
        <v>28</v>
      </c>
      <c r="D1027" s="12" t="s">
        <v>106</v>
      </c>
      <c r="E1027" s="12" t="s">
        <v>23</v>
      </c>
      <c r="F1027" s="12" t="s">
        <v>24</v>
      </c>
      <c r="G1027" s="12" t="s">
        <v>51</v>
      </c>
      <c r="H1027" s="12" t="s">
        <v>61</v>
      </c>
      <c r="I1027" s="13">
        <v>1</v>
      </c>
      <c r="J1027" s="14">
        <v>196.33</v>
      </c>
      <c r="K1027" s="15">
        <v>0</v>
      </c>
      <c r="L1027" s="14">
        <v>103.27</v>
      </c>
      <c r="M1027" s="14">
        <f t="shared" si="64"/>
        <v>196.33</v>
      </c>
      <c r="N1027" s="14">
        <f t="shared" si="65"/>
        <v>103.27</v>
      </c>
      <c r="O1027" s="14">
        <f t="shared" si="66"/>
        <v>93.06</v>
      </c>
      <c r="P1027" s="16">
        <f t="shared" si="67"/>
        <v>0.473997860744665</v>
      </c>
      <c r="Q1027" s="17">
        <f>YEAR(SalesDataTable[[#This Row],[Order Date]])</f>
        <v>2026</v>
      </c>
      <c r="R1027" s="16" t="str">
        <f>"Q"&amp;ROUNDUP(MONTH(SalesDataTable[[#This Row],[Order Date]])/3,0)</f>
        <v>Q2</v>
      </c>
      <c r="S1027" s="13">
        <f>MONTH(SalesDataTable[[#This Row],[Order Date]])</f>
        <v>6</v>
      </c>
      <c r="T1027" s="16" t="str">
        <f>TEXT(SalesDataTable[[#This Row],[Order Date]],"mmm")</f>
        <v>Jun</v>
      </c>
    </row>
    <row r="1028" ht="15.6" spans="1:20">
      <c r="A1028" s="19" t="s">
        <v>1099</v>
      </c>
      <c r="B1028" s="11">
        <v>46181</v>
      </c>
      <c r="C1028" s="12" t="s">
        <v>47</v>
      </c>
      <c r="D1028" s="12" t="s">
        <v>65</v>
      </c>
      <c r="E1028" s="12" t="s">
        <v>23</v>
      </c>
      <c r="F1028" s="12" t="s">
        <v>36</v>
      </c>
      <c r="G1028" s="12" t="s">
        <v>25</v>
      </c>
      <c r="H1028" s="12" t="s">
        <v>55</v>
      </c>
      <c r="I1028" s="13">
        <v>2</v>
      </c>
      <c r="J1028" s="14">
        <v>41.05</v>
      </c>
      <c r="K1028" s="15">
        <v>0</v>
      </c>
      <c r="L1028" s="14">
        <v>16.69</v>
      </c>
      <c r="M1028" s="14">
        <f t="shared" si="64"/>
        <v>82.1</v>
      </c>
      <c r="N1028" s="14">
        <f t="shared" si="65"/>
        <v>33.38</v>
      </c>
      <c r="O1028" s="14">
        <f t="shared" si="66"/>
        <v>48.72</v>
      </c>
      <c r="P1028" s="16">
        <f t="shared" si="67"/>
        <v>0.593422655298417</v>
      </c>
      <c r="Q1028" s="17">
        <f>YEAR(SalesDataTable[[#This Row],[Order Date]])</f>
        <v>2026</v>
      </c>
      <c r="R1028" s="16" t="str">
        <f>"Q"&amp;ROUNDUP(MONTH(SalesDataTable[[#This Row],[Order Date]])/3,0)</f>
        <v>Q2</v>
      </c>
      <c r="S1028" s="13">
        <f>MONTH(SalesDataTable[[#This Row],[Order Date]])</f>
        <v>6</v>
      </c>
      <c r="T1028" s="16" t="str">
        <f>TEXT(SalesDataTable[[#This Row],[Order Date]],"mmm")</f>
        <v>Jun</v>
      </c>
    </row>
    <row r="1029" ht="15.6" spans="1:20">
      <c r="A1029" s="19" t="s">
        <v>1100</v>
      </c>
      <c r="B1029" s="11">
        <v>46181</v>
      </c>
      <c r="C1029" s="12" t="s">
        <v>47</v>
      </c>
      <c r="D1029" s="12" t="s">
        <v>68</v>
      </c>
      <c r="E1029" s="12" t="s">
        <v>23</v>
      </c>
      <c r="F1029" s="12" t="s">
        <v>36</v>
      </c>
      <c r="G1029" s="12" t="s">
        <v>69</v>
      </c>
      <c r="H1029" s="12" t="s">
        <v>75</v>
      </c>
      <c r="I1029" s="13">
        <v>1</v>
      </c>
      <c r="J1029" s="14">
        <v>123.09</v>
      </c>
      <c r="K1029" s="15">
        <v>0</v>
      </c>
      <c r="L1029" s="14">
        <v>68.03</v>
      </c>
      <c r="M1029" s="14">
        <f t="shared" si="64"/>
        <v>123.09</v>
      </c>
      <c r="N1029" s="14">
        <f t="shared" si="65"/>
        <v>68.03</v>
      </c>
      <c r="O1029" s="14">
        <f t="shared" si="66"/>
        <v>55.06</v>
      </c>
      <c r="P1029" s="16">
        <f t="shared" si="67"/>
        <v>0.447314972784142</v>
      </c>
      <c r="Q1029" s="17">
        <f>YEAR(SalesDataTable[[#This Row],[Order Date]])</f>
        <v>2026</v>
      </c>
      <c r="R1029" s="16" t="str">
        <f>"Q"&amp;ROUNDUP(MONTH(SalesDataTable[[#This Row],[Order Date]])/3,0)</f>
        <v>Q2</v>
      </c>
      <c r="S1029" s="13">
        <f>MONTH(SalesDataTable[[#This Row],[Order Date]])</f>
        <v>6</v>
      </c>
      <c r="T1029" s="16" t="str">
        <f>TEXT(SalesDataTable[[#This Row],[Order Date]],"mmm")</f>
        <v>Jun</v>
      </c>
    </row>
    <row r="1030" ht="15.6" spans="1:20">
      <c r="A1030" s="19" t="s">
        <v>1101</v>
      </c>
      <c r="B1030" s="11">
        <v>46181</v>
      </c>
      <c r="C1030" s="12" t="s">
        <v>28</v>
      </c>
      <c r="D1030" s="12" t="s">
        <v>89</v>
      </c>
      <c r="E1030" s="12" t="s">
        <v>23</v>
      </c>
      <c r="F1030" s="12" t="s">
        <v>40</v>
      </c>
      <c r="G1030" s="12" t="s">
        <v>31</v>
      </c>
      <c r="H1030" s="12" t="s">
        <v>41</v>
      </c>
      <c r="I1030" s="13">
        <v>2</v>
      </c>
      <c r="J1030" s="14">
        <v>141.09</v>
      </c>
      <c r="K1030" s="15">
        <v>0</v>
      </c>
      <c r="L1030" s="14">
        <v>81.69</v>
      </c>
      <c r="M1030" s="14">
        <f t="shared" si="64"/>
        <v>282.18</v>
      </c>
      <c r="N1030" s="14">
        <f t="shared" si="65"/>
        <v>163.38</v>
      </c>
      <c r="O1030" s="14">
        <f t="shared" si="66"/>
        <v>118.8</v>
      </c>
      <c r="P1030" s="16">
        <f t="shared" si="67"/>
        <v>0.421007867318733</v>
      </c>
      <c r="Q1030" s="17">
        <f>YEAR(SalesDataTable[[#This Row],[Order Date]])</f>
        <v>2026</v>
      </c>
      <c r="R1030" s="16" t="str">
        <f>"Q"&amp;ROUNDUP(MONTH(SalesDataTable[[#This Row],[Order Date]])/3,0)</f>
        <v>Q2</v>
      </c>
      <c r="S1030" s="13">
        <f>MONTH(SalesDataTable[[#This Row],[Order Date]])</f>
        <v>6</v>
      </c>
      <c r="T1030" s="16" t="str">
        <f>TEXT(SalesDataTable[[#This Row],[Order Date]],"mmm")</f>
        <v>Jun</v>
      </c>
    </row>
    <row r="1031" ht="15.6" spans="1:20">
      <c r="A1031" s="19" t="s">
        <v>1102</v>
      </c>
      <c r="B1031" s="11">
        <v>46181</v>
      </c>
      <c r="C1031" s="12" t="s">
        <v>34</v>
      </c>
      <c r="D1031" s="12" t="s">
        <v>81</v>
      </c>
      <c r="E1031" s="12" t="s">
        <v>45</v>
      </c>
      <c r="F1031" s="12" t="s">
        <v>36</v>
      </c>
      <c r="G1031" s="12" t="s">
        <v>31</v>
      </c>
      <c r="H1031" s="12" t="s">
        <v>73</v>
      </c>
      <c r="I1031" s="13">
        <v>1</v>
      </c>
      <c r="J1031" s="14">
        <v>157.04</v>
      </c>
      <c r="K1031" s="15">
        <v>0</v>
      </c>
      <c r="L1031" s="14">
        <v>77.54</v>
      </c>
      <c r="M1031" s="14">
        <f t="shared" si="64"/>
        <v>157.04</v>
      </c>
      <c r="N1031" s="14">
        <f t="shared" si="65"/>
        <v>77.54</v>
      </c>
      <c r="O1031" s="14">
        <f t="shared" si="66"/>
        <v>79.5</v>
      </c>
      <c r="P1031" s="16">
        <f t="shared" si="67"/>
        <v>0.506240448293428</v>
      </c>
      <c r="Q1031" s="17">
        <f>YEAR(SalesDataTable[[#This Row],[Order Date]])</f>
        <v>2026</v>
      </c>
      <c r="R1031" s="16" t="str">
        <f>"Q"&amp;ROUNDUP(MONTH(SalesDataTable[[#This Row],[Order Date]])/3,0)</f>
        <v>Q2</v>
      </c>
      <c r="S1031" s="13">
        <f>MONTH(SalesDataTable[[#This Row],[Order Date]])</f>
        <v>6</v>
      </c>
      <c r="T1031" s="16" t="str">
        <f>TEXT(SalesDataTable[[#This Row],[Order Date]],"mmm")</f>
        <v>Jun</v>
      </c>
    </row>
    <row r="1032" ht="15.6" spans="1:20">
      <c r="A1032" s="19" t="s">
        <v>1103</v>
      </c>
      <c r="B1032" s="11">
        <v>46181</v>
      </c>
      <c r="C1032" s="12" t="s">
        <v>47</v>
      </c>
      <c r="D1032" s="12" t="s">
        <v>65</v>
      </c>
      <c r="E1032" s="12" t="s">
        <v>45</v>
      </c>
      <c r="F1032" s="12" t="s">
        <v>36</v>
      </c>
      <c r="G1032" s="12" t="s">
        <v>37</v>
      </c>
      <c r="H1032" s="12" t="s">
        <v>91</v>
      </c>
      <c r="I1032" s="13">
        <v>6</v>
      </c>
      <c r="J1032" s="14">
        <v>136.46</v>
      </c>
      <c r="K1032" s="15">
        <v>0</v>
      </c>
      <c r="L1032" s="14">
        <v>68.61</v>
      </c>
      <c r="M1032" s="14">
        <f t="shared" si="64"/>
        <v>818.76</v>
      </c>
      <c r="N1032" s="14">
        <f t="shared" si="65"/>
        <v>411.66</v>
      </c>
      <c r="O1032" s="14">
        <f t="shared" si="66"/>
        <v>407.1</v>
      </c>
      <c r="P1032" s="16">
        <f t="shared" si="67"/>
        <v>0.497215301187161</v>
      </c>
      <c r="Q1032" s="17">
        <f>YEAR(SalesDataTable[[#This Row],[Order Date]])</f>
        <v>2026</v>
      </c>
      <c r="R1032" s="16" t="str">
        <f>"Q"&amp;ROUNDUP(MONTH(SalesDataTable[[#This Row],[Order Date]])/3,0)</f>
        <v>Q2</v>
      </c>
      <c r="S1032" s="13">
        <f>MONTH(SalesDataTable[[#This Row],[Order Date]])</f>
        <v>6</v>
      </c>
      <c r="T1032" s="16" t="str">
        <f>TEXT(SalesDataTable[[#This Row],[Order Date]],"mmm")</f>
        <v>Jun</v>
      </c>
    </row>
    <row r="1033" ht="15.6" spans="1:20">
      <c r="A1033" s="19" t="s">
        <v>1104</v>
      </c>
      <c r="B1033" s="11">
        <v>46181</v>
      </c>
      <c r="C1033" s="12" t="s">
        <v>21</v>
      </c>
      <c r="D1033" s="12" t="s">
        <v>22</v>
      </c>
      <c r="E1033" s="12" t="s">
        <v>23</v>
      </c>
      <c r="F1033" s="12" t="s">
        <v>36</v>
      </c>
      <c r="G1033" s="12" t="s">
        <v>69</v>
      </c>
      <c r="H1033" s="12" t="s">
        <v>87</v>
      </c>
      <c r="I1033" s="13">
        <v>1</v>
      </c>
      <c r="J1033" s="14">
        <v>36.1</v>
      </c>
      <c r="K1033" s="15">
        <v>0</v>
      </c>
      <c r="L1033" s="14">
        <v>13.65</v>
      </c>
      <c r="M1033" s="14">
        <f t="shared" si="64"/>
        <v>36.1</v>
      </c>
      <c r="N1033" s="14">
        <f t="shared" si="65"/>
        <v>13.65</v>
      </c>
      <c r="O1033" s="14">
        <f t="shared" si="66"/>
        <v>22.45</v>
      </c>
      <c r="P1033" s="16">
        <f t="shared" si="67"/>
        <v>0.621883656509695</v>
      </c>
      <c r="Q1033" s="17">
        <f>YEAR(SalesDataTable[[#This Row],[Order Date]])</f>
        <v>2026</v>
      </c>
      <c r="R1033" s="16" t="str">
        <f>"Q"&amp;ROUNDUP(MONTH(SalesDataTable[[#This Row],[Order Date]])/3,0)</f>
        <v>Q2</v>
      </c>
      <c r="S1033" s="13">
        <f>MONTH(SalesDataTable[[#This Row],[Order Date]])</f>
        <v>6</v>
      </c>
      <c r="T1033" s="16" t="str">
        <f>TEXT(SalesDataTable[[#This Row],[Order Date]],"mmm")</f>
        <v>Jun</v>
      </c>
    </row>
    <row r="1034" ht="15.6" spans="1:20">
      <c r="A1034" s="19" t="s">
        <v>1105</v>
      </c>
      <c r="B1034" s="11">
        <v>46181</v>
      </c>
      <c r="C1034" s="12" t="s">
        <v>47</v>
      </c>
      <c r="D1034" s="12" t="s">
        <v>102</v>
      </c>
      <c r="E1034" s="12" t="s">
        <v>23</v>
      </c>
      <c r="F1034" s="12" t="s">
        <v>36</v>
      </c>
      <c r="G1034" s="12" t="s">
        <v>31</v>
      </c>
      <c r="H1034" s="12" t="s">
        <v>32</v>
      </c>
      <c r="I1034" s="13">
        <v>3</v>
      </c>
      <c r="J1034" s="14">
        <v>92.73</v>
      </c>
      <c r="K1034" s="15">
        <v>0</v>
      </c>
      <c r="L1034" s="14">
        <v>44.68</v>
      </c>
      <c r="M1034" s="14">
        <f t="shared" si="64"/>
        <v>278.19</v>
      </c>
      <c r="N1034" s="14">
        <f t="shared" si="65"/>
        <v>134.04</v>
      </c>
      <c r="O1034" s="14">
        <f t="shared" si="66"/>
        <v>144.15</v>
      </c>
      <c r="P1034" s="16">
        <f t="shared" si="67"/>
        <v>0.518171034185269</v>
      </c>
      <c r="Q1034" s="17">
        <f>YEAR(SalesDataTable[[#This Row],[Order Date]])</f>
        <v>2026</v>
      </c>
      <c r="R1034" s="16" t="str">
        <f>"Q"&amp;ROUNDUP(MONTH(SalesDataTable[[#This Row],[Order Date]])/3,0)</f>
        <v>Q2</v>
      </c>
      <c r="S1034" s="13">
        <f>MONTH(SalesDataTable[[#This Row],[Order Date]])</f>
        <v>6</v>
      </c>
      <c r="T1034" s="16" t="str">
        <f>TEXT(SalesDataTable[[#This Row],[Order Date]],"mmm")</f>
        <v>Jun</v>
      </c>
    </row>
    <row r="1035" ht="15.6" spans="1:20">
      <c r="A1035" s="19" t="s">
        <v>1106</v>
      </c>
      <c r="B1035" s="11">
        <v>46181</v>
      </c>
      <c r="C1035" s="12" t="s">
        <v>28</v>
      </c>
      <c r="D1035" s="12" t="s">
        <v>89</v>
      </c>
      <c r="E1035" s="12" t="s">
        <v>23</v>
      </c>
      <c r="F1035" s="12" t="s">
        <v>36</v>
      </c>
      <c r="G1035" s="12" t="s">
        <v>37</v>
      </c>
      <c r="H1035" s="12" t="s">
        <v>103</v>
      </c>
      <c r="I1035" s="13">
        <v>3</v>
      </c>
      <c r="J1035" s="14">
        <v>164.31</v>
      </c>
      <c r="K1035" s="15">
        <v>0.05</v>
      </c>
      <c r="L1035" s="14">
        <v>86</v>
      </c>
      <c r="M1035" s="14">
        <f t="shared" si="64"/>
        <v>468.2835</v>
      </c>
      <c r="N1035" s="14">
        <f t="shared" si="65"/>
        <v>258</v>
      </c>
      <c r="O1035" s="14">
        <f t="shared" si="66"/>
        <v>210.2835</v>
      </c>
      <c r="P1035" s="16">
        <f t="shared" si="67"/>
        <v>0.449051696248106</v>
      </c>
      <c r="Q1035" s="17">
        <f>YEAR(SalesDataTable[[#This Row],[Order Date]])</f>
        <v>2026</v>
      </c>
      <c r="R1035" s="16" t="str">
        <f>"Q"&amp;ROUNDUP(MONTH(SalesDataTable[[#This Row],[Order Date]])/3,0)</f>
        <v>Q2</v>
      </c>
      <c r="S1035" s="13">
        <f>MONTH(SalesDataTable[[#This Row],[Order Date]])</f>
        <v>6</v>
      </c>
      <c r="T1035" s="16" t="str">
        <f>TEXT(SalesDataTable[[#This Row],[Order Date]],"mmm")</f>
        <v>Jun</v>
      </c>
    </row>
    <row r="1036" ht="15.6" spans="1:20">
      <c r="A1036" s="19" t="s">
        <v>1107</v>
      </c>
      <c r="B1036" s="11">
        <v>46182</v>
      </c>
      <c r="C1036" s="12" t="s">
        <v>47</v>
      </c>
      <c r="D1036" s="12" t="s">
        <v>68</v>
      </c>
      <c r="E1036" s="12" t="s">
        <v>59</v>
      </c>
      <c r="F1036" s="12" t="s">
        <v>36</v>
      </c>
      <c r="G1036" s="12" t="s">
        <v>37</v>
      </c>
      <c r="H1036" s="12" t="s">
        <v>38</v>
      </c>
      <c r="I1036" s="13">
        <v>2</v>
      </c>
      <c r="J1036" s="14">
        <v>36.85</v>
      </c>
      <c r="K1036" s="15">
        <v>0.1</v>
      </c>
      <c r="L1036" s="14">
        <v>13.92</v>
      </c>
      <c r="M1036" s="14">
        <f t="shared" si="64"/>
        <v>66.33</v>
      </c>
      <c r="N1036" s="14">
        <f t="shared" si="65"/>
        <v>27.84</v>
      </c>
      <c r="O1036" s="14">
        <f t="shared" si="66"/>
        <v>38.49</v>
      </c>
      <c r="P1036" s="16">
        <f t="shared" si="67"/>
        <v>0.580280416101312</v>
      </c>
      <c r="Q1036" s="17">
        <f>YEAR(SalesDataTable[[#This Row],[Order Date]])</f>
        <v>2026</v>
      </c>
      <c r="R1036" s="16" t="str">
        <f>"Q"&amp;ROUNDUP(MONTH(SalesDataTable[[#This Row],[Order Date]])/3,0)</f>
        <v>Q2</v>
      </c>
      <c r="S1036" s="13">
        <f>MONTH(SalesDataTable[[#This Row],[Order Date]])</f>
        <v>6</v>
      </c>
      <c r="T1036" s="16" t="str">
        <f>TEXT(SalesDataTable[[#This Row],[Order Date]],"mmm")</f>
        <v>Jun</v>
      </c>
    </row>
    <row r="1037" ht="15.6" spans="1:20">
      <c r="A1037" s="19" t="s">
        <v>1108</v>
      </c>
      <c r="B1037" s="11">
        <v>46182</v>
      </c>
      <c r="C1037" s="12" t="s">
        <v>28</v>
      </c>
      <c r="D1037" s="12" t="s">
        <v>86</v>
      </c>
      <c r="E1037" s="12" t="s">
        <v>59</v>
      </c>
      <c r="F1037" s="12" t="s">
        <v>36</v>
      </c>
      <c r="G1037" s="12" t="s">
        <v>69</v>
      </c>
      <c r="H1037" s="12" t="s">
        <v>87</v>
      </c>
      <c r="I1037" s="13">
        <v>1</v>
      </c>
      <c r="J1037" s="14">
        <v>35.62</v>
      </c>
      <c r="K1037" s="15">
        <v>0</v>
      </c>
      <c r="L1037" s="14">
        <v>14.05</v>
      </c>
      <c r="M1037" s="14">
        <f t="shared" si="64"/>
        <v>35.62</v>
      </c>
      <c r="N1037" s="14">
        <f t="shared" si="65"/>
        <v>14.05</v>
      </c>
      <c r="O1037" s="14">
        <f t="shared" si="66"/>
        <v>21.57</v>
      </c>
      <c r="P1037" s="16">
        <f t="shared" si="67"/>
        <v>0.605558674901741</v>
      </c>
      <c r="Q1037" s="17">
        <f>YEAR(SalesDataTable[[#This Row],[Order Date]])</f>
        <v>2026</v>
      </c>
      <c r="R1037" s="16" t="str">
        <f>"Q"&amp;ROUNDUP(MONTH(SalesDataTable[[#This Row],[Order Date]])/3,0)</f>
        <v>Q2</v>
      </c>
      <c r="S1037" s="13">
        <f>MONTH(SalesDataTable[[#This Row],[Order Date]])</f>
        <v>6</v>
      </c>
      <c r="T1037" s="16" t="str">
        <f>TEXT(SalesDataTable[[#This Row],[Order Date]],"mmm")</f>
        <v>Jun</v>
      </c>
    </row>
    <row r="1038" ht="15.6" spans="1:20">
      <c r="A1038" s="19" t="s">
        <v>1109</v>
      </c>
      <c r="B1038" s="11">
        <v>46182</v>
      </c>
      <c r="C1038" s="12" t="s">
        <v>47</v>
      </c>
      <c r="D1038" s="12" t="s">
        <v>68</v>
      </c>
      <c r="E1038" s="12" t="s">
        <v>23</v>
      </c>
      <c r="F1038" s="12" t="s">
        <v>36</v>
      </c>
      <c r="G1038" s="12" t="s">
        <v>31</v>
      </c>
      <c r="H1038" s="12" t="s">
        <v>73</v>
      </c>
      <c r="I1038" s="13">
        <v>3</v>
      </c>
      <c r="J1038" s="14">
        <v>157.43</v>
      </c>
      <c r="K1038" s="15">
        <v>0.15</v>
      </c>
      <c r="L1038" s="14">
        <v>77.56</v>
      </c>
      <c r="M1038" s="14">
        <f t="shared" si="64"/>
        <v>401.4465</v>
      </c>
      <c r="N1038" s="14">
        <f t="shared" si="65"/>
        <v>232.68</v>
      </c>
      <c r="O1038" s="14">
        <f t="shared" si="66"/>
        <v>168.7665</v>
      </c>
      <c r="P1038" s="16">
        <f t="shared" si="67"/>
        <v>0.420395992990349</v>
      </c>
      <c r="Q1038" s="17">
        <f>YEAR(SalesDataTable[[#This Row],[Order Date]])</f>
        <v>2026</v>
      </c>
      <c r="R1038" s="16" t="str">
        <f>"Q"&amp;ROUNDUP(MONTH(SalesDataTable[[#This Row],[Order Date]])/3,0)</f>
        <v>Q2</v>
      </c>
      <c r="S1038" s="13">
        <f>MONTH(SalesDataTable[[#This Row],[Order Date]])</f>
        <v>6</v>
      </c>
      <c r="T1038" s="16" t="str">
        <f>TEXT(SalesDataTable[[#This Row],[Order Date]],"mmm")</f>
        <v>Jun</v>
      </c>
    </row>
    <row r="1039" ht="15.6" spans="1:20">
      <c r="A1039" s="19" t="s">
        <v>1110</v>
      </c>
      <c r="B1039" s="11">
        <v>46182</v>
      </c>
      <c r="C1039" s="12" t="s">
        <v>28</v>
      </c>
      <c r="D1039" s="12" t="s">
        <v>89</v>
      </c>
      <c r="E1039" s="12" t="s">
        <v>45</v>
      </c>
      <c r="F1039" s="12" t="s">
        <v>36</v>
      </c>
      <c r="G1039" s="12" t="s">
        <v>25</v>
      </c>
      <c r="H1039" s="12" t="s">
        <v>26</v>
      </c>
      <c r="I1039" s="13">
        <v>1</v>
      </c>
      <c r="J1039" s="14">
        <v>81.2</v>
      </c>
      <c r="K1039" s="15">
        <v>0.1</v>
      </c>
      <c r="L1039" s="14">
        <v>41.64</v>
      </c>
      <c r="M1039" s="14">
        <f t="shared" si="64"/>
        <v>73.08</v>
      </c>
      <c r="N1039" s="14">
        <f t="shared" si="65"/>
        <v>41.64</v>
      </c>
      <c r="O1039" s="14">
        <f t="shared" si="66"/>
        <v>31.44</v>
      </c>
      <c r="P1039" s="16">
        <f t="shared" si="67"/>
        <v>0.430213464696223</v>
      </c>
      <c r="Q1039" s="17">
        <f>YEAR(SalesDataTable[[#This Row],[Order Date]])</f>
        <v>2026</v>
      </c>
      <c r="R1039" s="16" t="str">
        <f>"Q"&amp;ROUNDUP(MONTH(SalesDataTable[[#This Row],[Order Date]])/3,0)</f>
        <v>Q2</v>
      </c>
      <c r="S1039" s="13">
        <f>MONTH(SalesDataTable[[#This Row],[Order Date]])</f>
        <v>6</v>
      </c>
      <c r="T1039" s="16" t="str">
        <f>TEXT(SalesDataTable[[#This Row],[Order Date]],"mmm")</f>
        <v>Jun</v>
      </c>
    </row>
    <row r="1040" ht="15.6" spans="1:20">
      <c r="A1040" s="19" t="s">
        <v>1111</v>
      </c>
      <c r="B1040" s="11">
        <v>46182</v>
      </c>
      <c r="C1040" s="12" t="s">
        <v>47</v>
      </c>
      <c r="D1040" s="12" t="s">
        <v>102</v>
      </c>
      <c r="E1040" s="12" t="s">
        <v>23</v>
      </c>
      <c r="F1040" s="12" t="s">
        <v>24</v>
      </c>
      <c r="G1040" s="12" t="s">
        <v>31</v>
      </c>
      <c r="H1040" s="12" t="s">
        <v>32</v>
      </c>
      <c r="I1040" s="13">
        <v>4</v>
      </c>
      <c r="J1040" s="14">
        <v>93.58</v>
      </c>
      <c r="K1040" s="15">
        <v>0.1</v>
      </c>
      <c r="L1040" s="14">
        <v>44.56</v>
      </c>
      <c r="M1040" s="14">
        <f t="shared" si="64"/>
        <v>336.888</v>
      </c>
      <c r="N1040" s="14">
        <f t="shared" si="65"/>
        <v>178.24</v>
      </c>
      <c r="O1040" s="14">
        <f t="shared" si="66"/>
        <v>158.648</v>
      </c>
      <c r="P1040" s="16">
        <f t="shared" si="67"/>
        <v>0.470922086865665</v>
      </c>
      <c r="Q1040" s="17">
        <f>YEAR(SalesDataTable[[#This Row],[Order Date]])</f>
        <v>2026</v>
      </c>
      <c r="R1040" s="16" t="str">
        <f>"Q"&amp;ROUNDUP(MONTH(SalesDataTable[[#This Row],[Order Date]])/3,0)</f>
        <v>Q2</v>
      </c>
      <c r="S1040" s="13">
        <f>MONTH(SalesDataTable[[#This Row],[Order Date]])</f>
        <v>6</v>
      </c>
      <c r="T1040" s="16" t="str">
        <f>TEXT(SalesDataTable[[#This Row],[Order Date]],"mmm")</f>
        <v>Jun</v>
      </c>
    </row>
    <row r="1041" ht="15.6" spans="1:20">
      <c r="A1041" s="19" t="s">
        <v>1112</v>
      </c>
      <c r="B1041" s="11">
        <v>46182</v>
      </c>
      <c r="C1041" s="12" t="s">
        <v>28</v>
      </c>
      <c r="D1041" s="12" t="s">
        <v>106</v>
      </c>
      <c r="E1041" s="12" t="s">
        <v>23</v>
      </c>
      <c r="F1041" s="12" t="s">
        <v>36</v>
      </c>
      <c r="G1041" s="12" t="s">
        <v>31</v>
      </c>
      <c r="H1041" s="12" t="s">
        <v>73</v>
      </c>
      <c r="I1041" s="13">
        <v>4</v>
      </c>
      <c r="J1041" s="14">
        <v>155.22</v>
      </c>
      <c r="K1041" s="15">
        <v>0</v>
      </c>
      <c r="L1041" s="14">
        <v>77.21</v>
      </c>
      <c r="M1041" s="14">
        <f t="shared" si="64"/>
        <v>620.88</v>
      </c>
      <c r="N1041" s="14">
        <f t="shared" si="65"/>
        <v>308.84</v>
      </c>
      <c r="O1041" s="14">
        <f t="shared" si="66"/>
        <v>312.04</v>
      </c>
      <c r="P1041" s="16">
        <f t="shared" si="67"/>
        <v>0.502576987501611</v>
      </c>
      <c r="Q1041" s="17">
        <f>YEAR(SalesDataTable[[#This Row],[Order Date]])</f>
        <v>2026</v>
      </c>
      <c r="R1041" s="16" t="str">
        <f>"Q"&amp;ROUNDUP(MONTH(SalesDataTable[[#This Row],[Order Date]])/3,0)</f>
        <v>Q2</v>
      </c>
      <c r="S1041" s="13">
        <f>MONTH(SalesDataTable[[#This Row],[Order Date]])</f>
        <v>6</v>
      </c>
      <c r="T1041" s="16" t="str">
        <f>TEXT(SalesDataTable[[#This Row],[Order Date]],"mmm")</f>
        <v>Jun</v>
      </c>
    </row>
    <row r="1042" ht="15.6" spans="1:20">
      <c r="A1042" s="19" t="s">
        <v>1113</v>
      </c>
      <c r="B1042" s="11">
        <v>46182</v>
      </c>
      <c r="C1042" s="12" t="s">
        <v>47</v>
      </c>
      <c r="D1042" s="12" t="s">
        <v>68</v>
      </c>
      <c r="E1042" s="12" t="s">
        <v>23</v>
      </c>
      <c r="F1042" s="12" t="s">
        <v>36</v>
      </c>
      <c r="G1042" s="12" t="s">
        <v>25</v>
      </c>
      <c r="H1042" s="12" t="s">
        <v>63</v>
      </c>
      <c r="I1042" s="13">
        <v>4</v>
      </c>
      <c r="J1042" s="14">
        <v>100.33</v>
      </c>
      <c r="K1042" s="15">
        <v>0</v>
      </c>
      <c r="L1042" s="14">
        <v>49.99</v>
      </c>
      <c r="M1042" s="14">
        <f t="shared" si="64"/>
        <v>401.32</v>
      </c>
      <c r="N1042" s="14">
        <f t="shared" si="65"/>
        <v>199.96</v>
      </c>
      <c r="O1042" s="14">
        <f t="shared" si="66"/>
        <v>201.36</v>
      </c>
      <c r="P1042" s="16">
        <f t="shared" si="67"/>
        <v>0.501744243994817</v>
      </c>
      <c r="Q1042" s="17">
        <f>YEAR(SalesDataTable[[#This Row],[Order Date]])</f>
        <v>2026</v>
      </c>
      <c r="R1042" s="16" t="str">
        <f>"Q"&amp;ROUNDUP(MONTH(SalesDataTable[[#This Row],[Order Date]])/3,0)</f>
        <v>Q2</v>
      </c>
      <c r="S1042" s="13">
        <f>MONTH(SalesDataTable[[#This Row],[Order Date]])</f>
        <v>6</v>
      </c>
      <c r="T1042" s="16" t="str">
        <f>TEXT(SalesDataTable[[#This Row],[Order Date]],"mmm")</f>
        <v>Jun</v>
      </c>
    </row>
    <row r="1043" ht="15.6" spans="1:20">
      <c r="A1043" s="19" t="s">
        <v>1114</v>
      </c>
      <c r="B1043" s="11">
        <v>46182</v>
      </c>
      <c r="C1043" s="12" t="s">
        <v>34</v>
      </c>
      <c r="D1043" s="12" t="s">
        <v>44</v>
      </c>
      <c r="E1043" s="12" t="s">
        <v>23</v>
      </c>
      <c r="F1043" s="12" t="s">
        <v>40</v>
      </c>
      <c r="G1043" s="12" t="s">
        <v>37</v>
      </c>
      <c r="H1043" s="12" t="s">
        <v>91</v>
      </c>
      <c r="I1043" s="13">
        <v>2</v>
      </c>
      <c r="J1043" s="14">
        <v>134.28</v>
      </c>
      <c r="K1043" s="15">
        <v>0</v>
      </c>
      <c r="L1043" s="14">
        <v>69.12</v>
      </c>
      <c r="M1043" s="14">
        <f t="shared" si="64"/>
        <v>268.56</v>
      </c>
      <c r="N1043" s="14">
        <f t="shared" si="65"/>
        <v>138.24</v>
      </c>
      <c r="O1043" s="14">
        <f t="shared" si="66"/>
        <v>130.32</v>
      </c>
      <c r="P1043" s="16">
        <f t="shared" si="67"/>
        <v>0.485254691689008</v>
      </c>
      <c r="Q1043" s="17">
        <f>YEAR(SalesDataTable[[#This Row],[Order Date]])</f>
        <v>2026</v>
      </c>
      <c r="R1043" s="16" t="str">
        <f>"Q"&amp;ROUNDUP(MONTH(SalesDataTable[[#This Row],[Order Date]])/3,0)</f>
        <v>Q2</v>
      </c>
      <c r="S1043" s="13">
        <f>MONTH(SalesDataTable[[#This Row],[Order Date]])</f>
        <v>6</v>
      </c>
      <c r="T1043" s="16" t="str">
        <f>TEXT(SalesDataTable[[#This Row],[Order Date]],"mmm")</f>
        <v>Jun</v>
      </c>
    </row>
    <row r="1044" ht="15.6" spans="1:20">
      <c r="A1044" s="19" t="s">
        <v>1115</v>
      </c>
      <c r="B1044" s="11">
        <v>46182</v>
      </c>
      <c r="C1044" s="12" t="s">
        <v>34</v>
      </c>
      <c r="D1044" s="12" t="s">
        <v>35</v>
      </c>
      <c r="E1044" s="12" t="s">
        <v>23</v>
      </c>
      <c r="F1044" s="12" t="s">
        <v>36</v>
      </c>
      <c r="G1044" s="12" t="s">
        <v>69</v>
      </c>
      <c r="H1044" s="12" t="s">
        <v>94</v>
      </c>
      <c r="I1044" s="13">
        <v>2</v>
      </c>
      <c r="J1044" s="14">
        <v>51.16</v>
      </c>
      <c r="K1044" s="15">
        <v>0</v>
      </c>
      <c r="L1044" s="14">
        <v>21.57</v>
      </c>
      <c r="M1044" s="14">
        <f t="shared" si="64"/>
        <v>102.32</v>
      </c>
      <c r="N1044" s="14">
        <f t="shared" si="65"/>
        <v>43.14</v>
      </c>
      <c r="O1044" s="14">
        <f t="shared" si="66"/>
        <v>59.18</v>
      </c>
      <c r="P1044" s="16">
        <f t="shared" si="67"/>
        <v>0.578381548084441</v>
      </c>
      <c r="Q1044" s="17">
        <f>YEAR(SalesDataTable[[#This Row],[Order Date]])</f>
        <v>2026</v>
      </c>
      <c r="R1044" s="16" t="str">
        <f>"Q"&amp;ROUNDUP(MONTH(SalesDataTable[[#This Row],[Order Date]])/3,0)</f>
        <v>Q2</v>
      </c>
      <c r="S1044" s="13">
        <f>MONTH(SalesDataTable[[#This Row],[Order Date]])</f>
        <v>6</v>
      </c>
      <c r="T1044" s="16" t="str">
        <f>TEXT(SalesDataTable[[#This Row],[Order Date]],"mmm")</f>
        <v>Jun</v>
      </c>
    </row>
    <row r="1045" ht="15.6" spans="1:20">
      <c r="A1045" s="19" t="s">
        <v>1116</v>
      </c>
      <c r="B1045" s="11">
        <v>46183</v>
      </c>
      <c r="C1045" s="12" t="s">
        <v>28</v>
      </c>
      <c r="D1045" s="12" t="s">
        <v>89</v>
      </c>
      <c r="E1045" s="12" t="s">
        <v>23</v>
      </c>
      <c r="F1045" s="12" t="s">
        <v>24</v>
      </c>
      <c r="G1045" s="12" t="s">
        <v>69</v>
      </c>
      <c r="H1045" s="12" t="s">
        <v>87</v>
      </c>
      <c r="I1045" s="13">
        <v>3</v>
      </c>
      <c r="J1045" s="14">
        <v>35.94</v>
      </c>
      <c r="K1045" s="15">
        <v>0.1</v>
      </c>
      <c r="L1045" s="14">
        <v>14.04</v>
      </c>
      <c r="M1045" s="14">
        <f t="shared" si="64"/>
        <v>97.038</v>
      </c>
      <c r="N1045" s="14">
        <f t="shared" si="65"/>
        <v>42.12</v>
      </c>
      <c r="O1045" s="14">
        <f t="shared" si="66"/>
        <v>54.918</v>
      </c>
      <c r="P1045" s="16">
        <f t="shared" si="67"/>
        <v>0.565943238731219</v>
      </c>
      <c r="Q1045" s="17">
        <f>YEAR(SalesDataTable[[#This Row],[Order Date]])</f>
        <v>2026</v>
      </c>
      <c r="R1045" s="16" t="str">
        <f>"Q"&amp;ROUNDUP(MONTH(SalesDataTable[[#This Row],[Order Date]])/3,0)</f>
        <v>Q2</v>
      </c>
      <c r="S1045" s="13">
        <f>MONTH(SalesDataTable[[#This Row],[Order Date]])</f>
        <v>6</v>
      </c>
      <c r="T1045" s="16" t="str">
        <f>TEXT(SalesDataTable[[#This Row],[Order Date]],"mmm")</f>
        <v>Jun</v>
      </c>
    </row>
    <row r="1046" ht="15.6" spans="1:20">
      <c r="A1046" s="19" t="s">
        <v>1117</v>
      </c>
      <c r="B1046" s="11">
        <v>46183</v>
      </c>
      <c r="C1046" s="12" t="s">
        <v>34</v>
      </c>
      <c r="D1046" s="12" t="s">
        <v>81</v>
      </c>
      <c r="E1046" s="12" t="s">
        <v>45</v>
      </c>
      <c r="F1046" s="12" t="s">
        <v>24</v>
      </c>
      <c r="G1046" s="12" t="s">
        <v>31</v>
      </c>
      <c r="H1046" s="12" t="s">
        <v>41</v>
      </c>
      <c r="I1046" s="13">
        <v>1</v>
      </c>
      <c r="J1046" s="14">
        <v>145.34</v>
      </c>
      <c r="K1046" s="15">
        <v>0.05</v>
      </c>
      <c r="L1046" s="14">
        <v>77.89</v>
      </c>
      <c r="M1046" s="14">
        <f t="shared" si="64"/>
        <v>138.073</v>
      </c>
      <c r="N1046" s="14">
        <f t="shared" si="65"/>
        <v>77.89</v>
      </c>
      <c r="O1046" s="14">
        <f t="shared" si="66"/>
        <v>60.183</v>
      </c>
      <c r="P1046" s="16">
        <f t="shared" si="67"/>
        <v>0.435878122442476</v>
      </c>
      <c r="Q1046" s="17">
        <f>YEAR(SalesDataTable[[#This Row],[Order Date]])</f>
        <v>2026</v>
      </c>
      <c r="R1046" s="16" t="str">
        <f>"Q"&amp;ROUNDUP(MONTH(SalesDataTable[[#This Row],[Order Date]])/3,0)</f>
        <v>Q2</v>
      </c>
      <c r="S1046" s="13">
        <f>MONTH(SalesDataTable[[#This Row],[Order Date]])</f>
        <v>6</v>
      </c>
      <c r="T1046" s="16" t="str">
        <f>TEXT(SalesDataTable[[#This Row],[Order Date]],"mmm")</f>
        <v>Jun</v>
      </c>
    </row>
    <row r="1047" ht="15.6" spans="1:20">
      <c r="A1047" s="19" t="s">
        <v>1118</v>
      </c>
      <c r="B1047" s="11">
        <v>46183</v>
      </c>
      <c r="C1047" s="12" t="s">
        <v>34</v>
      </c>
      <c r="D1047" s="12" t="s">
        <v>146</v>
      </c>
      <c r="E1047" s="12" t="s">
        <v>23</v>
      </c>
      <c r="F1047" s="12" t="s">
        <v>40</v>
      </c>
      <c r="G1047" s="12" t="s">
        <v>37</v>
      </c>
      <c r="H1047" s="12" t="s">
        <v>38</v>
      </c>
      <c r="I1047" s="13">
        <v>1</v>
      </c>
      <c r="J1047" s="14">
        <v>35.95</v>
      </c>
      <c r="K1047" s="15">
        <v>0.1</v>
      </c>
      <c r="L1047" s="14">
        <v>13.63</v>
      </c>
      <c r="M1047" s="14">
        <f t="shared" si="64"/>
        <v>32.355</v>
      </c>
      <c r="N1047" s="14">
        <f t="shared" si="65"/>
        <v>13.63</v>
      </c>
      <c r="O1047" s="14">
        <f t="shared" si="66"/>
        <v>18.725</v>
      </c>
      <c r="P1047" s="16">
        <f t="shared" si="67"/>
        <v>0.578735898624633</v>
      </c>
      <c r="Q1047" s="17">
        <f>YEAR(SalesDataTable[[#This Row],[Order Date]])</f>
        <v>2026</v>
      </c>
      <c r="R1047" s="16" t="str">
        <f>"Q"&amp;ROUNDUP(MONTH(SalesDataTable[[#This Row],[Order Date]])/3,0)</f>
        <v>Q2</v>
      </c>
      <c r="S1047" s="13">
        <f>MONTH(SalesDataTable[[#This Row],[Order Date]])</f>
        <v>6</v>
      </c>
      <c r="T1047" s="16" t="str">
        <f>TEXT(SalesDataTable[[#This Row],[Order Date]],"mmm")</f>
        <v>Jun</v>
      </c>
    </row>
    <row r="1048" ht="15.6" spans="1:20">
      <c r="A1048" s="19" t="s">
        <v>1119</v>
      </c>
      <c r="B1048" s="11">
        <v>46183</v>
      </c>
      <c r="C1048" s="12" t="s">
        <v>47</v>
      </c>
      <c r="D1048" s="12" t="s">
        <v>102</v>
      </c>
      <c r="E1048" s="12" t="s">
        <v>45</v>
      </c>
      <c r="F1048" s="12" t="s">
        <v>40</v>
      </c>
      <c r="G1048" s="12" t="s">
        <v>69</v>
      </c>
      <c r="H1048" s="12" t="s">
        <v>94</v>
      </c>
      <c r="I1048" s="13">
        <v>1</v>
      </c>
      <c r="J1048" s="14">
        <v>51.09</v>
      </c>
      <c r="K1048" s="15">
        <v>0</v>
      </c>
      <c r="L1048" s="14">
        <v>22.4</v>
      </c>
      <c r="M1048" s="14">
        <f t="shared" si="64"/>
        <v>51.09</v>
      </c>
      <c r="N1048" s="14">
        <f t="shared" si="65"/>
        <v>22.4</v>
      </c>
      <c r="O1048" s="14">
        <f t="shared" si="66"/>
        <v>28.69</v>
      </c>
      <c r="P1048" s="16">
        <f t="shared" si="67"/>
        <v>0.561558034840478</v>
      </c>
      <c r="Q1048" s="17">
        <f>YEAR(SalesDataTable[[#This Row],[Order Date]])</f>
        <v>2026</v>
      </c>
      <c r="R1048" s="16" t="str">
        <f>"Q"&amp;ROUNDUP(MONTH(SalesDataTable[[#This Row],[Order Date]])/3,0)</f>
        <v>Q2</v>
      </c>
      <c r="S1048" s="13">
        <f>MONTH(SalesDataTable[[#This Row],[Order Date]])</f>
        <v>6</v>
      </c>
      <c r="T1048" s="16" t="str">
        <f>TEXT(SalesDataTable[[#This Row],[Order Date]],"mmm")</f>
        <v>Jun</v>
      </c>
    </row>
    <row r="1049" ht="15.6" spans="1:20">
      <c r="A1049" s="19" t="s">
        <v>1120</v>
      </c>
      <c r="B1049" s="11">
        <v>46183</v>
      </c>
      <c r="C1049" s="12" t="s">
        <v>28</v>
      </c>
      <c r="D1049" s="12" t="s">
        <v>106</v>
      </c>
      <c r="E1049" s="12" t="s">
        <v>45</v>
      </c>
      <c r="F1049" s="12" t="s">
        <v>24</v>
      </c>
      <c r="G1049" s="12" t="s">
        <v>51</v>
      </c>
      <c r="H1049" s="12" t="s">
        <v>61</v>
      </c>
      <c r="I1049" s="13">
        <v>2</v>
      </c>
      <c r="J1049" s="14">
        <v>198.69</v>
      </c>
      <c r="K1049" s="15">
        <v>0.15</v>
      </c>
      <c r="L1049" s="14">
        <v>104.25</v>
      </c>
      <c r="M1049" s="14">
        <f t="shared" si="64"/>
        <v>337.773</v>
      </c>
      <c r="N1049" s="14">
        <f t="shared" si="65"/>
        <v>208.5</v>
      </c>
      <c r="O1049" s="14">
        <f t="shared" si="66"/>
        <v>129.273</v>
      </c>
      <c r="P1049" s="16">
        <f t="shared" si="67"/>
        <v>0.382721531916405</v>
      </c>
      <c r="Q1049" s="17">
        <f>YEAR(SalesDataTable[[#This Row],[Order Date]])</f>
        <v>2026</v>
      </c>
      <c r="R1049" s="16" t="str">
        <f>"Q"&amp;ROUNDUP(MONTH(SalesDataTable[[#This Row],[Order Date]])/3,0)</f>
        <v>Q2</v>
      </c>
      <c r="S1049" s="13">
        <f>MONTH(SalesDataTable[[#This Row],[Order Date]])</f>
        <v>6</v>
      </c>
      <c r="T1049" s="16" t="str">
        <f>TEXT(SalesDataTable[[#This Row],[Order Date]],"mmm")</f>
        <v>Jun</v>
      </c>
    </row>
    <row r="1050" ht="15.6" spans="1:20">
      <c r="A1050" s="19" t="s">
        <v>1121</v>
      </c>
      <c r="B1050" s="11">
        <v>46183</v>
      </c>
      <c r="C1050" s="12" t="s">
        <v>28</v>
      </c>
      <c r="D1050" s="12" t="s">
        <v>58</v>
      </c>
      <c r="E1050" s="12" t="s">
        <v>45</v>
      </c>
      <c r="F1050" s="12" t="s">
        <v>36</v>
      </c>
      <c r="G1050" s="12" t="s">
        <v>25</v>
      </c>
      <c r="H1050" s="12" t="s">
        <v>26</v>
      </c>
      <c r="I1050" s="13">
        <v>3</v>
      </c>
      <c r="J1050" s="14">
        <v>83.45</v>
      </c>
      <c r="K1050" s="15">
        <v>0</v>
      </c>
      <c r="L1050" s="14">
        <v>43.73</v>
      </c>
      <c r="M1050" s="14">
        <f t="shared" si="64"/>
        <v>250.35</v>
      </c>
      <c r="N1050" s="14">
        <f t="shared" si="65"/>
        <v>131.19</v>
      </c>
      <c r="O1050" s="14">
        <f t="shared" si="66"/>
        <v>119.16</v>
      </c>
      <c r="P1050" s="16">
        <f t="shared" si="67"/>
        <v>0.475973636908328</v>
      </c>
      <c r="Q1050" s="17">
        <f>YEAR(SalesDataTable[[#This Row],[Order Date]])</f>
        <v>2026</v>
      </c>
      <c r="R1050" s="16" t="str">
        <f>"Q"&amp;ROUNDUP(MONTH(SalesDataTable[[#This Row],[Order Date]])/3,0)</f>
        <v>Q2</v>
      </c>
      <c r="S1050" s="13">
        <f>MONTH(SalesDataTable[[#This Row],[Order Date]])</f>
        <v>6</v>
      </c>
      <c r="T1050" s="16" t="str">
        <f>TEXT(SalesDataTable[[#This Row],[Order Date]],"mmm")</f>
        <v>Jun</v>
      </c>
    </row>
    <row r="1051" ht="15.6" spans="1:20">
      <c r="A1051" s="19" t="s">
        <v>1122</v>
      </c>
      <c r="B1051" s="11">
        <v>46183</v>
      </c>
      <c r="C1051" s="12" t="s">
        <v>34</v>
      </c>
      <c r="D1051" s="12" t="s">
        <v>35</v>
      </c>
      <c r="E1051" s="12" t="s">
        <v>23</v>
      </c>
      <c r="F1051" s="12" t="s">
        <v>36</v>
      </c>
      <c r="G1051" s="12" t="s">
        <v>69</v>
      </c>
      <c r="H1051" s="12" t="s">
        <v>70</v>
      </c>
      <c r="I1051" s="13">
        <v>2</v>
      </c>
      <c r="J1051" s="14">
        <v>40.86</v>
      </c>
      <c r="K1051" s="15">
        <v>0</v>
      </c>
      <c r="L1051" s="14">
        <v>14.59</v>
      </c>
      <c r="M1051" s="14">
        <f t="shared" si="64"/>
        <v>81.72</v>
      </c>
      <c r="N1051" s="14">
        <f t="shared" si="65"/>
        <v>29.18</v>
      </c>
      <c r="O1051" s="14">
        <f t="shared" si="66"/>
        <v>52.54</v>
      </c>
      <c r="P1051" s="16">
        <f t="shared" si="67"/>
        <v>0.6429270680372</v>
      </c>
      <c r="Q1051" s="17">
        <f>YEAR(SalesDataTable[[#This Row],[Order Date]])</f>
        <v>2026</v>
      </c>
      <c r="R1051" s="16" t="str">
        <f>"Q"&amp;ROUNDUP(MONTH(SalesDataTable[[#This Row],[Order Date]])/3,0)</f>
        <v>Q2</v>
      </c>
      <c r="S1051" s="13">
        <f>MONTH(SalesDataTable[[#This Row],[Order Date]])</f>
        <v>6</v>
      </c>
      <c r="T1051" s="16" t="str">
        <f>TEXT(SalesDataTable[[#This Row],[Order Date]],"mmm")</f>
        <v>Jun</v>
      </c>
    </row>
    <row r="1052" ht="15.6" spans="1:20">
      <c r="A1052" s="19" t="s">
        <v>1123</v>
      </c>
      <c r="B1052" s="11">
        <v>46183</v>
      </c>
      <c r="C1052" s="12" t="s">
        <v>28</v>
      </c>
      <c r="D1052" s="12" t="s">
        <v>58</v>
      </c>
      <c r="E1052" s="12" t="s">
        <v>45</v>
      </c>
      <c r="F1052" s="12" t="s">
        <v>36</v>
      </c>
      <c r="G1052" s="12" t="s">
        <v>51</v>
      </c>
      <c r="H1052" s="12" t="s">
        <v>84</v>
      </c>
      <c r="I1052" s="13">
        <v>1</v>
      </c>
      <c r="J1052" s="14">
        <v>82.21</v>
      </c>
      <c r="K1052" s="15">
        <v>0.05</v>
      </c>
      <c r="L1052" s="14">
        <v>39.04</v>
      </c>
      <c r="M1052" s="14">
        <f t="shared" si="64"/>
        <v>78.0995</v>
      </c>
      <c r="N1052" s="14">
        <f t="shared" si="65"/>
        <v>39.04</v>
      </c>
      <c r="O1052" s="14">
        <f t="shared" si="66"/>
        <v>39.0595</v>
      </c>
      <c r="P1052" s="16">
        <f t="shared" si="67"/>
        <v>0.50012484074802</v>
      </c>
      <c r="Q1052" s="17">
        <f>YEAR(SalesDataTable[[#This Row],[Order Date]])</f>
        <v>2026</v>
      </c>
      <c r="R1052" s="16" t="str">
        <f>"Q"&amp;ROUNDUP(MONTH(SalesDataTable[[#This Row],[Order Date]])/3,0)</f>
        <v>Q2</v>
      </c>
      <c r="S1052" s="13">
        <f>MONTH(SalesDataTable[[#This Row],[Order Date]])</f>
        <v>6</v>
      </c>
      <c r="T1052" s="16" t="str">
        <f>TEXT(SalesDataTable[[#This Row],[Order Date]],"mmm")</f>
        <v>Jun</v>
      </c>
    </row>
    <row r="1053" ht="15.6" spans="1:20">
      <c r="A1053" s="19" t="s">
        <v>1124</v>
      </c>
      <c r="B1053" s="11">
        <v>46183</v>
      </c>
      <c r="C1053" s="12" t="s">
        <v>34</v>
      </c>
      <c r="D1053" s="12" t="s">
        <v>81</v>
      </c>
      <c r="E1053" s="12" t="s">
        <v>59</v>
      </c>
      <c r="F1053" s="12" t="s">
        <v>40</v>
      </c>
      <c r="G1053" s="12" t="s">
        <v>69</v>
      </c>
      <c r="H1053" s="12" t="s">
        <v>87</v>
      </c>
      <c r="I1053" s="13">
        <v>1</v>
      </c>
      <c r="J1053" s="14">
        <v>35.93</v>
      </c>
      <c r="K1053" s="15">
        <v>0.1</v>
      </c>
      <c r="L1053" s="14">
        <v>13.52</v>
      </c>
      <c r="M1053" s="14">
        <f t="shared" si="64"/>
        <v>32.337</v>
      </c>
      <c r="N1053" s="14">
        <f t="shared" si="65"/>
        <v>13.52</v>
      </c>
      <c r="O1053" s="14">
        <f t="shared" si="66"/>
        <v>18.817</v>
      </c>
      <c r="P1053" s="16">
        <f t="shared" si="67"/>
        <v>0.581903083155519</v>
      </c>
      <c r="Q1053" s="17">
        <f>YEAR(SalesDataTable[[#This Row],[Order Date]])</f>
        <v>2026</v>
      </c>
      <c r="R1053" s="16" t="str">
        <f>"Q"&amp;ROUNDUP(MONTH(SalesDataTable[[#This Row],[Order Date]])/3,0)</f>
        <v>Q2</v>
      </c>
      <c r="S1053" s="13">
        <f>MONTH(SalesDataTable[[#This Row],[Order Date]])</f>
        <v>6</v>
      </c>
      <c r="T1053" s="16" t="str">
        <f>TEXT(SalesDataTable[[#This Row],[Order Date]],"mmm")</f>
        <v>Jun</v>
      </c>
    </row>
    <row r="1054" ht="15.6" spans="1:20">
      <c r="A1054" s="19" t="s">
        <v>1125</v>
      </c>
      <c r="B1054" s="11">
        <v>46183</v>
      </c>
      <c r="C1054" s="12" t="s">
        <v>21</v>
      </c>
      <c r="D1054" s="12" t="s">
        <v>22</v>
      </c>
      <c r="E1054" s="12" t="s">
        <v>59</v>
      </c>
      <c r="F1054" s="12" t="s">
        <v>36</v>
      </c>
      <c r="G1054" s="12" t="s">
        <v>37</v>
      </c>
      <c r="H1054" s="12" t="s">
        <v>103</v>
      </c>
      <c r="I1054" s="13">
        <v>2</v>
      </c>
      <c r="J1054" s="14">
        <v>164.77</v>
      </c>
      <c r="K1054" s="15">
        <v>0</v>
      </c>
      <c r="L1054" s="14">
        <v>89.07</v>
      </c>
      <c r="M1054" s="14">
        <f t="shared" si="64"/>
        <v>329.54</v>
      </c>
      <c r="N1054" s="14">
        <f t="shared" si="65"/>
        <v>178.14</v>
      </c>
      <c r="O1054" s="14">
        <f t="shared" si="66"/>
        <v>151.4</v>
      </c>
      <c r="P1054" s="16">
        <f t="shared" si="67"/>
        <v>0.459428293985556</v>
      </c>
      <c r="Q1054" s="17">
        <f>YEAR(SalesDataTable[[#This Row],[Order Date]])</f>
        <v>2026</v>
      </c>
      <c r="R1054" s="16" t="str">
        <f>"Q"&amp;ROUNDUP(MONTH(SalesDataTable[[#This Row],[Order Date]])/3,0)</f>
        <v>Q2</v>
      </c>
      <c r="S1054" s="13">
        <f>MONTH(SalesDataTable[[#This Row],[Order Date]])</f>
        <v>6</v>
      </c>
      <c r="T1054" s="16" t="str">
        <f>TEXT(SalesDataTable[[#This Row],[Order Date]],"mmm")</f>
        <v>Jun</v>
      </c>
    </row>
    <row r="1055" ht="15.6" spans="1:20">
      <c r="A1055" s="19" t="s">
        <v>1126</v>
      </c>
      <c r="B1055" s="11">
        <v>46183</v>
      </c>
      <c r="C1055" s="12" t="s">
        <v>34</v>
      </c>
      <c r="D1055" s="12" t="s">
        <v>35</v>
      </c>
      <c r="E1055" s="12" t="s">
        <v>30</v>
      </c>
      <c r="F1055" s="12" t="s">
        <v>40</v>
      </c>
      <c r="G1055" s="12" t="s">
        <v>37</v>
      </c>
      <c r="H1055" s="12" t="s">
        <v>66</v>
      </c>
      <c r="I1055" s="13">
        <v>4</v>
      </c>
      <c r="J1055" s="14">
        <v>47.36</v>
      </c>
      <c r="K1055" s="15">
        <v>0.1</v>
      </c>
      <c r="L1055" s="14">
        <v>18.87</v>
      </c>
      <c r="M1055" s="14">
        <f t="shared" si="64"/>
        <v>170.496</v>
      </c>
      <c r="N1055" s="14">
        <f t="shared" si="65"/>
        <v>75.48</v>
      </c>
      <c r="O1055" s="14">
        <f t="shared" si="66"/>
        <v>95.016</v>
      </c>
      <c r="P1055" s="16">
        <f t="shared" si="67"/>
        <v>0.557291666666667</v>
      </c>
      <c r="Q1055" s="17">
        <f>YEAR(SalesDataTable[[#This Row],[Order Date]])</f>
        <v>2026</v>
      </c>
      <c r="R1055" s="16" t="str">
        <f>"Q"&amp;ROUNDUP(MONTH(SalesDataTable[[#This Row],[Order Date]])/3,0)</f>
        <v>Q2</v>
      </c>
      <c r="S1055" s="13">
        <f>MONTH(SalesDataTable[[#This Row],[Order Date]])</f>
        <v>6</v>
      </c>
      <c r="T1055" s="16" t="str">
        <f>TEXT(SalesDataTable[[#This Row],[Order Date]],"mmm")</f>
        <v>Jun</v>
      </c>
    </row>
    <row r="1056" ht="15.6" spans="1:20">
      <c r="A1056" s="19" t="s">
        <v>1127</v>
      </c>
      <c r="B1056" s="11">
        <v>46183</v>
      </c>
      <c r="C1056" s="12" t="s">
        <v>47</v>
      </c>
      <c r="D1056" s="12" t="s">
        <v>68</v>
      </c>
      <c r="E1056" s="12" t="s">
        <v>23</v>
      </c>
      <c r="F1056" s="12" t="s">
        <v>24</v>
      </c>
      <c r="G1056" s="12" t="s">
        <v>31</v>
      </c>
      <c r="H1056" s="12" t="s">
        <v>32</v>
      </c>
      <c r="I1056" s="13">
        <v>1</v>
      </c>
      <c r="J1056" s="14">
        <v>90.7</v>
      </c>
      <c r="K1056" s="15">
        <v>0</v>
      </c>
      <c r="L1056" s="14">
        <v>44.18</v>
      </c>
      <c r="M1056" s="14">
        <f t="shared" si="64"/>
        <v>90.7</v>
      </c>
      <c r="N1056" s="14">
        <f t="shared" si="65"/>
        <v>44.18</v>
      </c>
      <c r="O1056" s="14">
        <f t="shared" si="66"/>
        <v>46.52</v>
      </c>
      <c r="P1056" s="16">
        <f t="shared" si="67"/>
        <v>0.51289966923925</v>
      </c>
      <c r="Q1056" s="17">
        <f>YEAR(SalesDataTable[[#This Row],[Order Date]])</f>
        <v>2026</v>
      </c>
      <c r="R1056" s="16" t="str">
        <f>"Q"&amp;ROUNDUP(MONTH(SalesDataTable[[#This Row],[Order Date]])/3,0)</f>
        <v>Q2</v>
      </c>
      <c r="S1056" s="13">
        <f>MONTH(SalesDataTable[[#This Row],[Order Date]])</f>
        <v>6</v>
      </c>
      <c r="T1056" s="16" t="str">
        <f>TEXT(SalesDataTable[[#This Row],[Order Date]],"mmm")</f>
        <v>Jun</v>
      </c>
    </row>
    <row r="1057" ht="15.6" spans="1:20">
      <c r="A1057" s="19" t="s">
        <v>1128</v>
      </c>
      <c r="B1057" s="11">
        <v>46183</v>
      </c>
      <c r="C1057" s="12" t="s">
        <v>34</v>
      </c>
      <c r="D1057" s="12" t="s">
        <v>81</v>
      </c>
      <c r="E1057" s="12" t="s">
        <v>59</v>
      </c>
      <c r="F1057" s="12" t="s">
        <v>24</v>
      </c>
      <c r="G1057" s="12" t="s">
        <v>37</v>
      </c>
      <c r="H1057" s="12" t="s">
        <v>66</v>
      </c>
      <c r="I1057" s="13">
        <v>1</v>
      </c>
      <c r="J1057" s="14">
        <v>45.59</v>
      </c>
      <c r="K1057" s="15">
        <v>0</v>
      </c>
      <c r="L1057" s="14">
        <v>18.57</v>
      </c>
      <c r="M1057" s="14">
        <f t="shared" si="64"/>
        <v>45.59</v>
      </c>
      <c r="N1057" s="14">
        <f t="shared" si="65"/>
        <v>18.57</v>
      </c>
      <c r="O1057" s="14">
        <f t="shared" si="66"/>
        <v>27.02</v>
      </c>
      <c r="P1057" s="16">
        <f t="shared" si="67"/>
        <v>0.592673831980698</v>
      </c>
      <c r="Q1057" s="17">
        <f>YEAR(SalesDataTable[[#This Row],[Order Date]])</f>
        <v>2026</v>
      </c>
      <c r="R1057" s="16" t="str">
        <f>"Q"&amp;ROUNDUP(MONTH(SalesDataTable[[#This Row],[Order Date]])/3,0)</f>
        <v>Q2</v>
      </c>
      <c r="S1057" s="13">
        <f>MONTH(SalesDataTable[[#This Row],[Order Date]])</f>
        <v>6</v>
      </c>
      <c r="T1057" s="16" t="str">
        <f>TEXT(SalesDataTable[[#This Row],[Order Date]],"mmm")</f>
        <v>Jun</v>
      </c>
    </row>
    <row r="1058" ht="15.6" spans="1:20">
      <c r="A1058" s="19" t="s">
        <v>1129</v>
      </c>
      <c r="B1058" s="11">
        <v>46183</v>
      </c>
      <c r="C1058" s="12" t="s">
        <v>47</v>
      </c>
      <c r="D1058" s="12" t="s">
        <v>48</v>
      </c>
      <c r="E1058" s="12" t="s">
        <v>23</v>
      </c>
      <c r="F1058" s="12" t="s">
        <v>36</v>
      </c>
      <c r="G1058" s="12" t="s">
        <v>31</v>
      </c>
      <c r="H1058" s="12" t="s">
        <v>41</v>
      </c>
      <c r="I1058" s="13">
        <v>3</v>
      </c>
      <c r="J1058" s="14">
        <v>146.55</v>
      </c>
      <c r="K1058" s="15">
        <v>0.1</v>
      </c>
      <c r="L1058" s="14">
        <v>79.59</v>
      </c>
      <c r="M1058" s="14">
        <f t="shared" si="64"/>
        <v>395.685</v>
      </c>
      <c r="N1058" s="14">
        <f t="shared" si="65"/>
        <v>238.77</v>
      </c>
      <c r="O1058" s="14">
        <f t="shared" si="66"/>
        <v>156.915</v>
      </c>
      <c r="P1058" s="16">
        <f t="shared" si="67"/>
        <v>0.396565449789605</v>
      </c>
      <c r="Q1058" s="17">
        <f>YEAR(SalesDataTable[[#This Row],[Order Date]])</f>
        <v>2026</v>
      </c>
      <c r="R1058" s="16" t="str">
        <f>"Q"&amp;ROUNDUP(MONTH(SalesDataTable[[#This Row],[Order Date]])/3,0)</f>
        <v>Q2</v>
      </c>
      <c r="S1058" s="13">
        <f>MONTH(SalesDataTable[[#This Row],[Order Date]])</f>
        <v>6</v>
      </c>
      <c r="T1058" s="16" t="str">
        <f>TEXT(SalesDataTable[[#This Row],[Order Date]],"mmm")</f>
        <v>Jun</v>
      </c>
    </row>
    <row r="1059" ht="15.6" spans="1:20">
      <c r="A1059" s="19" t="s">
        <v>1130</v>
      </c>
      <c r="B1059" s="11">
        <v>46184</v>
      </c>
      <c r="C1059" s="12" t="s">
        <v>47</v>
      </c>
      <c r="D1059" s="12" t="s">
        <v>68</v>
      </c>
      <c r="E1059" s="12" t="s">
        <v>59</v>
      </c>
      <c r="F1059" s="12" t="s">
        <v>40</v>
      </c>
      <c r="G1059" s="12" t="s">
        <v>25</v>
      </c>
      <c r="H1059" s="12" t="s">
        <v>55</v>
      </c>
      <c r="I1059" s="13">
        <v>4</v>
      </c>
      <c r="J1059" s="14">
        <v>40.33</v>
      </c>
      <c r="K1059" s="15">
        <v>0.1</v>
      </c>
      <c r="L1059" s="14">
        <v>17.17</v>
      </c>
      <c r="M1059" s="14">
        <f t="shared" si="64"/>
        <v>145.188</v>
      </c>
      <c r="N1059" s="14">
        <f t="shared" si="65"/>
        <v>68.68</v>
      </c>
      <c r="O1059" s="14">
        <f t="shared" si="66"/>
        <v>76.508</v>
      </c>
      <c r="P1059" s="16">
        <f t="shared" si="67"/>
        <v>0.526958150811362</v>
      </c>
      <c r="Q1059" s="17">
        <f>YEAR(SalesDataTable[[#This Row],[Order Date]])</f>
        <v>2026</v>
      </c>
      <c r="R1059" s="16" t="str">
        <f>"Q"&amp;ROUNDUP(MONTH(SalesDataTable[[#This Row],[Order Date]])/3,0)</f>
        <v>Q2</v>
      </c>
      <c r="S1059" s="13">
        <f>MONTH(SalesDataTable[[#This Row],[Order Date]])</f>
        <v>6</v>
      </c>
      <c r="T1059" s="16" t="str">
        <f>TEXT(SalesDataTable[[#This Row],[Order Date]],"mmm")</f>
        <v>Jun</v>
      </c>
    </row>
    <row r="1060" ht="15.6" spans="1:20">
      <c r="A1060" s="19" t="s">
        <v>1131</v>
      </c>
      <c r="B1060" s="11">
        <v>46184</v>
      </c>
      <c r="C1060" s="12" t="s">
        <v>21</v>
      </c>
      <c r="D1060" s="12" t="s">
        <v>22</v>
      </c>
      <c r="E1060" s="12" t="s">
        <v>45</v>
      </c>
      <c r="F1060" s="12" t="s">
        <v>36</v>
      </c>
      <c r="G1060" s="12" t="s">
        <v>25</v>
      </c>
      <c r="H1060" s="12" t="s">
        <v>49</v>
      </c>
      <c r="I1060" s="13">
        <v>2</v>
      </c>
      <c r="J1060" s="14">
        <v>51.83</v>
      </c>
      <c r="K1060" s="15">
        <v>0.1</v>
      </c>
      <c r="L1060" s="14">
        <v>23.1</v>
      </c>
      <c r="M1060" s="14">
        <f t="shared" si="64"/>
        <v>93.294</v>
      </c>
      <c r="N1060" s="14">
        <f t="shared" si="65"/>
        <v>46.2</v>
      </c>
      <c r="O1060" s="14">
        <f t="shared" si="66"/>
        <v>47.094</v>
      </c>
      <c r="P1060" s="16">
        <f t="shared" si="67"/>
        <v>0.504791304907068</v>
      </c>
      <c r="Q1060" s="17">
        <f>YEAR(SalesDataTable[[#This Row],[Order Date]])</f>
        <v>2026</v>
      </c>
      <c r="R1060" s="16" t="str">
        <f>"Q"&amp;ROUNDUP(MONTH(SalesDataTable[[#This Row],[Order Date]])/3,0)</f>
        <v>Q2</v>
      </c>
      <c r="S1060" s="13">
        <f>MONTH(SalesDataTable[[#This Row],[Order Date]])</f>
        <v>6</v>
      </c>
      <c r="T1060" s="16" t="str">
        <f>TEXT(SalesDataTable[[#This Row],[Order Date]],"mmm")</f>
        <v>Jun</v>
      </c>
    </row>
    <row r="1061" ht="15.6" spans="1:20">
      <c r="A1061" s="19" t="s">
        <v>1132</v>
      </c>
      <c r="B1061" s="11">
        <v>46184</v>
      </c>
      <c r="C1061" s="12" t="s">
        <v>47</v>
      </c>
      <c r="D1061" s="12" t="s">
        <v>68</v>
      </c>
      <c r="E1061" s="12" t="s">
        <v>23</v>
      </c>
      <c r="F1061" s="12" t="s">
        <v>40</v>
      </c>
      <c r="G1061" s="12" t="s">
        <v>51</v>
      </c>
      <c r="H1061" s="12" t="s">
        <v>110</v>
      </c>
      <c r="I1061" s="13">
        <v>2</v>
      </c>
      <c r="J1061" s="14">
        <v>121.19</v>
      </c>
      <c r="K1061" s="15">
        <v>0.05</v>
      </c>
      <c r="L1061" s="14">
        <v>58.91</v>
      </c>
      <c r="M1061" s="14">
        <f t="shared" si="64"/>
        <v>230.261</v>
      </c>
      <c r="N1061" s="14">
        <f t="shared" si="65"/>
        <v>117.82</v>
      </c>
      <c r="O1061" s="14">
        <f t="shared" si="66"/>
        <v>112.441</v>
      </c>
      <c r="P1061" s="16">
        <f t="shared" si="67"/>
        <v>0.488319776253903</v>
      </c>
      <c r="Q1061" s="17">
        <f>YEAR(SalesDataTable[[#This Row],[Order Date]])</f>
        <v>2026</v>
      </c>
      <c r="R1061" s="16" t="str">
        <f>"Q"&amp;ROUNDUP(MONTH(SalesDataTable[[#This Row],[Order Date]])/3,0)</f>
        <v>Q2</v>
      </c>
      <c r="S1061" s="13">
        <f>MONTH(SalesDataTable[[#This Row],[Order Date]])</f>
        <v>6</v>
      </c>
      <c r="T1061" s="16" t="str">
        <f>TEXT(SalesDataTable[[#This Row],[Order Date]],"mmm")</f>
        <v>Jun</v>
      </c>
    </row>
    <row r="1062" ht="15.6" spans="1:20">
      <c r="A1062" s="19" t="s">
        <v>1133</v>
      </c>
      <c r="B1062" s="11">
        <v>46184</v>
      </c>
      <c r="C1062" s="12" t="s">
        <v>47</v>
      </c>
      <c r="D1062" s="12" t="s">
        <v>102</v>
      </c>
      <c r="E1062" s="12" t="s">
        <v>45</v>
      </c>
      <c r="F1062" s="12" t="s">
        <v>36</v>
      </c>
      <c r="G1062" s="12" t="s">
        <v>31</v>
      </c>
      <c r="H1062" s="12" t="s">
        <v>73</v>
      </c>
      <c r="I1062" s="13">
        <v>1</v>
      </c>
      <c r="J1062" s="14">
        <v>154.09</v>
      </c>
      <c r="K1062" s="15">
        <v>0</v>
      </c>
      <c r="L1062" s="14">
        <v>77.37</v>
      </c>
      <c r="M1062" s="14">
        <f t="shared" si="64"/>
        <v>154.09</v>
      </c>
      <c r="N1062" s="14">
        <f t="shared" si="65"/>
        <v>77.37</v>
      </c>
      <c r="O1062" s="14">
        <f t="shared" si="66"/>
        <v>76.72</v>
      </c>
      <c r="P1062" s="16">
        <f t="shared" si="67"/>
        <v>0.497890843013823</v>
      </c>
      <c r="Q1062" s="17">
        <f>YEAR(SalesDataTable[[#This Row],[Order Date]])</f>
        <v>2026</v>
      </c>
      <c r="R1062" s="16" t="str">
        <f>"Q"&amp;ROUNDUP(MONTH(SalesDataTable[[#This Row],[Order Date]])/3,0)</f>
        <v>Q2</v>
      </c>
      <c r="S1062" s="13">
        <f>MONTH(SalesDataTable[[#This Row],[Order Date]])</f>
        <v>6</v>
      </c>
      <c r="T1062" s="16" t="str">
        <f>TEXT(SalesDataTable[[#This Row],[Order Date]],"mmm")</f>
        <v>Jun</v>
      </c>
    </row>
    <row r="1063" ht="15.6" spans="1:20">
      <c r="A1063" s="19" t="s">
        <v>1134</v>
      </c>
      <c r="B1063" s="11">
        <v>46184</v>
      </c>
      <c r="C1063" s="12" t="s">
        <v>21</v>
      </c>
      <c r="D1063" s="12" t="s">
        <v>22</v>
      </c>
      <c r="E1063" s="12" t="s">
        <v>23</v>
      </c>
      <c r="F1063" s="12" t="s">
        <v>36</v>
      </c>
      <c r="G1063" s="12" t="s">
        <v>25</v>
      </c>
      <c r="H1063" s="12" t="s">
        <v>26</v>
      </c>
      <c r="I1063" s="13">
        <v>1</v>
      </c>
      <c r="J1063" s="14">
        <v>80.64</v>
      </c>
      <c r="K1063" s="15">
        <v>0.05</v>
      </c>
      <c r="L1063" s="14">
        <v>43.85</v>
      </c>
      <c r="M1063" s="14">
        <f t="shared" si="64"/>
        <v>76.608</v>
      </c>
      <c r="N1063" s="14">
        <f t="shared" si="65"/>
        <v>43.85</v>
      </c>
      <c r="O1063" s="14">
        <f t="shared" si="66"/>
        <v>32.758</v>
      </c>
      <c r="P1063" s="16">
        <f t="shared" si="67"/>
        <v>0.427605472013367</v>
      </c>
      <c r="Q1063" s="17">
        <f>YEAR(SalesDataTable[[#This Row],[Order Date]])</f>
        <v>2026</v>
      </c>
      <c r="R1063" s="16" t="str">
        <f>"Q"&amp;ROUNDUP(MONTH(SalesDataTable[[#This Row],[Order Date]])/3,0)</f>
        <v>Q2</v>
      </c>
      <c r="S1063" s="13">
        <f>MONTH(SalesDataTable[[#This Row],[Order Date]])</f>
        <v>6</v>
      </c>
      <c r="T1063" s="16" t="str">
        <f>TEXT(SalesDataTable[[#This Row],[Order Date]],"mmm")</f>
        <v>Jun</v>
      </c>
    </row>
    <row r="1064" ht="15.6" spans="1:20">
      <c r="A1064" s="19" t="s">
        <v>1135</v>
      </c>
      <c r="B1064" s="11">
        <v>46184</v>
      </c>
      <c r="C1064" s="12" t="s">
        <v>28</v>
      </c>
      <c r="D1064" s="12" t="s">
        <v>89</v>
      </c>
      <c r="E1064" s="12" t="s">
        <v>59</v>
      </c>
      <c r="F1064" s="12" t="s">
        <v>24</v>
      </c>
      <c r="G1064" s="12" t="s">
        <v>31</v>
      </c>
      <c r="H1064" s="12" t="s">
        <v>32</v>
      </c>
      <c r="I1064" s="13">
        <v>1</v>
      </c>
      <c r="J1064" s="14">
        <v>94.01</v>
      </c>
      <c r="K1064" s="15">
        <v>0.15</v>
      </c>
      <c r="L1064" s="14">
        <v>46.12</v>
      </c>
      <c r="M1064" s="14">
        <f t="shared" si="64"/>
        <v>79.9085</v>
      </c>
      <c r="N1064" s="14">
        <f t="shared" si="65"/>
        <v>46.12</v>
      </c>
      <c r="O1064" s="14">
        <f t="shared" si="66"/>
        <v>33.7885</v>
      </c>
      <c r="P1064" s="16">
        <f t="shared" si="67"/>
        <v>0.422839873104864</v>
      </c>
      <c r="Q1064" s="17">
        <f>YEAR(SalesDataTable[[#This Row],[Order Date]])</f>
        <v>2026</v>
      </c>
      <c r="R1064" s="16" t="str">
        <f>"Q"&amp;ROUNDUP(MONTH(SalesDataTable[[#This Row],[Order Date]])/3,0)</f>
        <v>Q2</v>
      </c>
      <c r="S1064" s="13">
        <f>MONTH(SalesDataTable[[#This Row],[Order Date]])</f>
        <v>6</v>
      </c>
      <c r="T1064" s="16" t="str">
        <f>TEXT(SalesDataTable[[#This Row],[Order Date]],"mmm")</f>
        <v>Jun</v>
      </c>
    </row>
    <row r="1065" ht="15.6" spans="1:20">
      <c r="A1065" s="19" t="s">
        <v>1136</v>
      </c>
      <c r="B1065" s="11">
        <v>46184</v>
      </c>
      <c r="C1065" s="12" t="s">
        <v>28</v>
      </c>
      <c r="D1065" s="12" t="s">
        <v>58</v>
      </c>
      <c r="E1065" s="12" t="s">
        <v>23</v>
      </c>
      <c r="F1065" s="12" t="s">
        <v>24</v>
      </c>
      <c r="G1065" s="12" t="s">
        <v>25</v>
      </c>
      <c r="H1065" s="12" t="s">
        <v>49</v>
      </c>
      <c r="I1065" s="13">
        <v>1</v>
      </c>
      <c r="J1065" s="14">
        <v>51.09</v>
      </c>
      <c r="K1065" s="15">
        <v>0</v>
      </c>
      <c r="L1065" s="14">
        <v>22.78</v>
      </c>
      <c r="M1065" s="14">
        <f t="shared" si="64"/>
        <v>51.09</v>
      </c>
      <c r="N1065" s="14">
        <f t="shared" si="65"/>
        <v>22.78</v>
      </c>
      <c r="O1065" s="14">
        <f t="shared" si="66"/>
        <v>28.31</v>
      </c>
      <c r="P1065" s="16">
        <f t="shared" si="67"/>
        <v>0.554120180074379</v>
      </c>
      <c r="Q1065" s="17">
        <f>YEAR(SalesDataTable[[#This Row],[Order Date]])</f>
        <v>2026</v>
      </c>
      <c r="R1065" s="16" t="str">
        <f>"Q"&amp;ROUNDUP(MONTH(SalesDataTable[[#This Row],[Order Date]])/3,0)</f>
        <v>Q2</v>
      </c>
      <c r="S1065" s="13">
        <f>MONTH(SalesDataTable[[#This Row],[Order Date]])</f>
        <v>6</v>
      </c>
      <c r="T1065" s="16" t="str">
        <f>TEXT(SalesDataTable[[#This Row],[Order Date]],"mmm")</f>
        <v>Jun</v>
      </c>
    </row>
    <row r="1066" ht="15.6" spans="1:20">
      <c r="A1066" s="19" t="s">
        <v>1137</v>
      </c>
      <c r="B1066" s="11">
        <v>46184</v>
      </c>
      <c r="C1066" s="12" t="s">
        <v>28</v>
      </c>
      <c r="D1066" s="12" t="s">
        <v>58</v>
      </c>
      <c r="E1066" s="12" t="s">
        <v>59</v>
      </c>
      <c r="F1066" s="12" t="s">
        <v>24</v>
      </c>
      <c r="G1066" s="12" t="s">
        <v>31</v>
      </c>
      <c r="H1066" s="12" t="s">
        <v>41</v>
      </c>
      <c r="I1066" s="13">
        <v>1</v>
      </c>
      <c r="J1066" s="14">
        <v>146.66</v>
      </c>
      <c r="K1066" s="15">
        <v>0</v>
      </c>
      <c r="L1066" s="14">
        <v>78.71</v>
      </c>
      <c r="M1066" s="14">
        <f t="shared" si="64"/>
        <v>146.66</v>
      </c>
      <c r="N1066" s="14">
        <f t="shared" si="65"/>
        <v>78.71</v>
      </c>
      <c r="O1066" s="14">
        <f t="shared" si="66"/>
        <v>67.95</v>
      </c>
      <c r="P1066" s="16">
        <f t="shared" si="67"/>
        <v>0.463316514387018</v>
      </c>
      <c r="Q1066" s="17">
        <f>YEAR(SalesDataTable[[#This Row],[Order Date]])</f>
        <v>2026</v>
      </c>
      <c r="R1066" s="16" t="str">
        <f>"Q"&amp;ROUNDUP(MONTH(SalesDataTable[[#This Row],[Order Date]])/3,0)</f>
        <v>Q2</v>
      </c>
      <c r="S1066" s="13">
        <f>MONTH(SalesDataTable[[#This Row],[Order Date]])</f>
        <v>6</v>
      </c>
      <c r="T1066" s="16" t="str">
        <f>TEXT(SalesDataTable[[#This Row],[Order Date]],"mmm")</f>
        <v>Jun</v>
      </c>
    </row>
    <row r="1067" ht="15.6" spans="1:20">
      <c r="A1067" s="19" t="s">
        <v>1138</v>
      </c>
      <c r="B1067" s="11">
        <v>46184</v>
      </c>
      <c r="C1067" s="12" t="s">
        <v>28</v>
      </c>
      <c r="D1067" s="12" t="s">
        <v>89</v>
      </c>
      <c r="E1067" s="12" t="s">
        <v>45</v>
      </c>
      <c r="F1067" s="12" t="s">
        <v>36</v>
      </c>
      <c r="G1067" s="12" t="s">
        <v>51</v>
      </c>
      <c r="H1067" s="12" t="s">
        <v>61</v>
      </c>
      <c r="I1067" s="13">
        <v>2</v>
      </c>
      <c r="J1067" s="14">
        <v>199.03</v>
      </c>
      <c r="K1067" s="15">
        <v>0</v>
      </c>
      <c r="L1067" s="14">
        <v>104.7</v>
      </c>
      <c r="M1067" s="14">
        <f t="shared" si="64"/>
        <v>398.06</v>
      </c>
      <c r="N1067" s="14">
        <f t="shared" si="65"/>
        <v>209.4</v>
      </c>
      <c r="O1067" s="14">
        <f t="shared" si="66"/>
        <v>188.66</v>
      </c>
      <c r="P1067" s="16">
        <f t="shared" si="67"/>
        <v>0.473948650957142</v>
      </c>
      <c r="Q1067" s="17">
        <f>YEAR(SalesDataTable[[#This Row],[Order Date]])</f>
        <v>2026</v>
      </c>
      <c r="R1067" s="16" t="str">
        <f>"Q"&amp;ROUNDUP(MONTH(SalesDataTable[[#This Row],[Order Date]])/3,0)</f>
        <v>Q2</v>
      </c>
      <c r="S1067" s="13">
        <f>MONTH(SalesDataTable[[#This Row],[Order Date]])</f>
        <v>6</v>
      </c>
      <c r="T1067" s="16" t="str">
        <f>TEXT(SalesDataTable[[#This Row],[Order Date]],"mmm")</f>
        <v>Jun</v>
      </c>
    </row>
    <row r="1068" ht="15.6" spans="1:20">
      <c r="A1068" s="19" t="s">
        <v>1139</v>
      </c>
      <c r="B1068" s="11">
        <v>46184</v>
      </c>
      <c r="C1068" s="12" t="s">
        <v>34</v>
      </c>
      <c r="D1068" s="12" t="s">
        <v>35</v>
      </c>
      <c r="E1068" s="12" t="s">
        <v>23</v>
      </c>
      <c r="F1068" s="12" t="s">
        <v>24</v>
      </c>
      <c r="G1068" s="12" t="s">
        <v>25</v>
      </c>
      <c r="H1068" s="12" t="s">
        <v>55</v>
      </c>
      <c r="I1068" s="13">
        <v>5</v>
      </c>
      <c r="J1068" s="14">
        <v>41.18</v>
      </c>
      <c r="K1068" s="15">
        <v>0.05</v>
      </c>
      <c r="L1068" s="14">
        <v>16.87</v>
      </c>
      <c r="M1068" s="14">
        <f t="shared" si="64"/>
        <v>195.605</v>
      </c>
      <c r="N1068" s="14">
        <f t="shared" si="65"/>
        <v>84.35</v>
      </c>
      <c r="O1068" s="14">
        <f t="shared" si="66"/>
        <v>111.255</v>
      </c>
      <c r="P1068" s="16">
        <f t="shared" si="67"/>
        <v>0.568773804350604</v>
      </c>
      <c r="Q1068" s="17">
        <f>YEAR(SalesDataTable[[#This Row],[Order Date]])</f>
        <v>2026</v>
      </c>
      <c r="R1068" s="16" t="str">
        <f>"Q"&amp;ROUNDUP(MONTH(SalesDataTable[[#This Row],[Order Date]])/3,0)</f>
        <v>Q2</v>
      </c>
      <c r="S1068" s="13">
        <f>MONTH(SalesDataTable[[#This Row],[Order Date]])</f>
        <v>6</v>
      </c>
      <c r="T1068" s="16" t="str">
        <f>TEXT(SalesDataTable[[#This Row],[Order Date]],"mmm")</f>
        <v>Jun</v>
      </c>
    </row>
    <row r="1069" ht="15.6" spans="1:20">
      <c r="A1069" s="19" t="s">
        <v>1140</v>
      </c>
      <c r="B1069" s="11">
        <v>46184</v>
      </c>
      <c r="C1069" s="12" t="s">
        <v>28</v>
      </c>
      <c r="D1069" s="12" t="s">
        <v>89</v>
      </c>
      <c r="E1069" s="12" t="s">
        <v>45</v>
      </c>
      <c r="F1069" s="12" t="s">
        <v>40</v>
      </c>
      <c r="G1069" s="12" t="s">
        <v>31</v>
      </c>
      <c r="H1069" s="12" t="s">
        <v>41</v>
      </c>
      <c r="I1069" s="13">
        <v>2</v>
      </c>
      <c r="J1069" s="14">
        <v>141.18</v>
      </c>
      <c r="K1069" s="15">
        <v>0</v>
      </c>
      <c r="L1069" s="14">
        <v>78.66</v>
      </c>
      <c r="M1069" s="14">
        <f t="shared" si="64"/>
        <v>282.36</v>
      </c>
      <c r="N1069" s="14">
        <f t="shared" si="65"/>
        <v>157.32</v>
      </c>
      <c r="O1069" s="14">
        <f t="shared" si="66"/>
        <v>125.04</v>
      </c>
      <c r="P1069" s="16">
        <f t="shared" si="67"/>
        <v>0.442838929026774</v>
      </c>
      <c r="Q1069" s="17">
        <f>YEAR(SalesDataTable[[#This Row],[Order Date]])</f>
        <v>2026</v>
      </c>
      <c r="R1069" s="16" t="str">
        <f>"Q"&amp;ROUNDUP(MONTH(SalesDataTable[[#This Row],[Order Date]])/3,0)</f>
        <v>Q2</v>
      </c>
      <c r="S1069" s="13">
        <f>MONTH(SalesDataTable[[#This Row],[Order Date]])</f>
        <v>6</v>
      </c>
      <c r="T1069" s="16" t="str">
        <f>TEXT(SalesDataTable[[#This Row],[Order Date]],"mmm")</f>
        <v>Jun</v>
      </c>
    </row>
    <row r="1070" ht="15.6" spans="1:20">
      <c r="A1070" s="19" t="s">
        <v>1141</v>
      </c>
      <c r="B1070" s="11">
        <v>46184</v>
      </c>
      <c r="C1070" s="12" t="s">
        <v>28</v>
      </c>
      <c r="D1070" s="12" t="s">
        <v>89</v>
      </c>
      <c r="E1070" s="12" t="s">
        <v>45</v>
      </c>
      <c r="F1070" s="12" t="s">
        <v>24</v>
      </c>
      <c r="G1070" s="12" t="s">
        <v>25</v>
      </c>
      <c r="H1070" s="12" t="s">
        <v>26</v>
      </c>
      <c r="I1070" s="13">
        <v>1</v>
      </c>
      <c r="J1070" s="14">
        <v>82.47</v>
      </c>
      <c r="K1070" s="15">
        <v>0.1</v>
      </c>
      <c r="L1070" s="14">
        <v>42.73</v>
      </c>
      <c r="M1070" s="14">
        <f t="shared" si="64"/>
        <v>74.223</v>
      </c>
      <c r="N1070" s="14">
        <f t="shared" si="65"/>
        <v>42.73</v>
      </c>
      <c r="O1070" s="14">
        <f t="shared" si="66"/>
        <v>31.493</v>
      </c>
      <c r="P1070" s="16">
        <f t="shared" si="67"/>
        <v>0.424302439944492</v>
      </c>
      <c r="Q1070" s="17">
        <f>YEAR(SalesDataTable[[#This Row],[Order Date]])</f>
        <v>2026</v>
      </c>
      <c r="R1070" s="16" t="str">
        <f>"Q"&amp;ROUNDUP(MONTH(SalesDataTable[[#This Row],[Order Date]])/3,0)</f>
        <v>Q2</v>
      </c>
      <c r="S1070" s="13">
        <f>MONTH(SalesDataTable[[#This Row],[Order Date]])</f>
        <v>6</v>
      </c>
      <c r="T1070" s="16" t="str">
        <f>TEXT(SalesDataTable[[#This Row],[Order Date]],"mmm")</f>
        <v>Jun</v>
      </c>
    </row>
    <row r="1071" ht="15.6" spans="1:20">
      <c r="A1071" s="19" t="s">
        <v>1142</v>
      </c>
      <c r="B1071" s="11">
        <v>46185</v>
      </c>
      <c r="C1071" s="12" t="s">
        <v>28</v>
      </c>
      <c r="D1071" s="12" t="s">
        <v>29</v>
      </c>
      <c r="E1071" s="12" t="s">
        <v>59</v>
      </c>
      <c r="F1071" s="12" t="s">
        <v>24</v>
      </c>
      <c r="G1071" s="12" t="s">
        <v>37</v>
      </c>
      <c r="H1071" s="12" t="s">
        <v>103</v>
      </c>
      <c r="I1071" s="13">
        <v>1</v>
      </c>
      <c r="J1071" s="14">
        <v>166.91</v>
      </c>
      <c r="K1071" s="15">
        <v>0</v>
      </c>
      <c r="L1071" s="14">
        <v>85.58</v>
      </c>
      <c r="M1071" s="14">
        <f t="shared" si="64"/>
        <v>166.91</v>
      </c>
      <c r="N1071" s="14">
        <f t="shared" si="65"/>
        <v>85.58</v>
      </c>
      <c r="O1071" s="14">
        <f t="shared" si="66"/>
        <v>81.33</v>
      </c>
      <c r="P1071" s="16">
        <f t="shared" si="67"/>
        <v>0.487268587861722</v>
      </c>
      <c r="Q1071" s="17">
        <f>YEAR(SalesDataTable[[#This Row],[Order Date]])</f>
        <v>2026</v>
      </c>
      <c r="R1071" s="16" t="str">
        <f>"Q"&amp;ROUNDUP(MONTH(SalesDataTable[[#This Row],[Order Date]])/3,0)</f>
        <v>Q2</v>
      </c>
      <c r="S1071" s="13">
        <f>MONTH(SalesDataTable[[#This Row],[Order Date]])</f>
        <v>6</v>
      </c>
      <c r="T1071" s="16" t="str">
        <f>TEXT(SalesDataTable[[#This Row],[Order Date]],"mmm")</f>
        <v>Jun</v>
      </c>
    </row>
    <row r="1072" ht="15.6" spans="1:20">
      <c r="A1072" s="19" t="s">
        <v>1143</v>
      </c>
      <c r="B1072" s="11">
        <v>46185</v>
      </c>
      <c r="C1072" s="12" t="s">
        <v>21</v>
      </c>
      <c r="D1072" s="12" t="s">
        <v>22</v>
      </c>
      <c r="E1072" s="12" t="s">
        <v>45</v>
      </c>
      <c r="F1072" s="12" t="s">
        <v>40</v>
      </c>
      <c r="G1072" s="12" t="s">
        <v>37</v>
      </c>
      <c r="H1072" s="12" t="s">
        <v>66</v>
      </c>
      <c r="I1072" s="13">
        <v>1</v>
      </c>
      <c r="J1072" s="14">
        <v>45.99</v>
      </c>
      <c r="K1072" s="15">
        <v>0</v>
      </c>
      <c r="L1072" s="14">
        <v>18.58</v>
      </c>
      <c r="M1072" s="14">
        <f t="shared" si="64"/>
        <v>45.99</v>
      </c>
      <c r="N1072" s="14">
        <f t="shared" si="65"/>
        <v>18.58</v>
      </c>
      <c r="O1072" s="14">
        <f t="shared" si="66"/>
        <v>27.41</v>
      </c>
      <c r="P1072" s="16">
        <f t="shared" si="67"/>
        <v>0.595999130245706</v>
      </c>
      <c r="Q1072" s="17">
        <f>YEAR(SalesDataTable[[#This Row],[Order Date]])</f>
        <v>2026</v>
      </c>
      <c r="R1072" s="16" t="str">
        <f>"Q"&amp;ROUNDUP(MONTH(SalesDataTable[[#This Row],[Order Date]])/3,0)</f>
        <v>Q2</v>
      </c>
      <c r="S1072" s="13">
        <f>MONTH(SalesDataTable[[#This Row],[Order Date]])</f>
        <v>6</v>
      </c>
      <c r="T1072" s="16" t="str">
        <f>TEXT(SalesDataTable[[#This Row],[Order Date]],"mmm")</f>
        <v>Jun</v>
      </c>
    </row>
    <row r="1073" ht="15.6" spans="1:20">
      <c r="A1073" s="19" t="s">
        <v>1144</v>
      </c>
      <c r="B1073" s="11">
        <v>46185</v>
      </c>
      <c r="C1073" s="12" t="s">
        <v>47</v>
      </c>
      <c r="D1073" s="12" t="s">
        <v>102</v>
      </c>
      <c r="E1073" s="12" t="s">
        <v>45</v>
      </c>
      <c r="F1073" s="12" t="s">
        <v>40</v>
      </c>
      <c r="G1073" s="12" t="s">
        <v>69</v>
      </c>
      <c r="H1073" s="12" t="s">
        <v>87</v>
      </c>
      <c r="I1073" s="13">
        <v>1</v>
      </c>
      <c r="J1073" s="14">
        <v>37.01</v>
      </c>
      <c r="K1073" s="15">
        <v>0.05</v>
      </c>
      <c r="L1073" s="14">
        <v>14.18</v>
      </c>
      <c r="M1073" s="14">
        <f t="shared" si="64"/>
        <v>35.1595</v>
      </c>
      <c r="N1073" s="14">
        <f t="shared" si="65"/>
        <v>14.18</v>
      </c>
      <c r="O1073" s="14">
        <f t="shared" si="66"/>
        <v>20.9795</v>
      </c>
      <c r="P1073" s="16">
        <f t="shared" si="67"/>
        <v>0.596695061078798</v>
      </c>
      <c r="Q1073" s="17">
        <f>YEAR(SalesDataTable[[#This Row],[Order Date]])</f>
        <v>2026</v>
      </c>
      <c r="R1073" s="16" t="str">
        <f>"Q"&amp;ROUNDUP(MONTH(SalesDataTable[[#This Row],[Order Date]])/3,0)</f>
        <v>Q2</v>
      </c>
      <c r="S1073" s="13">
        <f>MONTH(SalesDataTable[[#This Row],[Order Date]])</f>
        <v>6</v>
      </c>
      <c r="T1073" s="16" t="str">
        <f>TEXT(SalesDataTable[[#This Row],[Order Date]],"mmm")</f>
        <v>Jun</v>
      </c>
    </row>
    <row r="1074" ht="15.6" spans="1:20">
      <c r="A1074" s="19" t="s">
        <v>1145</v>
      </c>
      <c r="B1074" s="11">
        <v>46185</v>
      </c>
      <c r="C1074" s="12" t="s">
        <v>47</v>
      </c>
      <c r="D1074" s="12" t="s">
        <v>68</v>
      </c>
      <c r="E1074" s="12" t="s">
        <v>59</v>
      </c>
      <c r="F1074" s="12" t="s">
        <v>40</v>
      </c>
      <c r="G1074" s="12" t="s">
        <v>31</v>
      </c>
      <c r="H1074" s="12" t="s">
        <v>41</v>
      </c>
      <c r="I1074" s="13">
        <v>5</v>
      </c>
      <c r="J1074" s="14">
        <v>140.9</v>
      </c>
      <c r="K1074" s="15">
        <v>0</v>
      </c>
      <c r="L1074" s="14">
        <v>80.16</v>
      </c>
      <c r="M1074" s="14">
        <f t="shared" si="64"/>
        <v>704.5</v>
      </c>
      <c r="N1074" s="14">
        <f t="shared" si="65"/>
        <v>400.8</v>
      </c>
      <c r="O1074" s="14">
        <f t="shared" si="66"/>
        <v>303.7</v>
      </c>
      <c r="P1074" s="16">
        <f t="shared" si="67"/>
        <v>0.431085876508162</v>
      </c>
      <c r="Q1074" s="17">
        <f>YEAR(SalesDataTable[[#This Row],[Order Date]])</f>
        <v>2026</v>
      </c>
      <c r="R1074" s="16" t="str">
        <f>"Q"&amp;ROUNDUP(MONTH(SalesDataTable[[#This Row],[Order Date]])/3,0)</f>
        <v>Q2</v>
      </c>
      <c r="S1074" s="13">
        <f>MONTH(SalesDataTable[[#This Row],[Order Date]])</f>
        <v>6</v>
      </c>
      <c r="T1074" s="16" t="str">
        <f>TEXT(SalesDataTable[[#This Row],[Order Date]],"mmm")</f>
        <v>Jun</v>
      </c>
    </row>
    <row r="1075" ht="15.6" spans="1:20">
      <c r="A1075" s="19" t="s">
        <v>1146</v>
      </c>
      <c r="B1075" s="11">
        <v>46185</v>
      </c>
      <c r="C1075" s="12" t="s">
        <v>28</v>
      </c>
      <c r="D1075" s="12" t="s">
        <v>89</v>
      </c>
      <c r="E1075" s="12" t="s">
        <v>45</v>
      </c>
      <c r="F1075" s="12" t="s">
        <v>36</v>
      </c>
      <c r="G1075" s="12" t="s">
        <v>69</v>
      </c>
      <c r="H1075" s="12" t="s">
        <v>87</v>
      </c>
      <c r="I1075" s="13">
        <v>3</v>
      </c>
      <c r="J1075" s="14">
        <v>36.66</v>
      </c>
      <c r="K1075" s="15">
        <v>0</v>
      </c>
      <c r="L1075" s="14">
        <v>13.55</v>
      </c>
      <c r="M1075" s="14">
        <f t="shared" si="64"/>
        <v>109.98</v>
      </c>
      <c r="N1075" s="14">
        <f t="shared" si="65"/>
        <v>40.65</v>
      </c>
      <c r="O1075" s="14">
        <f t="shared" si="66"/>
        <v>69.33</v>
      </c>
      <c r="P1075" s="16">
        <f t="shared" si="67"/>
        <v>0.6303873431533</v>
      </c>
      <c r="Q1075" s="17">
        <f>YEAR(SalesDataTable[[#This Row],[Order Date]])</f>
        <v>2026</v>
      </c>
      <c r="R1075" s="16" t="str">
        <f>"Q"&amp;ROUNDUP(MONTH(SalesDataTable[[#This Row],[Order Date]])/3,0)</f>
        <v>Q2</v>
      </c>
      <c r="S1075" s="13">
        <f>MONTH(SalesDataTable[[#This Row],[Order Date]])</f>
        <v>6</v>
      </c>
      <c r="T1075" s="16" t="str">
        <f>TEXT(SalesDataTable[[#This Row],[Order Date]],"mmm")</f>
        <v>Jun</v>
      </c>
    </row>
    <row r="1076" ht="15.6" spans="1:20">
      <c r="A1076" s="19" t="s">
        <v>1147</v>
      </c>
      <c r="B1076" s="11">
        <v>46185</v>
      </c>
      <c r="C1076" s="12" t="s">
        <v>28</v>
      </c>
      <c r="D1076" s="12" t="s">
        <v>58</v>
      </c>
      <c r="E1076" s="12" t="s">
        <v>23</v>
      </c>
      <c r="F1076" s="12" t="s">
        <v>40</v>
      </c>
      <c r="G1076" s="12" t="s">
        <v>37</v>
      </c>
      <c r="H1076" s="12" t="s">
        <v>38</v>
      </c>
      <c r="I1076" s="13">
        <v>1</v>
      </c>
      <c r="J1076" s="14">
        <v>36.3</v>
      </c>
      <c r="K1076" s="15">
        <v>0.1</v>
      </c>
      <c r="L1076" s="14">
        <v>13.69</v>
      </c>
      <c r="M1076" s="14">
        <f t="shared" si="64"/>
        <v>32.67</v>
      </c>
      <c r="N1076" s="14">
        <f t="shared" si="65"/>
        <v>13.69</v>
      </c>
      <c r="O1076" s="14">
        <f t="shared" si="66"/>
        <v>18.98</v>
      </c>
      <c r="P1076" s="16">
        <f t="shared" si="67"/>
        <v>0.580961126415672</v>
      </c>
      <c r="Q1076" s="17">
        <f>YEAR(SalesDataTable[[#This Row],[Order Date]])</f>
        <v>2026</v>
      </c>
      <c r="R1076" s="16" t="str">
        <f>"Q"&amp;ROUNDUP(MONTH(SalesDataTable[[#This Row],[Order Date]])/3,0)</f>
        <v>Q2</v>
      </c>
      <c r="S1076" s="13">
        <f>MONTH(SalesDataTable[[#This Row],[Order Date]])</f>
        <v>6</v>
      </c>
      <c r="T1076" s="16" t="str">
        <f>TEXT(SalesDataTable[[#This Row],[Order Date]],"mmm")</f>
        <v>Jun</v>
      </c>
    </row>
    <row r="1077" ht="15.6" spans="1:20">
      <c r="A1077" s="19" t="s">
        <v>1148</v>
      </c>
      <c r="B1077" s="11">
        <v>46185</v>
      </c>
      <c r="C1077" s="12" t="s">
        <v>34</v>
      </c>
      <c r="D1077" s="12" t="s">
        <v>146</v>
      </c>
      <c r="E1077" s="12" t="s">
        <v>23</v>
      </c>
      <c r="F1077" s="12" t="s">
        <v>36</v>
      </c>
      <c r="G1077" s="12" t="s">
        <v>51</v>
      </c>
      <c r="H1077" s="12" t="s">
        <v>110</v>
      </c>
      <c r="I1077" s="13">
        <v>2</v>
      </c>
      <c r="J1077" s="14">
        <v>120.64</v>
      </c>
      <c r="K1077" s="15">
        <v>0</v>
      </c>
      <c r="L1077" s="14">
        <v>61.66</v>
      </c>
      <c r="M1077" s="14">
        <f t="shared" si="64"/>
        <v>241.28</v>
      </c>
      <c r="N1077" s="14">
        <f t="shared" si="65"/>
        <v>123.32</v>
      </c>
      <c r="O1077" s="14">
        <f t="shared" si="66"/>
        <v>117.96</v>
      </c>
      <c r="P1077" s="16">
        <f t="shared" si="67"/>
        <v>0.488892572944297</v>
      </c>
      <c r="Q1077" s="17">
        <f>YEAR(SalesDataTable[[#This Row],[Order Date]])</f>
        <v>2026</v>
      </c>
      <c r="R1077" s="16" t="str">
        <f>"Q"&amp;ROUNDUP(MONTH(SalesDataTable[[#This Row],[Order Date]])/3,0)</f>
        <v>Q2</v>
      </c>
      <c r="S1077" s="13">
        <f>MONTH(SalesDataTable[[#This Row],[Order Date]])</f>
        <v>6</v>
      </c>
      <c r="T1077" s="16" t="str">
        <f>TEXT(SalesDataTable[[#This Row],[Order Date]],"mmm")</f>
        <v>Jun</v>
      </c>
    </row>
    <row r="1078" ht="15.6" spans="1:20">
      <c r="A1078" s="19" t="s">
        <v>1149</v>
      </c>
      <c r="B1078" s="11">
        <v>46185</v>
      </c>
      <c r="C1078" s="12" t="s">
        <v>34</v>
      </c>
      <c r="D1078" s="12" t="s">
        <v>146</v>
      </c>
      <c r="E1078" s="12" t="s">
        <v>23</v>
      </c>
      <c r="F1078" s="12" t="s">
        <v>24</v>
      </c>
      <c r="G1078" s="12" t="s">
        <v>37</v>
      </c>
      <c r="H1078" s="12" t="s">
        <v>66</v>
      </c>
      <c r="I1078" s="13">
        <v>1</v>
      </c>
      <c r="J1078" s="14">
        <v>47.07</v>
      </c>
      <c r="K1078" s="15">
        <v>0</v>
      </c>
      <c r="L1078" s="14">
        <v>18.7</v>
      </c>
      <c r="M1078" s="14">
        <f t="shared" si="64"/>
        <v>47.07</v>
      </c>
      <c r="N1078" s="14">
        <f t="shared" si="65"/>
        <v>18.7</v>
      </c>
      <c r="O1078" s="14">
        <f t="shared" si="66"/>
        <v>28.37</v>
      </c>
      <c r="P1078" s="16">
        <f t="shared" si="67"/>
        <v>0.602719354153389</v>
      </c>
      <c r="Q1078" s="17">
        <f>YEAR(SalesDataTable[[#This Row],[Order Date]])</f>
        <v>2026</v>
      </c>
      <c r="R1078" s="16" t="str">
        <f>"Q"&amp;ROUNDUP(MONTH(SalesDataTable[[#This Row],[Order Date]])/3,0)</f>
        <v>Q2</v>
      </c>
      <c r="S1078" s="13">
        <f>MONTH(SalesDataTable[[#This Row],[Order Date]])</f>
        <v>6</v>
      </c>
      <c r="T1078" s="16" t="str">
        <f>TEXT(SalesDataTable[[#This Row],[Order Date]],"mmm")</f>
        <v>Jun</v>
      </c>
    </row>
    <row r="1079" ht="15.6" spans="1:20">
      <c r="A1079" s="19" t="s">
        <v>1150</v>
      </c>
      <c r="B1079" s="11">
        <v>46185</v>
      </c>
      <c r="C1079" s="12" t="s">
        <v>34</v>
      </c>
      <c r="D1079" s="12" t="s">
        <v>44</v>
      </c>
      <c r="E1079" s="12" t="s">
        <v>59</v>
      </c>
      <c r="F1079" s="12" t="s">
        <v>40</v>
      </c>
      <c r="G1079" s="12" t="s">
        <v>31</v>
      </c>
      <c r="H1079" s="12" t="s">
        <v>73</v>
      </c>
      <c r="I1079" s="13">
        <v>2</v>
      </c>
      <c r="J1079" s="14">
        <v>154.94</v>
      </c>
      <c r="K1079" s="15">
        <v>0.05</v>
      </c>
      <c r="L1079" s="14">
        <v>77.26</v>
      </c>
      <c r="M1079" s="14">
        <f t="shared" si="64"/>
        <v>294.386</v>
      </c>
      <c r="N1079" s="14">
        <f t="shared" si="65"/>
        <v>154.52</v>
      </c>
      <c r="O1079" s="14">
        <f t="shared" si="66"/>
        <v>139.866</v>
      </c>
      <c r="P1079" s="16">
        <f t="shared" si="67"/>
        <v>0.475110908806805</v>
      </c>
      <c r="Q1079" s="17">
        <f>YEAR(SalesDataTable[[#This Row],[Order Date]])</f>
        <v>2026</v>
      </c>
      <c r="R1079" s="16" t="str">
        <f>"Q"&amp;ROUNDUP(MONTH(SalesDataTable[[#This Row],[Order Date]])/3,0)</f>
        <v>Q2</v>
      </c>
      <c r="S1079" s="13">
        <f>MONTH(SalesDataTable[[#This Row],[Order Date]])</f>
        <v>6</v>
      </c>
      <c r="T1079" s="16" t="str">
        <f>TEXT(SalesDataTable[[#This Row],[Order Date]],"mmm")</f>
        <v>Jun</v>
      </c>
    </row>
    <row r="1080" ht="15.6" spans="1:20">
      <c r="A1080" s="19" t="s">
        <v>1151</v>
      </c>
      <c r="B1080" s="11">
        <v>46185</v>
      </c>
      <c r="C1080" s="12" t="s">
        <v>28</v>
      </c>
      <c r="D1080" s="12" t="s">
        <v>89</v>
      </c>
      <c r="E1080" s="12" t="s">
        <v>23</v>
      </c>
      <c r="F1080" s="12" t="s">
        <v>24</v>
      </c>
      <c r="G1080" s="12" t="s">
        <v>37</v>
      </c>
      <c r="H1080" s="12" t="s">
        <v>66</v>
      </c>
      <c r="I1080" s="13">
        <v>1</v>
      </c>
      <c r="J1080" s="14">
        <v>45.97</v>
      </c>
      <c r="K1080" s="15">
        <v>0.05</v>
      </c>
      <c r="L1080" s="14">
        <v>18.41</v>
      </c>
      <c r="M1080" s="14">
        <f t="shared" si="64"/>
        <v>43.6715</v>
      </c>
      <c r="N1080" s="14">
        <f t="shared" si="65"/>
        <v>18.41</v>
      </c>
      <c r="O1080" s="14">
        <f t="shared" si="66"/>
        <v>25.2615</v>
      </c>
      <c r="P1080" s="16">
        <f t="shared" si="67"/>
        <v>0.578443607386969</v>
      </c>
      <c r="Q1080" s="17">
        <f>YEAR(SalesDataTable[[#This Row],[Order Date]])</f>
        <v>2026</v>
      </c>
      <c r="R1080" s="16" t="str">
        <f>"Q"&amp;ROUNDUP(MONTH(SalesDataTable[[#This Row],[Order Date]])/3,0)</f>
        <v>Q2</v>
      </c>
      <c r="S1080" s="13">
        <f>MONTH(SalesDataTable[[#This Row],[Order Date]])</f>
        <v>6</v>
      </c>
      <c r="T1080" s="16" t="str">
        <f>TEXT(SalesDataTable[[#This Row],[Order Date]],"mmm")</f>
        <v>Jun</v>
      </c>
    </row>
    <row r="1081" ht="15.6" spans="1:20">
      <c r="A1081" s="19" t="s">
        <v>1152</v>
      </c>
      <c r="B1081" s="11">
        <v>46185</v>
      </c>
      <c r="C1081" s="12" t="s">
        <v>47</v>
      </c>
      <c r="D1081" s="12" t="s">
        <v>68</v>
      </c>
      <c r="E1081" s="12" t="s">
        <v>23</v>
      </c>
      <c r="F1081" s="12" t="s">
        <v>24</v>
      </c>
      <c r="G1081" s="12" t="s">
        <v>51</v>
      </c>
      <c r="H1081" s="12" t="s">
        <v>61</v>
      </c>
      <c r="I1081" s="13">
        <v>1</v>
      </c>
      <c r="J1081" s="14">
        <v>198.64</v>
      </c>
      <c r="K1081" s="15">
        <v>0.05</v>
      </c>
      <c r="L1081" s="14">
        <v>101.89</v>
      </c>
      <c r="M1081" s="14">
        <f t="shared" si="64"/>
        <v>188.708</v>
      </c>
      <c r="N1081" s="14">
        <f t="shared" si="65"/>
        <v>101.89</v>
      </c>
      <c r="O1081" s="14">
        <f t="shared" si="66"/>
        <v>86.818</v>
      </c>
      <c r="P1081" s="16">
        <f t="shared" si="67"/>
        <v>0.460065286050406</v>
      </c>
      <c r="Q1081" s="17">
        <f>YEAR(SalesDataTable[[#This Row],[Order Date]])</f>
        <v>2026</v>
      </c>
      <c r="R1081" s="16" t="str">
        <f>"Q"&amp;ROUNDUP(MONTH(SalesDataTable[[#This Row],[Order Date]])/3,0)</f>
        <v>Q2</v>
      </c>
      <c r="S1081" s="13">
        <f>MONTH(SalesDataTable[[#This Row],[Order Date]])</f>
        <v>6</v>
      </c>
      <c r="T1081" s="16" t="str">
        <f>TEXT(SalesDataTable[[#This Row],[Order Date]],"mmm")</f>
        <v>Jun</v>
      </c>
    </row>
    <row r="1082" ht="15.6" spans="1:20">
      <c r="A1082" s="19" t="s">
        <v>1153</v>
      </c>
      <c r="B1082" s="11">
        <v>46185</v>
      </c>
      <c r="C1082" s="12" t="s">
        <v>34</v>
      </c>
      <c r="D1082" s="12" t="s">
        <v>44</v>
      </c>
      <c r="E1082" s="12" t="s">
        <v>23</v>
      </c>
      <c r="F1082" s="12" t="s">
        <v>36</v>
      </c>
      <c r="G1082" s="12" t="s">
        <v>37</v>
      </c>
      <c r="H1082" s="12" t="s">
        <v>103</v>
      </c>
      <c r="I1082" s="13">
        <v>5</v>
      </c>
      <c r="J1082" s="14">
        <v>168.57</v>
      </c>
      <c r="K1082" s="15">
        <v>0</v>
      </c>
      <c r="L1082" s="14">
        <v>88.65</v>
      </c>
      <c r="M1082" s="14">
        <f t="shared" si="64"/>
        <v>842.85</v>
      </c>
      <c r="N1082" s="14">
        <f t="shared" si="65"/>
        <v>443.25</v>
      </c>
      <c r="O1082" s="14">
        <f t="shared" si="66"/>
        <v>399.6</v>
      </c>
      <c r="P1082" s="16">
        <f t="shared" si="67"/>
        <v>0.474105712760278</v>
      </c>
      <c r="Q1082" s="17">
        <f>YEAR(SalesDataTable[[#This Row],[Order Date]])</f>
        <v>2026</v>
      </c>
      <c r="R1082" s="16" t="str">
        <f>"Q"&amp;ROUNDUP(MONTH(SalesDataTable[[#This Row],[Order Date]])/3,0)</f>
        <v>Q2</v>
      </c>
      <c r="S1082" s="13">
        <f>MONTH(SalesDataTable[[#This Row],[Order Date]])</f>
        <v>6</v>
      </c>
      <c r="T1082" s="16" t="str">
        <f>TEXT(SalesDataTable[[#This Row],[Order Date]],"mmm")</f>
        <v>Jun</v>
      </c>
    </row>
    <row r="1083" ht="15.6" spans="1:20">
      <c r="A1083" s="19" t="s">
        <v>1154</v>
      </c>
      <c r="B1083" s="11">
        <v>46185</v>
      </c>
      <c r="C1083" s="12" t="s">
        <v>28</v>
      </c>
      <c r="D1083" s="12" t="s">
        <v>58</v>
      </c>
      <c r="E1083" s="12" t="s">
        <v>45</v>
      </c>
      <c r="F1083" s="12" t="s">
        <v>36</v>
      </c>
      <c r="G1083" s="12" t="s">
        <v>37</v>
      </c>
      <c r="H1083" s="12" t="s">
        <v>38</v>
      </c>
      <c r="I1083" s="13">
        <v>1</v>
      </c>
      <c r="J1083" s="14">
        <v>36.65</v>
      </c>
      <c r="K1083" s="15">
        <v>0</v>
      </c>
      <c r="L1083" s="14">
        <v>13.97</v>
      </c>
      <c r="M1083" s="14">
        <f t="shared" si="64"/>
        <v>36.65</v>
      </c>
      <c r="N1083" s="14">
        <f t="shared" si="65"/>
        <v>13.97</v>
      </c>
      <c r="O1083" s="14">
        <f t="shared" si="66"/>
        <v>22.68</v>
      </c>
      <c r="P1083" s="16">
        <f t="shared" si="67"/>
        <v>0.618826739427012</v>
      </c>
      <c r="Q1083" s="17">
        <f>YEAR(SalesDataTable[[#This Row],[Order Date]])</f>
        <v>2026</v>
      </c>
      <c r="R1083" s="16" t="str">
        <f>"Q"&amp;ROUNDUP(MONTH(SalesDataTable[[#This Row],[Order Date]])/3,0)</f>
        <v>Q2</v>
      </c>
      <c r="S1083" s="13">
        <f>MONTH(SalesDataTable[[#This Row],[Order Date]])</f>
        <v>6</v>
      </c>
      <c r="T1083" s="16" t="str">
        <f>TEXT(SalesDataTable[[#This Row],[Order Date]],"mmm")</f>
        <v>Jun</v>
      </c>
    </row>
    <row r="1084" ht="15.6" spans="1:20">
      <c r="A1084" s="19" t="s">
        <v>1155</v>
      </c>
      <c r="B1084" s="11">
        <v>46185</v>
      </c>
      <c r="C1084" s="12" t="s">
        <v>34</v>
      </c>
      <c r="D1084" s="12" t="s">
        <v>54</v>
      </c>
      <c r="E1084" s="12" t="s">
        <v>45</v>
      </c>
      <c r="F1084" s="12" t="s">
        <v>24</v>
      </c>
      <c r="G1084" s="12" t="s">
        <v>37</v>
      </c>
      <c r="H1084" s="12" t="s">
        <v>38</v>
      </c>
      <c r="I1084" s="13">
        <v>2</v>
      </c>
      <c r="J1084" s="14">
        <v>35.45</v>
      </c>
      <c r="K1084" s="15">
        <v>0.05</v>
      </c>
      <c r="L1084" s="14">
        <v>13.39</v>
      </c>
      <c r="M1084" s="14">
        <f t="shared" si="64"/>
        <v>67.355</v>
      </c>
      <c r="N1084" s="14">
        <f t="shared" si="65"/>
        <v>26.78</v>
      </c>
      <c r="O1084" s="14">
        <f t="shared" si="66"/>
        <v>40.575</v>
      </c>
      <c r="P1084" s="16">
        <f t="shared" si="67"/>
        <v>0.602405166654294</v>
      </c>
      <c r="Q1084" s="17">
        <f>YEAR(SalesDataTable[[#This Row],[Order Date]])</f>
        <v>2026</v>
      </c>
      <c r="R1084" s="16" t="str">
        <f>"Q"&amp;ROUNDUP(MONTH(SalesDataTable[[#This Row],[Order Date]])/3,0)</f>
        <v>Q2</v>
      </c>
      <c r="S1084" s="13">
        <f>MONTH(SalesDataTable[[#This Row],[Order Date]])</f>
        <v>6</v>
      </c>
      <c r="T1084" s="16" t="str">
        <f>TEXT(SalesDataTable[[#This Row],[Order Date]],"mmm")</f>
        <v>Jun</v>
      </c>
    </row>
    <row r="1085" ht="15.6" spans="1:20">
      <c r="A1085" s="19" t="s">
        <v>1156</v>
      </c>
      <c r="B1085" s="11">
        <v>46186</v>
      </c>
      <c r="C1085" s="12" t="s">
        <v>34</v>
      </c>
      <c r="D1085" s="12" t="s">
        <v>54</v>
      </c>
      <c r="E1085" s="12" t="s">
        <v>45</v>
      </c>
      <c r="F1085" s="12" t="s">
        <v>36</v>
      </c>
      <c r="G1085" s="12" t="s">
        <v>37</v>
      </c>
      <c r="H1085" s="12" t="s">
        <v>66</v>
      </c>
      <c r="I1085" s="13">
        <v>3</v>
      </c>
      <c r="J1085" s="14">
        <v>45.82</v>
      </c>
      <c r="K1085" s="15">
        <v>0.1</v>
      </c>
      <c r="L1085" s="14">
        <v>18.61</v>
      </c>
      <c r="M1085" s="14">
        <f t="shared" si="64"/>
        <v>123.714</v>
      </c>
      <c r="N1085" s="14">
        <f t="shared" si="65"/>
        <v>55.83</v>
      </c>
      <c r="O1085" s="14">
        <f t="shared" si="66"/>
        <v>67.884</v>
      </c>
      <c r="P1085" s="16">
        <f t="shared" si="67"/>
        <v>0.548717202580145</v>
      </c>
      <c r="Q1085" s="17">
        <f>YEAR(SalesDataTable[[#This Row],[Order Date]])</f>
        <v>2026</v>
      </c>
      <c r="R1085" s="16" t="str">
        <f>"Q"&amp;ROUNDUP(MONTH(SalesDataTable[[#This Row],[Order Date]])/3,0)</f>
        <v>Q2</v>
      </c>
      <c r="S1085" s="13">
        <f>MONTH(SalesDataTable[[#This Row],[Order Date]])</f>
        <v>6</v>
      </c>
      <c r="T1085" s="16" t="str">
        <f>TEXT(SalesDataTable[[#This Row],[Order Date]],"mmm")</f>
        <v>Jun</v>
      </c>
    </row>
    <row r="1086" ht="15.6" spans="1:20">
      <c r="A1086" s="19" t="s">
        <v>1157</v>
      </c>
      <c r="B1086" s="11">
        <v>46186</v>
      </c>
      <c r="C1086" s="12" t="s">
        <v>47</v>
      </c>
      <c r="D1086" s="12" t="s">
        <v>102</v>
      </c>
      <c r="E1086" s="12" t="s">
        <v>45</v>
      </c>
      <c r="F1086" s="12" t="s">
        <v>40</v>
      </c>
      <c r="G1086" s="12" t="s">
        <v>31</v>
      </c>
      <c r="H1086" s="12" t="s">
        <v>73</v>
      </c>
      <c r="I1086" s="13">
        <v>1</v>
      </c>
      <c r="J1086" s="14">
        <v>152.78</v>
      </c>
      <c r="K1086" s="15">
        <v>0</v>
      </c>
      <c r="L1086" s="14">
        <v>78.54</v>
      </c>
      <c r="M1086" s="14">
        <f t="shared" si="64"/>
        <v>152.78</v>
      </c>
      <c r="N1086" s="14">
        <f t="shared" si="65"/>
        <v>78.54</v>
      </c>
      <c r="O1086" s="14">
        <f t="shared" si="66"/>
        <v>74.24</v>
      </c>
      <c r="P1086" s="16">
        <f t="shared" si="67"/>
        <v>0.48592747741851</v>
      </c>
      <c r="Q1086" s="17">
        <f>YEAR(SalesDataTable[[#This Row],[Order Date]])</f>
        <v>2026</v>
      </c>
      <c r="R1086" s="16" t="str">
        <f>"Q"&amp;ROUNDUP(MONTH(SalesDataTable[[#This Row],[Order Date]])/3,0)</f>
        <v>Q2</v>
      </c>
      <c r="S1086" s="13">
        <f>MONTH(SalesDataTable[[#This Row],[Order Date]])</f>
        <v>6</v>
      </c>
      <c r="T1086" s="16" t="str">
        <f>TEXT(SalesDataTable[[#This Row],[Order Date]],"mmm")</f>
        <v>Jun</v>
      </c>
    </row>
    <row r="1087" ht="15.6" spans="1:20">
      <c r="A1087" s="19" t="s">
        <v>1158</v>
      </c>
      <c r="B1087" s="11">
        <v>46186</v>
      </c>
      <c r="C1087" s="12" t="s">
        <v>28</v>
      </c>
      <c r="D1087" s="12" t="s">
        <v>58</v>
      </c>
      <c r="E1087" s="12" t="s">
        <v>23</v>
      </c>
      <c r="F1087" s="12" t="s">
        <v>36</v>
      </c>
      <c r="G1087" s="12" t="s">
        <v>25</v>
      </c>
      <c r="H1087" s="12" t="s">
        <v>49</v>
      </c>
      <c r="I1087" s="13">
        <v>1</v>
      </c>
      <c r="J1087" s="14">
        <v>49.76</v>
      </c>
      <c r="K1087" s="15">
        <v>0.05</v>
      </c>
      <c r="L1087" s="14">
        <v>22.58</v>
      </c>
      <c r="M1087" s="14">
        <f t="shared" si="64"/>
        <v>47.272</v>
      </c>
      <c r="N1087" s="14">
        <f t="shared" si="65"/>
        <v>22.58</v>
      </c>
      <c r="O1087" s="14">
        <f t="shared" si="66"/>
        <v>24.692</v>
      </c>
      <c r="P1087" s="16">
        <f t="shared" si="67"/>
        <v>0.522338805212388</v>
      </c>
      <c r="Q1087" s="17">
        <f>YEAR(SalesDataTable[[#This Row],[Order Date]])</f>
        <v>2026</v>
      </c>
      <c r="R1087" s="16" t="str">
        <f>"Q"&amp;ROUNDUP(MONTH(SalesDataTable[[#This Row],[Order Date]])/3,0)</f>
        <v>Q2</v>
      </c>
      <c r="S1087" s="13">
        <f>MONTH(SalesDataTable[[#This Row],[Order Date]])</f>
        <v>6</v>
      </c>
      <c r="T1087" s="16" t="str">
        <f>TEXT(SalesDataTable[[#This Row],[Order Date]],"mmm")</f>
        <v>Jun</v>
      </c>
    </row>
    <row r="1088" ht="15.6" spans="1:20">
      <c r="A1088" s="19" t="s">
        <v>1159</v>
      </c>
      <c r="B1088" s="11">
        <v>46186</v>
      </c>
      <c r="C1088" s="12" t="s">
        <v>47</v>
      </c>
      <c r="D1088" s="12" t="s">
        <v>68</v>
      </c>
      <c r="E1088" s="12" t="s">
        <v>45</v>
      </c>
      <c r="F1088" s="12" t="s">
        <v>36</v>
      </c>
      <c r="G1088" s="12" t="s">
        <v>31</v>
      </c>
      <c r="H1088" s="12" t="s">
        <v>73</v>
      </c>
      <c r="I1088" s="13">
        <v>1</v>
      </c>
      <c r="J1088" s="14">
        <v>157.6</v>
      </c>
      <c r="K1088" s="15">
        <v>0.05</v>
      </c>
      <c r="L1088" s="14">
        <v>79.34</v>
      </c>
      <c r="M1088" s="14">
        <f t="shared" si="64"/>
        <v>149.72</v>
      </c>
      <c r="N1088" s="14">
        <f t="shared" si="65"/>
        <v>79.34</v>
      </c>
      <c r="O1088" s="14">
        <f t="shared" si="66"/>
        <v>70.38</v>
      </c>
      <c r="P1088" s="16">
        <f t="shared" si="67"/>
        <v>0.470077477958857</v>
      </c>
      <c r="Q1088" s="17">
        <f>YEAR(SalesDataTable[[#This Row],[Order Date]])</f>
        <v>2026</v>
      </c>
      <c r="R1088" s="16" t="str">
        <f>"Q"&amp;ROUNDUP(MONTH(SalesDataTable[[#This Row],[Order Date]])/3,0)</f>
        <v>Q2</v>
      </c>
      <c r="S1088" s="13">
        <f>MONTH(SalesDataTable[[#This Row],[Order Date]])</f>
        <v>6</v>
      </c>
      <c r="T1088" s="16" t="str">
        <f>TEXT(SalesDataTable[[#This Row],[Order Date]],"mmm")</f>
        <v>Jun</v>
      </c>
    </row>
    <row r="1089" ht="15.6" spans="1:20">
      <c r="A1089" s="19" t="s">
        <v>1160</v>
      </c>
      <c r="B1089" s="11">
        <v>46186</v>
      </c>
      <c r="C1089" s="12" t="s">
        <v>47</v>
      </c>
      <c r="D1089" s="12" t="s">
        <v>68</v>
      </c>
      <c r="E1089" s="12" t="s">
        <v>23</v>
      </c>
      <c r="F1089" s="12" t="s">
        <v>24</v>
      </c>
      <c r="G1089" s="12" t="s">
        <v>69</v>
      </c>
      <c r="H1089" s="12" t="s">
        <v>75</v>
      </c>
      <c r="I1089" s="13">
        <v>1</v>
      </c>
      <c r="J1089" s="14">
        <v>125.01</v>
      </c>
      <c r="K1089" s="15">
        <v>0.15</v>
      </c>
      <c r="L1089" s="14">
        <v>70.39</v>
      </c>
      <c r="M1089" s="14">
        <f t="shared" si="64"/>
        <v>106.2585</v>
      </c>
      <c r="N1089" s="14">
        <f t="shared" si="65"/>
        <v>70.39</v>
      </c>
      <c r="O1089" s="14">
        <f t="shared" si="66"/>
        <v>35.8685</v>
      </c>
      <c r="P1089" s="16">
        <f t="shared" si="67"/>
        <v>0.33755887764273</v>
      </c>
      <c r="Q1089" s="17">
        <f>YEAR(SalesDataTable[[#This Row],[Order Date]])</f>
        <v>2026</v>
      </c>
      <c r="R1089" s="16" t="str">
        <f>"Q"&amp;ROUNDUP(MONTH(SalesDataTable[[#This Row],[Order Date]])/3,0)</f>
        <v>Q2</v>
      </c>
      <c r="S1089" s="13">
        <f>MONTH(SalesDataTable[[#This Row],[Order Date]])</f>
        <v>6</v>
      </c>
      <c r="T1089" s="16" t="str">
        <f>TEXT(SalesDataTable[[#This Row],[Order Date]],"mmm")</f>
        <v>Jun</v>
      </c>
    </row>
    <row r="1090" ht="15.6" spans="1:20">
      <c r="A1090" s="19" t="s">
        <v>1161</v>
      </c>
      <c r="B1090" s="11">
        <v>46186</v>
      </c>
      <c r="C1090" s="12" t="s">
        <v>28</v>
      </c>
      <c r="D1090" s="12" t="s">
        <v>106</v>
      </c>
      <c r="E1090" s="12" t="s">
        <v>23</v>
      </c>
      <c r="F1090" s="12" t="s">
        <v>24</v>
      </c>
      <c r="G1090" s="12" t="s">
        <v>31</v>
      </c>
      <c r="H1090" s="12" t="s">
        <v>32</v>
      </c>
      <c r="I1090" s="13">
        <v>1</v>
      </c>
      <c r="J1090" s="14">
        <v>93.59</v>
      </c>
      <c r="K1090" s="15">
        <v>0.15</v>
      </c>
      <c r="L1090" s="14">
        <v>46.48</v>
      </c>
      <c r="M1090" s="14">
        <f t="shared" ref="M1090:M1153" si="68">I1090*J1090*(1-K1090)</f>
        <v>79.5515</v>
      </c>
      <c r="N1090" s="14">
        <f t="shared" ref="N1090:N1153" si="69">I1090*L1090</f>
        <v>46.48</v>
      </c>
      <c r="O1090" s="14">
        <f t="shared" ref="O1090:O1153" si="70">M1090-N1090</f>
        <v>33.0715</v>
      </c>
      <c r="P1090" s="16">
        <f t="shared" ref="P1090:P1153" si="71">IFERROR(O1090/M1090,0)</f>
        <v>0.415724404945224</v>
      </c>
      <c r="Q1090" s="17">
        <f>YEAR(SalesDataTable[[#This Row],[Order Date]])</f>
        <v>2026</v>
      </c>
      <c r="R1090" s="16" t="str">
        <f>"Q"&amp;ROUNDUP(MONTH(SalesDataTable[[#This Row],[Order Date]])/3,0)</f>
        <v>Q2</v>
      </c>
      <c r="S1090" s="13">
        <f>MONTH(SalesDataTable[[#This Row],[Order Date]])</f>
        <v>6</v>
      </c>
      <c r="T1090" s="16" t="str">
        <f>TEXT(SalesDataTable[[#This Row],[Order Date]],"mmm")</f>
        <v>Jun</v>
      </c>
    </row>
    <row r="1091" ht="15.6" spans="1:20">
      <c r="A1091" s="19" t="s">
        <v>1162</v>
      </c>
      <c r="B1091" s="11">
        <v>46186</v>
      </c>
      <c r="C1091" s="12" t="s">
        <v>34</v>
      </c>
      <c r="D1091" s="12" t="s">
        <v>35</v>
      </c>
      <c r="E1091" s="12" t="s">
        <v>45</v>
      </c>
      <c r="F1091" s="12" t="s">
        <v>24</v>
      </c>
      <c r="G1091" s="12" t="s">
        <v>31</v>
      </c>
      <c r="H1091" s="12" t="s">
        <v>41</v>
      </c>
      <c r="I1091" s="13">
        <v>4</v>
      </c>
      <c r="J1091" s="14">
        <v>143.9</v>
      </c>
      <c r="K1091" s="15">
        <v>0.05</v>
      </c>
      <c r="L1091" s="14">
        <v>79.71</v>
      </c>
      <c r="M1091" s="14">
        <f t="shared" si="68"/>
        <v>546.82</v>
      </c>
      <c r="N1091" s="14">
        <f t="shared" si="69"/>
        <v>318.84</v>
      </c>
      <c r="O1091" s="14">
        <f t="shared" si="70"/>
        <v>227.98</v>
      </c>
      <c r="P1091" s="16">
        <f t="shared" si="71"/>
        <v>0.41691964448996</v>
      </c>
      <c r="Q1091" s="17">
        <f>YEAR(SalesDataTable[[#This Row],[Order Date]])</f>
        <v>2026</v>
      </c>
      <c r="R1091" s="16" t="str">
        <f>"Q"&amp;ROUNDUP(MONTH(SalesDataTable[[#This Row],[Order Date]])/3,0)</f>
        <v>Q2</v>
      </c>
      <c r="S1091" s="13">
        <f>MONTH(SalesDataTable[[#This Row],[Order Date]])</f>
        <v>6</v>
      </c>
      <c r="T1091" s="16" t="str">
        <f>TEXT(SalesDataTable[[#This Row],[Order Date]],"mmm")</f>
        <v>Jun</v>
      </c>
    </row>
    <row r="1092" ht="15.6" spans="1:20">
      <c r="A1092" s="19" t="s">
        <v>1163</v>
      </c>
      <c r="B1092" s="11">
        <v>46186</v>
      </c>
      <c r="C1092" s="12" t="s">
        <v>47</v>
      </c>
      <c r="D1092" s="12" t="s">
        <v>65</v>
      </c>
      <c r="E1092" s="12" t="s">
        <v>59</v>
      </c>
      <c r="F1092" s="12" t="s">
        <v>24</v>
      </c>
      <c r="G1092" s="12" t="s">
        <v>51</v>
      </c>
      <c r="H1092" s="12" t="s">
        <v>61</v>
      </c>
      <c r="I1092" s="13">
        <v>4</v>
      </c>
      <c r="J1092" s="14">
        <v>190.97</v>
      </c>
      <c r="K1092" s="15">
        <v>0</v>
      </c>
      <c r="L1092" s="14">
        <v>103.36</v>
      </c>
      <c r="M1092" s="14">
        <f t="shared" si="68"/>
        <v>763.88</v>
      </c>
      <c r="N1092" s="14">
        <f t="shared" si="69"/>
        <v>413.44</v>
      </c>
      <c r="O1092" s="14">
        <f t="shared" si="70"/>
        <v>350.44</v>
      </c>
      <c r="P1092" s="16">
        <f t="shared" si="71"/>
        <v>0.45876315651673</v>
      </c>
      <c r="Q1092" s="17">
        <f>YEAR(SalesDataTable[[#This Row],[Order Date]])</f>
        <v>2026</v>
      </c>
      <c r="R1092" s="16" t="str">
        <f>"Q"&amp;ROUNDUP(MONTH(SalesDataTable[[#This Row],[Order Date]])/3,0)</f>
        <v>Q2</v>
      </c>
      <c r="S1092" s="13">
        <f>MONTH(SalesDataTable[[#This Row],[Order Date]])</f>
        <v>6</v>
      </c>
      <c r="T1092" s="16" t="str">
        <f>TEXT(SalesDataTable[[#This Row],[Order Date]],"mmm")</f>
        <v>Jun</v>
      </c>
    </row>
    <row r="1093" ht="15.6" spans="1:20">
      <c r="A1093" s="19" t="s">
        <v>1164</v>
      </c>
      <c r="B1093" s="11">
        <v>46186</v>
      </c>
      <c r="C1093" s="12" t="s">
        <v>47</v>
      </c>
      <c r="D1093" s="12" t="s">
        <v>102</v>
      </c>
      <c r="E1093" s="12" t="s">
        <v>45</v>
      </c>
      <c r="F1093" s="12" t="s">
        <v>40</v>
      </c>
      <c r="G1093" s="12" t="s">
        <v>69</v>
      </c>
      <c r="H1093" s="12" t="s">
        <v>87</v>
      </c>
      <c r="I1093" s="13">
        <v>1</v>
      </c>
      <c r="J1093" s="14">
        <v>35.78</v>
      </c>
      <c r="K1093" s="15">
        <v>0</v>
      </c>
      <c r="L1093" s="14">
        <v>14</v>
      </c>
      <c r="M1093" s="14">
        <f t="shared" si="68"/>
        <v>35.78</v>
      </c>
      <c r="N1093" s="14">
        <f t="shared" si="69"/>
        <v>14</v>
      </c>
      <c r="O1093" s="14">
        <f t="shared" si="70"/>
        <v>21.78</v>
      </c>
      <c r="P1093" s="16">
        <f t="shared" si="71"/>
        <v>0.608719955282281</v>
      </c>
      <c r="Q1093" s="17">
        <f>YEAR(SalesDataTable[[#This Row],[Order Date]])</f>
        <v>2026</v>
      </c>
      <c r="R1093" s="16" t="str">
        <f>"Q"&amp;ROUNDUP(MONTH(SalesDataTable[[#This Row],[Order Date]])/3,0)</f>
        <v>Q2</v>
      </c>
      <c r="S1093" s="13">
        <f>MONTH(SalesDataTable[[#This Row],[Order Date]])</f>
        <v>6</v>
      </c>
      <c r="T1093" s="16" t="str">
        <f>TEXT(SalesDataTable[[#This Row],[Order Date]],"mmm")</f>
        <v>Jun</v>
      </c>
    </row>
    <row r="1094" ht="15.6" spans="1:20">
      <c r="A1094" s="19" t="s">
        <v>1165</v>
      </c>
      <c r="B1094" s="11">
        <v>46186</v>
      </c>
      <c r="C1094" s="12" t="s">
        <v>47</v>
      </c>
      <c r="D1094" s="12" t="s">
        <v>65</v>
      </c>
      <c r="E1094" s="12" t="s">
        <v>59</v>
      </c>
      <c r="F1094" s="12" t="s">
        <v>36</v>
      </c>
      <c r="G1094" s="12" t="s">
        <v>51</v>
      </c>
      <c r="H1094" s="12" t="s">
        <v>110</v>
      </c>
      <c r="I1094" s="13">
        <v>3</v>
      </c>
      <c r="J1094" s="14">
        <v>125.25</v>
      </c>
      <c r="K1094" s="15">
        <v>0.05</v>
      </c>
      <c r="L1094" s="14">
        <v>58.95</v>
      </c>
      <c r="M1094" s="14">
        <f t="shared" si="68"/>
        <v>356.9625</v>
      </c>
      <c r="N1094" s="14">
        <f t="shared" si="69"/>
        <v>176.85</v>
      </c>
      <c r="O1094" s="14">
        <f t="shared" si="70"/>
        <v>180.1125</v>
      </c>
      <c r="P1094" s="16">
        <f t="shared" si="71"/>
        <v>0.504569807752915</v>
      </c>
      <c r="Q1094" s="17">
        <f>YEAR(SalesDataTable[[#This Row],[Order Date]])</f>
        <v>2026</v>
      </c>
      <c r="R1094" s="16" t="str">
        <f>"Q"&amp;ROUNDUP(MONTH(SalesDataTable[[#This Row],[Order Date]])/3,0)</f>
        <v>Q2</v>
      </c>
      <c r="S1094" s="13">
        <f>MONTH(SalesDataTable[[#This Row],[Order Date]])</f>
        <v>6</v>
      </c>
      <c r="T1094" s="16" t="str">
        <f>TEXT(SalesDataTable[[#This Row],[Order Date]],"mmm")</f>
        <v>Jun</v>
      </c>
    </row>
    <row r="1095" ht="15.6" spans="1:20">
      <c r="A1095" s="19" t="s">
        <v>1166</v>
      </c>
      <c r="B1095" s="11">
        <v>46187</v>
      </c>
      <c r="C1095" s="12" t="s">
        <v>21</v>
      </c>
      <c r="D1095" s="12" t="s">
        <v>72</v>
      </c>
      <c r="E1095" s="12" t="s">
        <v>30</v>
      </c>
      <c r="F1095" s="12" t="s">
        <v>40</v>
      </c>
      <c r="G1095" s="12" t="s">
        <v>31</v>
      </c>
      <c r="H1095" s="12" t="s">
        <v>99</v>
      </c>
      <c r="I1095" s="13">
        <v>8</v>
      </c>
      <c r="J1095" s="14">
        <v>72.36</v>
      </c>
      <c r="K1095" s="15">
        <v>0.1</v>
      </c>
      <c r="L1095" s="14">
        <v>32.23</v>
      </c>
      <c r="M1095" s="14">
        <f t="shared" si="68"/>
        <v>520.992</v>
      </c>
      <c r="N1095" s="14">
        <f t="shared" si="69"/>
        <v>257.84</v>
      </c>
      <c r="O1095" s="14">
        <f t="shared" si="70"/>
        <v>263.152</v>
      </c>
      <c r="P1095" s="16">
        <f t="shared" si="71"/>
        <v>0.505097966955347</v>
      </c>
      <c r="Q1095" s="17">
        <f>YEAR(SalesDataTable[[#This Row],[Order Date]])</f>
        <v>2026</v>
      </c>
      <c r="R1095" s="16" t="str">
        <f>"Q"&amp;ROUNDUP(MONTH(SalesDataTable[[#This Row],[Order Date]])/3,0)</f>
        <v>Q2</v>
      </c>
      <c r="S1095" s="13">
        <f>MONTH(SalesDataTable[[#This Row],[Order Date]])</f>
        <v>6</v>
      </c>
      <c r="T1095" s="16" t="str">
        <f>TEXT(SalesDataTable[[#This Row],[Order Date]],"mmm")</f>
        <v>Jun</v>
      </c>
    </row>
    <row r="1096" ht="15.6" spans="1:20">
      <c r="A1096" s="19" t="s">
        <v>1167</v>
      </c>
      <c r="B1096" s="11">
        <v>46187</v>
      </c>
      <c r="C1096" s="12" t="s">
        <v>21</v>
      </c>
      <c r="D1096" s="12" t="s">
        <v>108</v>
      </c>
      <c r="E1096" s="12" t="s">
        <v>45</v>
      </c>
      <c r="F1096" s="12" t="s">
        <v>24</v>
      </c>
      <c r="G1096" s="12" t="s">
        <v>37</v>
      </c>
      <c r="H1096" s="12" t="s">
        <v>103</v>
      </c>
      <c r="I1096" s="13">
        <v>1</v>
      </c>
      <c r="J1096" s="14">
        <v>162.51</v>
      </c>
      <c r="K1096" s="15">
        <v>0</v>
      </c>
      <c r="L1096" s="14">
        <v>88.29</v>
      </c>
      <c r="M1096" s="14">
        <f t="shared" si="68"/>
        <v>162.51</v>
      </c>
      <c r="N1096" s="14">
        <f t="shared" si="69"/>
        <v>88.29</v>
      </c>
      <c r="O1096" s="14">
        <f t="shared" si="70"/>
        <v>74.22</v>
      </c>
      <c r="P1096" s="16">
        <f t="shared" si="71"/>
        <v>0.456710356285767</v>
      </c>
      <c r="Q1096" s="17">
        <f>YEAR(SalesDataTable[[#This Row],[Order Date]])</f>
        <v>2026</v>
      </c>
      <c r="R1096" s="16" t="str">
        <f>"Q"&amp;ROUNDUP(MONTH(SalesDataTable[[#This Row],[Order Date]])/3,0)</f>
        <v>Q2</v>
      </c>
      <c r="S1096" s="13">
        <f>MONTH(SalesDataTable[[#This Row],[Order Date]])</f>
        <v>6</v>
      </c>
      <c r="T1096" s="16" t="str">
        <f>TEXT(SalesDataTable[[#This Row],[Order Date]],"mmm")</f>
        <v>Jun</v>
      </c>
    </row>
    <row r="1097" ht="15.6" spans="1:20">
      <c r="A1097" s="19" t="s">
        <v>1168</v>
      </c>
      <c r="B1097" s="11">
        <v>46187</v>
      </c>
      <c r="C1097" s="12" t="s">
        <v>21</v>
      </c>
      <c r="D1097" s="12" t="s">
        <v>108</v>
      </c>
      <c r="E1097" s="12" t="s">
        <v>45</v>
      </c>
      <c r="F1097" s="12" t="s">
        <v>40</v>
      </c>
      <c r="G1097" s="12" t="s">
        <v>31</v>
      </c>
      <c r="H1097" s="12" t="s">
        <v>99</v>
      </c>
      <c r="I1097" s="13">
        <v>3</v>
      </c>
      <c r="J1097" s="14">
        <v>70.52</v>
      </c>
      <c r="K1097" s="15">
        <v>0</v>
      </c>
      <c r="L1097" s="14">
        <v>33.12</v>
      </c>
      <c r="M1097" s="14">
        <f t="shared" si="68"/>
        <v>211.56</v>
      </c>
      <c r="N1097" s="14">
        <f t="shared" si="69"/>
        <v>99.36</v>
      </c>
      <c r="O1097" s="14">
        <f t="shared" si="70"/>
        <v>112.2</v>
      </c>
      <c r="P1097" s="16">
        <f t="shared" si="71"/>
        <v>0.53034600113443</v>
      </c>
      <c r="Q1097" s="17">
        <f>YEAR(SalesDataTable[[#This Row],[Order Date]])</f>
        <v>2026</v>
      </c>
      <c r="R1097" s="16" t="str">
        <f>"Q"&amp;ROUNDUP(MONTH(SalesDataTable[[#This Row],[Order Date]])/3,0)</f>
        <v>Q2</v>
      </c>
      <c r="S1097" s="13">
        <f>MONTH(SalesDataTable[[#This Row],[Order Date]])</f>
        <v>6</v>
      </c>
      <c r="T1097" s="16" t="str">
        <f>TEXT(SalesDataTable[[#This Row],[Order Date]],"mmm")</f>
        <v>Jun</v>
      </c>
    </row>
    <row r="1098" ht="15.6" spans="1:20">
      <c r="A1098" s="19" t="s">
        <v>1169</v>
      </c>
      <c r="B1098" s="11">
        <v>46187</v>
      </c>
      <c r="C1098" s="12" t="s">
        <v>47</v>
      </c>
      <c r="D1098" s="12" t="s">
        <v>68</v>
      </c>
      <c r="E1098" s="12" t="s">
        <v>59</v>
      </c>
      <c r="F1098" s="12" t="s">
        <v>24</v>
      </c>
      <c r="G1098" s="12" t="s">
        <v>31</v>
      </c>
      <c r="H1098" s="12" t="s">
        <v>32</v>
      </c>
      <c r="I1098" s="13">
        <v>1</v>
      </c>
      <c r="J1098" s="14">
        <v>90.28</v>
      </c>
      <c r="K1098" s="15">
        <v>0</v>
      </c>
      <c r="L1098" s="14">
        <v>46.04</v>
      </c>
      <c r="M1098" s="14">
        <f t="shared" si="68"/>
        <v>90.28</v>
      </c>
      <c r="N1098" s="14">
        <f t="shared" si="69"/>
        <v>46.04</v>
      </c>
      <c r="O1098" s="14">
        <f t="shared" si="70"/>
        <v>44.24</v>
      </c>
      <c r="P1098" s="16">
        <f t="shared" si="71"/>
        <v>0.490031014621179</v>
      </c>
      <c r="Q1098" s="17">
        <f>YEAR(SalesDataTable[[#This Row],[Order Date]])</f>
        <v>2026</v>
      </c>
      <c r="R1098" s="16" t="str">
        <f>"Q"&amp;ROUNDUP(MONTH(SalesDataTable[[#This Row],[Order Date]])/3,0)</f>
        <v>Q2</v>
      </c>
      <c r="S1098" s="13">
        <f>MONTH(SalesDataTable[[#This Row],[Order Date]])</f>
        <v>6</v>
      </c>
      <c r="T1098" s="16" t="str">
        <f>TEXT(SalesDataTable[[#This Row],[Order Date]],"mmm")</f>
        <v>Jun</v>
      </c>
    </row>
    <row r="1099" ht="15.6" spans="1:20">
      <c r="A1099" s="19" t="s">
        <v>1170</v>
      </c>
      <c r="B1099" s="11">
        <v>46187</v>
      </c>
      <c r="C1099" s="12" t="s">
        <v>47</v>
      </c>
      <c r="D1099" s="12" t="s">
        <v>102</v>
      </c>
      <c r="E1099" s="12" t="s">
        <v>59</v>
      </c>
      <c r="F1099" s="12" t="s">
        <v>36</v>
      </c>
      <c r="G1099" s="12" t="s">
        <v>51</v>
      </c>
      <c r="H1099" s="12" t="s">
        <v>52</v>
      </c>
      <c r="I1099" s="13">
        <v>2</v>
      </c>
      <c r="J1099" s="14">
        <v>342.25</v>
      </c>
      <c r="K1099" s="15">
        <v>0</v>
      </c>
      <c r="L1099" s="14">
        <v>196.86</v>
      </c>
      <c r="M1099" s="14">
        <f t="shared" si="68"/>
        <v>684.5</v>
      </c>
      <c r="N1099" s="14">
        <f t="shared" si="69"/>
        <v>393.72</v>
      </c>
      <c r="O1099" s="14">
        <f t="shared" si="70"/>
        <v>290.78</v>
      </c>
      <c r="P1099" s="16">
        <f t="shared" si="71"/>
        <v>0.424806428049671</v>
      </c>
      <c r="Q1099" s="17">
        <f>YEAR(SalesDataTable[[#This Row],[Order Date]])</f>
        <v>2026</v>
      </c>
      <c r="R1099" s="16" t="str">
        <f>"Q"&amp;ROUNDUP(MONTH(SalesDataTable[[#This Row],[Order Date]])/3,0)</f>
        <v>Q2</v>
      </c>
      <c r="S1099" s="13">
        <f>MONTH(SalesDataTable[[#This Row],[Order Date]])</f>
        <v>6</v>
      </c>
      <c r="T1099" s="16" t="str">
        <f>TEXT(SalesDataTable[[#This Row],[Order Date]],"mmm")</f>
        <v>Jun</v>
      </c>
    </row>
    <row r="1100" ht="15.6" spans="1:20">
      <c r="A1100" s="19" t="s">
        <v>1171</v>
      </c>
      <c r="B1100" s="11">
        <v>46187</v>
      </c>
      <c r="C1100" s="12" t="s">
        <v>28</v>
      </c>
      <c r="D1100" s="12" t="s">
        <v>29</v>
      </c>
      <c r="E1100" s="12" t="s">
        <v>23</v>
      </c>
      <c r="F1100" s="12" t="s">
        <v>40</v>
      </c>
      <c r="G1100" s="12" t="s">
        <v>25</v>
      </c>
      <c r="H1100" s="12" t="s">
        <v>49</v>
      </c>
      <c r="I1100" s="13">
        <v>6</v>
      </c>
      <c r="J1100" s="14">
        <v>50.92</v>
      </c>
      <c r="K1100" s="15">
        <v>0.05</v>
      </c>
      <c r="L1100" s="14">
        <v>22.87</v>
      </c>
      <c r="M1100" s="14">
        <f t="shared" si="68"/>
        <v>290.244</v>
      </c>
      <c r="N1100" s="14">
        <f t="shared" si="69"/>
        <v>137.22</v>
      </c>
      <c r="O1100" s="14">
        <f t="shared" si="70"/>
        <v>153.024</v>
      </c>
      <c r="P1100" s="16">
        <f t="shared" si="71"/>
        <v>0.527225368999876</v>
      </c>
      <c r="Q1100" s="17">
        <f>YEAR(SalesDataTable[[#This Row],[Order Date]])</f>
        <v>2026</v>
      </c>
      <c r="R1100" s="16" t="str">
        <f>"Q"&amp;ROUNDUP(MONTH(SalesDataTable[[#This Row],[Order Date]])/3,0)</f>
        <v>Q2</v>
      </c>
      <c r="S1100" s="13">
        <f>MONTH(SalesDataTable[[#This Row],[Order Date]])</f>
        <v>6</v>
      </c>
      <c r="T1100" s="16" t="str">
        <f>TEXT(SalesDataTable[[#This Row],[Order Date]],"mmm")</f>
        <v>Jun</v>
      </c>
    </row>
    <row r="1101" ht="15.6" spans="1:20">
      <c r="A1101" s="19" t="s">
        <v>1172</v>
      </c>
      <c r="B1101" s="11">
        <v>46187</v>
      </c>
      <c r="C1101" s="12" t="s">
        <v>21</v>
      </c>
      <c r="D1101" s="12" t="s">
        <v>22</v>
      </c>
      <c r="E1101" s="12" t="s">
        <v>45</v>
      </c>
      <c r="F1101" s="12" t="s">
        <v>24</v>
      </c>
      <c r="G1101" s="12" t="s">
        <v>37</v>
      </c>
      <c r="H1101" s="12" t="s">
        <v>38</v>
      </c>
      <c r="I1101" s="13">
        <v>5</v>
      </c>
      <c r="J1101" s="14">
        <v>36.72</v>
      </c>
      <c r="K1101" s="15">
        <v>0.15</v>
      </c>
      <c r="L1101" s="14">
        <v>13.2</v>
      </c>
      <c r="M1101" s="14">
        <f t="shared" si="68"/>
        <v>156.06</v>
      </c>
      <c r="N1101" s="14">
        <f t="shared" si="69"/>
        <v>66</v>
      </c>
      <c r="O1101" s="14">
        <f t="shared" si="70"/>
        <v>90.06</v>
      </c>
      <c r="P1101" s="16">
        <f t="shared" si="71"/>
        <v>0.577085736255286</v>
      </c>
      <c r="Q1101" s="17">
        <f>YEAR(SalesDataTable[[#This Row],[Order Date]])</f>
        <v>2026</v>
      </c>
      <c r="R1101" s="16" t="str">
        <f>"Q"&amp;ROUNDUP(MONTH(SalesDataTable[[#This Row],[Order Date]])/3,0)</f>
        <v>Q2</v>
      </c>
      <c r="S1101" s="13">
        <f>MONTH(SalesDataTable[[#This Row],[Order Date]])</f>
        <v>6</v>
      </c>
      <c r="T1101" s="16" t="str">
        <f>TEXT(SalesDataTable[[#This Row],[Order Date]],"mmm")</f>
        <v>Jun</v>
      </c>
    </row>
    <row r="1102" ht="15.6" spans="1:20">
      <c r="A1102" s="19" t="s">
        <v>1173</v>
      </c>
      <c r="B1102" s="11">
        <v>46187</v>
      </c>
      <c r="C1102" s="12" t="s">
        <v>21</v>
      </c>
      <c r="D1102" s="12" t="s">
        <v>108</v>
      </c>
      <c r="E1102" s="12" t="s">
        <v>23</v>
      </c>
      <c r="F1102" s="12" t="s">
        <v>36</v>
      </c>
      <c r="G1102" s="12" t="s">
        <v>51</v>
      </c>
      <c r="H1102" s="12" t="s">
        <v>52</v>
      </c>
      <c r="I1102" s="13">
        <v>4</v>
      </c>
      <c r="J1102" s="14">
        <v>348.96</v>
      </c>
      <c r="K1102" s="15">
        <v>0.15</v>
      </c>
      <c r="L1102" s="14">
        <v>197.02</v>
      </c>
      <c r="M1102" s="14">
        <f t="shared" si="68"/>
        <v>1186.464</v>
      </c>
      <c r="N1102" s="14">
        <f t="shared" si="69"/>
        <v>788.08</v>
      </c>
      <c r="O1102" s="14">
        <f t="shared" si="70"/>
        <v>398.384</v>
      </c>
      <c r="P1102" s="16">
        <f t="shared" si="71"/>
        <v>0.33577419963859</v>
      </c>
      <c r="Q1102" s="17">
        <f>YEAR(SalesDataTable[[#This Row],[Order Date]])</f>
        <v>2026</v>
      </c>
      <c r="R1102" s="16" t="str">
        <f>"Q"&amp;ROUNDUP(MONTH(SalesDataTable[[#This Row],[Order Date]])/3,0)</f>
        <v>Q2</v>
      </c>
      <c r="S1102" s="13">
        <f>MONTH(SalesDataTable[[#This Row],[Order Date]])</f>
        <v>6</v>
      </c>
      <c r="T1102" s="16" t="str">
        <f>TEXT(SalesDataTable[[#This Row],[Order Date]],"mmm")</f>
        <v>Jun</v>
      </c>
    </row>
    <row r="1103" ht="15.6" spans="1:20">
      <c r="A1103" s="19" t="s">
        <v>1174</v>
      </c>
      <c r="B1103" s="11">
        <v>46187</v>
      </c>
      <c r="C1103" s="12" t="s">
        <v>21</v>
      </c>
      <c r="D1103" s="12" t="s">
        <v>22</v>
      </c>
      <c r="E1103" s="12" t="s">
        <v>23</v>
      </c>
      <c r="F1103" s="12" t="s">
        <v>24</v>
      </c>
      <c r="G1103" s="12" t="s">
        <v>31</v>
      </c>
      <c r="H1103" s="12" t="s">
        <v>99</v>
      </c>
      <c r="I1103" s="13">
        <v>1</v>
      </c>
      <c r="J1103" s="14">
        <v>71.28</v>
      </c>
      <c r="K1103" s="15">
        <v>0</v>
      </c>
      <c r="L1103" s="14">
        <v>31.92</v>
      </c>
      <c r="M1103" s="14">
        <f t="shared" si="68"/>
        <v>71.28</v>
      </c>
      <c r="N1103" s="14">
        <f t="shared" si="69"/>
        <v>31.92</v>
      </c>
      <c r="O1103" s="14">
        <f t="shared" si="70"/>
        <v>39.36</v>
      </c>
      <c r="P1103" s="16">
        <f t="shared" si="71"/>
        <v>0.552188552188552</v>
      </c>
      <c r="Q1103" s="17">
        <f>YEAR(SalesDataTable[[#This Row],[Order Date]])</f>
        <v>2026</v>
      </c>
      <c r="R1103" s="16" t="str">
        <f>"Q"&amp;ROUNDUP(MONTH(SalesDataTable[[#This Row],[Order Date]])/3,0)</f>
        <v>Q2</v>
      </c>
      <c r="S1103" s="13">
        <f>MONTH(SalesDataTable[[#This Row],[Order Date]])</f>
        <v>6</v>
      </c>
      <c r="T1103" s="16" t="str">
        <f>TEXT(SalesDataTable[[#This Row],[Order Date]],"mmm")</f>
        <v>Jun</v>
      </c>
    </row>
    <row r="1104" ht="15.6" spans="1:20">
      <c r="A1104" s="19" t="s">
        <v>1175</v>
      </c>
      <c r="B1104" s="11">
        <v>46187</v>
      </c>
      <c r="C1104" s="12" t="s">
        <v>28</v>
      </c>
      <c r="D1104" s="12" t="s">
        <v>89</v>
      </c>
      <c r="E1104" s="12" t="s">
        <v>23</v>
      </c>
      <c r="F1104" s="12" t="s">
        <v>36</v>
      </c>
      <c r="G1104" s="12" t="s">
        <v>37</v>
      </c>
      <c r="H1104" s="12" t="s">
        <v>103</v>
      </c>
      <c r="I1104" s="13">
        <v>1</v>
      </c>
      <c r="J1104" s="14">
        <v>160.99</v>
      </c>
      <c r="K1104" s="15">
        <v>0.05</v>
      </c>
      <c r="L1104" s="14">
        <v>89.15</v>
      </c>
      <c r="M1104" s="14">
        <f t="shared" si="68"/>
        <v>152.9405</v>
      </c>
      <c r="N1104" s="14">
        <f t="shared" si="69"/>
        <v>89.15</v>
      </c>
      <c r="O1104" s="14">
        <f t="shared" si="70"/>
        <v>63.7905</v>
      </c>
      <c r="P1104" s="16">
        <f t="shared" si="71"/>
        <v>0.4170935756062</v>
      </c>
      <c r="Q1104" s="17">
        <f>YEAR(SalesDataTable[[#This Row],[Order Date]])</f>
        <v>2026</v>
      </c>
      <c r="R1104" s="16" t="str">
        <f>"Q"&amp;ROUNDUP(MONTH(SalesDataTable[[#This Row],[Order Date]])/3,0)</f>
        <v>Q2</v>
      </c>
      <c r="S1104" s="13">
        <f>MONTH(SalesDataTable[[#This Row],[Order Date]])</f>
        <v>6</v>
      </c>
      <c r="T1104" s="16" t="str">
        <f>TEXT(SalesDataTable[[#This Row],[Order Date]],"mmm")</f>
        <v>Jun</v>
      </c>
    </row>
    <row r="1105" ht="15.6" spans="1:20">
      <c r="A1105" s="19" t="s">
        <v>1176</v>
      </c>
      <c r="B1105" s="11">
        <v>46188</v>
      </c>
      <c r="C1105" s="12" t="s">
        <v>28</v>
      </c>
      <c r="D1105" s="12" t="s">
        <v>106</v>
      </c>
      <c r="E1105" s="12" t="s">
        <v>23</v>
      </c>
      <c r="F1105" s="12" t="s">
        <v>24</v>
      </c>
      <c r="G1105" s="12" t="s">
        <v>69</v>
      </c>
      <c r="H1105" s="12" t="s">
        <v>75</v>
      </c>
      <c r="I1105" s="13">
        <v>1</v>
      </c>
      <c r="J1105" s="14">
        <v>124.19</v>
      </c>
      <c r="K1105" s="15">
        <v>0.05</v>
      </c>
      <c r="L1105" s="14">
        <v>67.21</v>
      </c>
      <c r="M1105" s="14">
        <f t="shared" si="68"/>
        <v>117.9805</v>
      </c>
      <c r="N1105" s="14">
        <f t="shared" si="69"/>
        <v>67.21</v>
      </c>
      <c r="O1105" s="14">
        <f t="shared" si="70"/>
        <v>50.7705</v>
      </c>
      <c r="P1105" s="16">
        <f t="shared" si="71"/>
        <v>0.430329588364179</v>
      </c>
      <c r="Q1105" s="17">
        <f>YEAR(SalesDataTable[[#This Row],[Order Date]])</f>
        <v>2026</v>
      </c>
      <c r="R1105" s="16" t="str">
        <f>"Q"&amp;ROUNDUP(MONTH(SalesDataTable[[#This Row],[Order Date]])/3,0)</f>
        <v>Q2</v>
      </c>
      <c r="S1105" s="13">
        <f>MONTH(SalesDataTable[[#This Row],[Order Date]])</f>
        <v>6</v>
      </c>
      <c r="T1105" s="16" t="str">
        <f>TEXT(SalesDataTable[[#This Row],[Order Date]],"mmm")</f>
        <v>Jun</v>
      </c>
    </row>
    <row r="1106" ht="15.6" spans="1:20">
      <c r="A1106" s="19" t="s">
        <v>1177</v>
      </c>
      <c r="B1106" s="11">
        <v>46188</v>
      </c>
      <c r="C1106" s="12" t="s">
        <v>28</v>
      </c>
      <c r="D1106" s="12" t="s">
        <v>29</v>
      </c>
      <c r="E1106" s="12" t="s">
        <v>23</v>
      </c>
      <c r="F1106" s="12" t="s">
        <v>36</v>
      </c>
      <c r="G1106" s="12" t="s">
        <v>37</v>
      </c>
      <c r="H1106" s="12" t="s">
        <v>38</v>
      </c>
      <c r="I1106" s="13">
        <v>2</v>
      </c>
      <c r="J1106" s="14">
        <v>36.11</v>
      </c>
      <c r="K1106" s="15">
        <v>0.05</v>
      </c>
      <c r="L1106" s="14">
        <v>13.29</v>
      </c>
      <c r="M1106" s="14">
        <f t="shared" si="68"/>
        <v>68.609</v>
      </c>
      <c r="N1106" s="14">
        <f t="shared" si="69"/>
        <v>26.58</v>
      </c>
      <c r="O1106" s="14">
        <f t="shared" si="70"/>
        <v>42.029</v>
      </c>
      <c r="P1106" s="16">
        <f t="shared" si="71"/>
        <v>0.612587269891705</v>
      </c>
      <c r="Q1106" s="17">
        <f>YEAR(SalesDataTable[[#This Row],[Order Date]])</f>
        <v>2026</v>
      </c>
      <c r="R1106" s="16" t="str">
        <f>"Q"&amp;ROUNDUP(MONTH(SalesDataTable[[#This Row],[Order Date]])/3,0)</f>
        <v>Q2</v>
      </c>
      <c r="S1106" s="13">
        <f>MONTH(SalesDataTable[[#This Row],[Order Date]])</f>
        <v>6</v>
      </c>
      <c r="T1106" s="16" t="str">
        <f>TEXT(SalesDataTable[[#This Row],[Order Date]],"mmm")</f>
        <v>Jun</v>
      </c>
    </row>
    <row r="1107" ht="15.6" spans="1:20">
      <c r="A1107" s="19" t="s">
        <v>1178</v>
      </c>
      <c r="B1107" s="11">
        <v>46188</v>
      </c>
      <c r="C1107" s="12" t="s">
        <v>21</v>
      </c>
      <c r="D1107" s="12" t="s">
        <v>22</v>
      </c>
      <c r="E1107" s="12" t="s">
        <v>30</v>
      </c>
      <c r="F1107" s="12" t="s">
        <v>40</v>
      </c>
      <c r="G1107" s="12" t="s">
        <v>69</v>
      </c>
      <c r="H1107" s="12" t="s">
        <v>70</v>
      </c>
      <c r="I1107" s="13">
        <v>4</v>
      </c>
      <c r="J1107" s="14">
        <v>40.91</v>
      </c>
      <c r="K1107" s="15">
        <v>0.05</v>
      </c>
      <c r="L1107" s="14">
        <v>14.42</v>
      </c>
      <c r="M1107" s="14">
        <f t="shared" si="68"/>
        <v>155.458</v>
      </c>
      <c r="N1107" s="14">
        <f t="shared" si="69"/>
        <v>57.68</v>
      </c>
      <c r="O1107" s="14">
        <f t="shared" si="70"/>
        <v>97.778</v>
      </c>
      <c r="P1107" s="16">
        <f t="shared" si="71"/>
        <v>0.628967309498385</v>
      </c>
      <c r="Q1107" s="17">
        <f>YEAR(SalesDataTable[[#This Row],[Order Date]])</f>
        <v>2026</v>
      </c>
      <c r="R1107" s="16" t="str">
        <f>"Q"&amp;ROUNDUP(MONTH(SalesDataTable[[#This Row],[Order Date]])/3,0)</f>
        <v>Q2</v>
      </c>
      <c r="S1107" s="13">
        <f>MONTH(SalesDataTable[[#This Row],[Order Date]])</f>
        <v>6</v>
      </c>
      <c r="T1107" s="16" t="str">
        <f>TEXT(SalesDataTable[[#This Row],[Order Date]],"mmm")</f>
        <v>Jun</v>
      </c>
    </row>
    <row r="1108" ht="15.6" spans="1:20">
      <c r="A1108" s="19" t="s">
        <v>1179</v>
      </c>
      <c r="B1108" s="11">
        <v>46189</v>
      </c>
      <c r="C1108" s="12" t="s">
        <v>28</v>
      </c>
      <c r="D1108" s="12" t="s">
        <v>58</v>
      </c>
      <c r="E1108" s="12" t="s">
        <v>23</v>
      </c>
      <c r="F1108" s="12" t="s">
        <v>24</v>
      </c>
      <c r="G1108" s="12" t="s">
        <v>31</v>
      </c>
      <c r="H1108" s="12" t="s">
        <v>41</v>
      </c>
      <c r="I1108" s="13">
        <v>5</v>
      </c>
      <c r="J1108" s="14">
        <v>141.67</v>
      </c>
      <c r="K1108" s="15">
        <v>0.1</v>
      </c>
      <c r="L1108" s="14">
        <v>80.59</v>
      </c>
      <c r="M1108" s="14">
        <f t="shared" si="68"/>
        <v>637.515</v>
      </c>
      <c r="N1108" s="14">
        <f t="shared" si="69"/>
        <v>402.95</v>
      </c>
      <c r="O1108" s="14">
        <f t="shared" si="70"/>
        <v>234.565</v>
      </c>
      <c r="P1108" s="16">
        <f t="shared" si="71"/>
        <v>0.367936440711199</v>
      </c>
      <c r="Q1108" s="17">
        <f>YEAR(SalesDataTable[[#This Row],[Order Date]])</f>
        <v>2026</v>
      </c>
      <c r="R1108" s="16" t="str">
        <f>"Q"&amp;ROUNDUP(MONTH(SalesDataTable[[#This Row],[Order Date]])/3,0)</f>
        <v>Q2</v>
      </c>
      <c r="S1108" s="13">
        <f>MONTH(SalesDataTable[[#This Row],[Order Date]])</f>
        <v>6</v>
      </c>
      <c r="T1108" s="16" t="str">
        <f>TEXT(SalesDataTable[[#This Row],[Order Date]],"mmm")</f>
        <v>Jun</v>
      </c>
    </row>
    <row r="1109" ht="15.6" spans="1:20">
      <c r="A1109" s="19" t="s">
        <v>1180</v>
      </c>
      <c r="B1109" s="11">
        <v>46189</v>
      </c>
      <c r="C1109" s="12" t="s">
        <v>47</v>
      </c>
      <c r="D1109" s="12" t="s">
        <v>65</v>
      </c>
      <c r="E1109" s="12" t="s">
        <v>23</v>
      </c>
      <c r="F1109" s="12" t="s">
        <v>24</v>
      </c>
      <c r="G1109" s="12" t="s">
        <v>37</v>
      </c>
      <c r="H1109" s="12" t="s">
        <v>66</v>
      </c>
      <c r="I1109" s="13">
        <v>1</v>
      </c>
      <c r="J1109" s="14">
        <v>47.53</v>
      </c>
      <c r="K1109" s="15">
        <v>0.05</v>
      </c>
      <c r="L1109" s="14">
        <v>18.5</v>
      </c>
      <c r="M1109" s="14">
        <f t="shared" si="68"/>
        <v>45.1535</v>
      </c>
      <c r="N1109" s="14">
        <f t="shared" si="69"/>
        <v>18.5</v>
      </c>
      <c r="O1109" s="14">
        <f t="shared" si="70"/>
        <v>26.6535</v>
      </c>
      <c r="P1109" s="16">
        <f t="shared" si="71"/>
        <v>0.590286467272747</v>
      </c>
      <c r="Q1109" s="17">
        <f>YEAR(SalesDataTable[[#This Row],[Order Date]])</f>
        <v>2026</v>
      </c>
      <c r="R1109" s="16" t="str">
        <f>"Q"&amp;ROUNDUP(MONTH(SalesDataTable[[#This Row],[Order Date]])/3,0)</f>
        <v>Q2</v>
      </c>
      <c r="S1109" s="13">
        <f>MONTH(SalesDataTable[[#This Row],[Order Date]])</f>
        <v>6</v>
      </c>
      <c r="T1109" s="16" t="str">
        <f>TEXT(SalesDataTable[[#This Row],[Order Date]],"mmm")</f>
        <v>Jun</v>
      </c>
    </row>
    <row r="1110" ht="15.6" spans="1:20">
      <c r="A1110" s="19" t="s">
        <v>1181</v>
      </c>
      <c r="B1110" s="11">
        <v>46189</v>
      </c>
      <c r="C1110" s="12" t="s">
        <v>47</v>
      </c>
      <c r="D1110" s="12" t="s">
        <v>68</v>
      </c>
      <c r="E1110" s="12" t="s">
        <v>23</v>
      </c>
      <c r="F1110" s="12" t="s">
        <v>24</v>
      </c>
      <c r="G1110" s="12" t="s">
        <v>37</v>
      </c>
      <c r="H1110" s="12" t="s">
        <v>103</v>
      </c>
      <c r="I1110" s="13">
        <v>3</v>
      </c>
      <c r="J1110" s="14">
        <v>163.65</v>
      </c>
      <c r="K1110" s="15">
        <v>0.15</v>
      </c>
      <c r="L1110" s="14">
        <v>85.8</v>
      </c>
      <c r="M1110" s="14">
        <f t="shared" si="68"/>
        <v>417.3075</v>
      </c>
      <c r="N1110" s="14">
        <f t="shared" si="69"/>
        <v>257.4</v>
      </c>
      <c r="O1110" s="14">
        <f t="shared" si="70"/>
        <v>159.9075</v>
      </c>
      <c r="P1110" s="16">
        <f t="shared" si="71"/>
        <v>0.383188655847307</v>
      </c>
      <c r="Q1110" s="17">
        <f>YEAR(SalesDataTable[[#This Row],[Order Date]])</f>
        <v>2026</v>
      </c>
      <c r="R1110" s="16" t="str">
        <f>"Q"&amp;ROUNDUP(MONTH(SalesDataTable[[#This Row],[Order Date]])/3,0)</f>
        <v>Q2</v>
      </c>
      <c r="S1110" s="13">
        <f>MONTH(SalesDataTable[[#This Row],[Order Date]])</f>
        <v>6</v>
      </c>
      <c r="T1110" s="16" t="str">
        <f>TEXT(SalesDataTable[[#This Row],[Order Date]],"mmm")</f>
        <v>Jun</v>
      </c>
    </row>
    <row r="1111" ht="15.6" spans="1:20">
      <c r="A1111" s="19" t="s">
        <v>1182</v>
      </c>
      <c r="B1111" s="11">
        <v>46189</v>
      </c>
      <c r="C1111" s="12" t="s">
        <v>21</v>
      </c>
      <c r="D1111" s="12" t="s">
        <v>108</v>
      </c>
      <c r="E1111" s="12" t="s">
        <v>30</v>
      </c>
      <c r="F1111" s="12" t="s">
        <v>40</v>
      </c>
      <c r="G1111" s="12" t="s">
        <v>37</v>
      </c>
      <c r="H1111" s="12" t="s">
        <v>91</v>
      </c>
      <c r="I1111" s="13">
        <v>5</v>
      </c>
      <c r="J1111" s="14">
        <v>130.95</v>
      </c>
      <c r="K1111" s="15">
        <v>0.15</v>
      </c>
      <c r="L1111" s="14">
        <v>68.47</v>
      </c>
      <c r="M1111" s="14">
        <f t="shared" si="68"/>
        <v>556.5375</v>
      </c>
      <c r="N1111" s="14">
        <f t="shared" si="69"/>
        <v>342.35</v>
      </c>
      <c r="O1111" s="14">
        <f t="shared" si="70"/>
        <v>214.1875</v>
      </c>
      <c r="P1111" s="16">
        <f t="shared" si="71"/>
        <v>0.384857264784493</v>
      </c>
      <c r="Q1111" s="17">
        <f>YEAR(SalesDataTable[[#This Row],[Order Date]])</f>
        <v>2026</v>
      </c>
      <c r="R1111" s="16" t="str">
        <f>"Q"&amp;ROUNDUP(MONTH(SalesDataTable[[#This Row],[Order Date]])/3,0)</f>
        <v>Q2</v>
      </c>
      <c r="S1111" s="13">
        <f>MONTH(SalesDataTable[[#This Row],[Order Date]])</f>
        <v>6</v>
      </c>
      <c r="T1111" s="16" t="str">
        <f>TEXT(SalesDataTable[[#This Row],[Order Date]],"mmm")</f>
        <v>Jun</v>
      </c>
    </row>
    <row r="1112" ht="15.6" spans="1:20">
      <c r="A1112" s="19" t="s">
        <v>1183</v>
      </c>
      <c r="B1112" s="11">
        <v>46189</v>
      </c>
      <c r="C1112" s="12" t="s">
        <v>47</v>
      </c>
      <c r="D1112" s="12" t="s">
        <v>102</v>
      </c>
      <c r="E1112" s="12" t="s">
        <v>23</v>
      </c>
      <c r="F1112" s="12" t="s">
        <v>24</v>
      </c>
      <c r="G1112" s="12" t="s">
        <v>37</v>
      </c>
      <c r="H1112" s="12" t="s">
        <v>103</v>
      </c>
      <c r="I1112" s="13">
        <v>5</v>
      </c>
      <c r="J1112" s="14">
        <v>160.82</v>
      </c>
      <c r="K1112" s="15">
        <v>0</v>
      </c>
      <c r="L1112" s="14">
        <v>90.14</v>
      </c>
      <c r="M1112" s="14">
        <f t="shared" si="68"/>
        <v>804.1</v>
      </c>
      <c r="N1112" s="14">
        <f t="shared" si="69"/>
        <v>450.7</v>
      </c>
      <c r="O1112" s="14">
        <f t="shared" si="70"/>
        <v>353.4</v>
      </c>
      <c r="P1112" s="16">
        <f t="shared" si="71"/>
        <v>0.439497574928491</v>
      </c>
      <c r="Q1112" s="17">
        <f>YEAR(SalesDataTable[[#This Row],[Order Date]])</f>
        <v>2026</v>
      </c>
      <c r="R1112" s="16" t="str">
        <f>"Q"&amp;ROUNDUP(MONTH(SalesDataTable[[#This Row],[Order Date]])/3,0)</f>
        <v>Q2</v>
      </c>
      <c r="S1112" s="13">
        <f>MONTH(SalesDataTable[[#This Row],[Order Date]])</f>
        <v>6</v>
      </c>
      <c r="T1112" s="16" t="str">
        <f>TEXT(SalesDataTable[[#This Row],[Order Date]],"mmm")</f>
        <v>Jun</v>
      </c>
    </row>
    <row r="1113" ht="15.6" spans="1:20">
      <c r="A1113" s="19" t="s">
        <v>1184</v>
      </c>
      <c r="B1113" s="11">
        <v>46189</v>
      </c>
      <c r="C1113" s="12" t="s">
        <v>28</v>
      </c>
      <c r="D1113" s="12" t="s">
        <v>89</v>
      </c>
      <c r="E1113" s="12" t="s">
        <v>45</v>
      </c>
      <c r="F1113" s="12" t="s">
        <v>36</v>
      </c>
      <c r="G1113" s="12" t="s">
        <v>25</v>
      </c>
      <c r="H1113" s="12" t="s">
        <v>55</v>
      </c>
      <c r="I1113" s="13">
        <v>3</v>
      </c>
      <c r="J1113" s="14">
        <v>40.51</v>
      </c>
      <c r="K1113" s="15">
        <v>0</v>
      </c>
      <c r="L1113" s="14">
        <v>16.94</v>
      </c>
      <c r="M1113" s="14">
        <f t="shared" si="68"/>
        <v>121.53</v>
      </c>
      <c r="N1113" s="14">
        <f t="shared" si="69"/>
        <v>50.82</v>
      </c>
      <c r="O1113" s="14">
        <f t="shared" si="70"/>
        <v>70.71</v>
      </c>
      <c r="P1113" s="16">
        <f t="shared" si="71"/>
        <v>0.581831646507035</v>
      </c>
      <c r="Q1113" s="17">
        <f>YEAR(SalesDataTable[[#This Row],[Order Date]])</f>
        <v>2026</v>
      </c>
      <c r="R1113" s="16" t="str">
        <f>"Q"&amp;ROUNDUP(MONTH(SalesDataTable[[#This Row],[Order Date]])/3,0)</f>
        <v>Q2</v>
      </c>
      <c r="S1113" s="13">
        <f>MONTH(SalesDataTable[[#This Row],[Order Date]])</f>
        <v>6</v>
      </c>
      <c r="T1113" s="16" t="str">
        <f>TEXT(SalesDataTable[[#This Row],[Order Date]],"mmm")</f>
        <v>Jun</v>
      </c>
    </row>
    <row r="1114" ht="15.6" spans="1:20">
      <c r="A1114" s="19" t="s">
        <v>1185</v>
      </c>
      <c r="B1114" s="11">
        <v>46189</v>
      </c>
      <c r="C1114" s="12" t="s">
        <v>28</v>
      </c>
      <c r="D1114" s="12" t="s">
        <v>86</v>
      </c>
      <c r="E1114" s="12" t="s">
        <v>23</v>
      </c>
      <c r="F1114" s="12" t="s">
        <v>40</v>
      </c>
      <c r="G1114" s="12" t="s">
        <v>25</v>
      </c>
      <c r="H1114" s="12" t="s">
        <v>26</v>
      </c>
      <c r="I1114" s="13">
        <v>1</v>
      </c>
      <c r="J1114" s="14">
        <v>81.08</v>
      </c>
      <c r="K1114" s="15">
        <v>0</v>
      </c>
      <c r="L1114" s="14">
        <v>41.52</v>
      </c>
      <c r="M1114" s="14">
        <f t="shared" si="68"/>
        <v>81.08</v>
      </c>
      <c r="N1114" s="14">
        <f t="shared" si="69"/>
        <v>41.52</v>
      </c>
      <c r="O1114" s="14">
        <f t="shared" si="70"/>
        <v>39.56</v>
      </c>
      <c r="P1114" s="16">
        <f t="shared" si="71"/>
        <v>0.487913172175629</v>
      </c>
      <c r="Q1114" s="17">
        <f>YEAR(SalesDataTable[[#This Row],[Order Date]])</f>
        <v>2026</v>
      </c>
      <c r="R1114" s="16" t="str">
        <f>"Q"&amp;ROUNDUP(MONTH(SalesDataTable[[#This Row],[Order Date]])/3,0)</f>
        <v>Q2</v>
      </c>
      <c r="S1114" s="13">
        <f>MONTH(SalesDataTable[[#This Row],[Order Date]])</f>
        <v>6</v>
      </c>
      <c r="T1114" s="16" t="str">
        <f>TEXT(SalesDataTable[[#This Row],[Order Date]],"mmm")</f>
        <v>Jun</v>
      </c>
    </row>
    <row r="1115" ht="15.6" spans="1:20">
      <c r="A1115" s="19" t="s">
        <v>1186</v>
      </c>
      <c r="B1115" s="11">
        <v>46189</v>
      </c>
      <c r="C1115" s="12" t="s">
        <v>34</v>
      </c>
      <c r="D1115" s="12" t="s">
        <v>81</v>
      </c>
      <c r="E1115" s="12" t="s">
        <v>30</v>
      </c>
      <c r="F1115" s="12" t="s">
        <v>40</v>
      </c>
      <c r="G1115" s="12" t="s">
        <v>31</v>
      </c>
      <c r="H1115" s="12" t="s">
        <v>73</v>
      </c>
      <c r="I1115" s="13">
        <v>4</v>
      </c>
      <c r="J1115" s="14">
        <v>150.43</v>
      </c>
      <c r="K1115" s="15">
        <v>0.1</v>
      </c>
      <c r="L1115" s="14">
        <v>77.65</v>
      </c>
      <c r="M1115" s="14">
        <f t="shared" si="68"/>
        <v>541.548</v>
      </c>
      <c r="N1115" s="14">
        <f t="shared" si="69"/>
        <v>310.6</v>
      </c>
      <c r="O1115" s="14">
        <f t="shared" si="70"/>
        <v>230.948</v>
      </c>
      <c r="P1115" s="16">
        <f t="shared" si="71"/>
        <v>0.42645896577958</v>
      </c>
      <c r="Q1115" s="17">
        <f>YEAR(SalesDataTable[[#This Row],[Order Date]])</f>
        <v>2026</v>
      </c>
      <c r="R1115" s="16" t="str">
        <f>"Q"&amp;ROUNDUP(MONTH(SalesDataTable[[#This Row],[Order Date]])/3,0)</f>
        <v>Q2</v>
      </c>
      <c r="S1115" s="13">
        <f>MONTH(SalesDataTable[[#This Row],[Order Date]])</f>
        <v>6</v>
      </c>
      <c r="T1115" s="16" t="str">
        <f>TEXT(SalesDataTable[[#This Row],[Order Date]],"mmm")</f>
        <v>Jun</v>
      </c>
    </row>
    <row r="1116" ht="15.6" spans="1:20">
      <c r="A1116" s="19" t="s">
        <v>1187</v>
      </c>
      <c r="B1116" s="11">
        <v>46190</v>
      </c>
      <c r="C1116" s="12" t="s">
        <v>28</v>
      </c>
      <c r="D1116" s="12" t="s">
        <v>89</v>
      </c>
      <c r="E1116" s="12" t="s">
        <v>59</v>
      </c>
      <c r="F1116" s="12" t="s">
        <v>24</v>
      </c>
      <c r="G1116" s="12" t="s">
        <v>51</v>
      </c>
      <c r="H1116" s="12" t="s">
        <v>61</v>
      </c>
      <c r="I1116" s="13">
        <v>1</v>
      </c>
      <c r="J1116" s="14">
        <v>192.42</v>
      </c>
      <c r="K1116" s="15">
        <v>0</v>
      </c>
      <c r="L1116" s="14">
        <v>103.31</v>
      </c>
      <c r="M1116" s="14">
        <f t="shared" si="68"/>
        <v>192.42</v>
      </c>
      <c r="N1116" s="14">
        <f t="shared" si="69"/>
        <v>103.31</v>
      </c>
      <c r="O1116" s="14">
        <f t="shared" si="70"/>
        <v>89.11</v>
      </c>
      <c r="P1116" s="16">
        <f t="shared" si="71"/>
        <v>0.463101548695562</v>
      </c>
      <c r="Q1116" s="17">
        <f>YEAR(SalesDataTable[[#This Row],[Order Date]])</f>
        <v>2026</v>
      </c>
      <c r="R1116" s="16" t="str">
        <f>"Q"&amp;ROUNDUP(MONTH(SalesDataTable[[#This Row],[Order Date]])/3,0)</f>
        <v>Q2</v>
      </c>
      <c r="S1116" s="13">
        <f>MONTH(SalesDataTable[[#This Row],[Order Date]])</f>
        <v>6</v>
      </c>
      <c r="T1116" s="16" t="str">
        <f>TEXT(SalesDataTable[[#This Row],[Order Date]],"mmm")</f>
        <v>Jun</v>
      </c>
    </row>
    <row r="1117" ht="15.6" spans="1:20">
      <c r="A1117" s="19" t="s">
        <v>1188</v>
      </c>
      <c r="B1117" s="11">
        <v>46190</v>
      </c>
      <c r="C1117" s="12" t="s">
        <v>47</v>
      </c>
      <c r="D1117" s="12" t="s">
        <v>65</v>
      </c>
      <c r="E1117" s="12" t="s">
        <v>30</v>
      </c>
      <c r="F1117" s="12" t="s">
        <v>40</v>
      </c>
      <c r="G1117" s="12" t="s">
        <v>51</v>
      </c>
      <c r="H1117" s="12" t="s">
        <v>52</v>
      </c>
      <c r="I1117" s="13">
        <v>10</v>
      </c>
      <c r="J1117" s="14">
        <v>333.14</v>
      </c>
      <c r="K1117" s="15">
        <v>0.15</v>
      </c>
      <c r="L1117" s="14">
        <v>194.52</v>
      </c>
      <c r="M1117" s="14">
        <f t="shared" si="68"/>
        <v>2831.69</v>
      </c>
      <c r="N1117" s="14">
        <f t="shared" si="69"/>
        <v>1945.2</v>
      </c>
      <c r="O1117" s="14">
        <f t="shared" si="70"/>
        <v>886.49</v>
      </c>
      <c r="P1117" s="16">
        <f t="shared" si="71"/>
        <v>0.313060398560577</v>
      </c>
      <c r="Q1117" s="17">
        <f>YEAR(SalesDataTable[[#This Row],[Order Date]])</f>
        <v>2026</v>
      </c>
      <c r="R1117" s="16" t="str">
        <f>"Q"&amp;ROUNDUP(MONTH(SalesDataTable[[#This Row],[Order Date]])/3,0)</f>
        <v>Q2</v>
      </c>
      <c r="S1117" s="13">
        <f>MONTH(SalesDataTable[[#This Row],[Order Date]])</f>
        <v>6</v>
      </c>
      <c r="T1117" s="16" t="str">
        <f>TEXT(SalesDataTable[[#This Row],[Order Date]],"mmm")</f>
        <v>Jun</v>
      </c>
    </row>
    <row r="1118" ht="15.6" spans="1:20">
      <c r="A1118" s="19" t="s">
        <v>1189</v>
      </c>
      <c r="B1118" s="11">
        <v>46190</v>
      </c>
      <c r="C1118" s="12" t="s">
        <v>21</v>
      </c>
      <c r="D1118" s="12" t="s">
        <v>22</v>
      </c>
      <c r="E1118" s="12" t="s">
        <v>23</v>
      </c>
      <c r="F1118" s="12" t="s">
        <v>40</v>
      </c>
      <c r="G1118" s="12" t="s">
        <v>51</v>
      </c>
      <c r="H1118" s="12" t="s">
        <v>84</v>
      </c>
      <c r="I1118" s="13">
        <v>1</v>
      </c>
      <c r="J1118" s="14">
        <v>79.9</v>
      </c>
      <c r="K1118" s="15">
        <v>0.05</v>
      </c>
      <c r="L1118" s="14">
        <v>40.19</v>
      </c>
      <c r="M1118" s="14">
        <f t="shared" si="68"/>
        <v>75.905</v>
      </c>
      <c r="N1118" s="14">
        <f t="shared" si="69"/>
        <v>40.19</v>
      </c>
      <c r="O1118" s="14">
        <f t="shared" si="70"/>
        <v>35.715</v>
      </c>
      <c r="P1118" s="16">
        <f t="shared" si="71"/>
        <v>0.470522363480667</v>
      </c>
      <c r="Q1118" s="17">
        <f>YEAR(SalesDataTable[[#This Row],[Order Date]])</f>
        <v>2026</v>
      </c>
      <c r="R1118" s="16" t="str">
        <f>"Q"&amp;ROUNDUP(MONTH(SalesDataTable[[#This Row],[Order Date]])/3,0)</f>
        <v>Q2</v>
      </c>
      <c r="S1118" s="13">
        <f>MONTH(SalesDataTable[[#This Row],[Order Date]])</f>
        <v>6</v>
      </c>
      <c r="T1118" s="16" t="str">
        <f>TEXT(SalesDataTable[[#This Row],[Order Date]],"mmm")</f>
        <v>Jun</v>
      </c>
    </row>
    <row r="1119" ht="15.6" spans="1:20">
      <c r="A1119" s="19" t="s">
        <v>1190</v>
      </c>
      <c r="B1119" s="11">
        <v>46190</v>
      </c>
      <c r="C1119" s="12" t="s">
        <v>47</v>
      </c>
      <c r="D1119" s="12" t="s">
        <v>102</v>
      </c>
      <c r="E1119" s="12" t="s">
        <v>23</v>
      </c>
      <c r="F1119" s="12" t="s">
        <v>24</v>
      </c>
      <c r="G1119" s="12" t="s">
        <v>25</v>
      </c>
      <c r="H1119" s="12" t="s">
        <v>49</v>
      </c>
      <c r="I1119" s="13">
        <v>1</v>
      </c>
      <c r="J1119" s="14">
        <v>51.12</v>
      </c>
      <c r="K1119" s="15">
        <v>0</v>
      </c>
      <c r="L1119" s="14">
        <v>22.43</v>
      </c>
      <c r="M1119" s="14">
        <f t="shared" si="68"/>
        <v>51.12</v>
      </c>
      <c r="N1119" s="14">
        <f t="shared" si="69"/>
        <v>22.43</v>
      </c>
      <c r="O1119" s="14">
        <f t="shared" si="70"/>
        <v>28.69</v>
      </c>
      <c r="P1119" s="16">
        <f t="shared" si="71"/>
        <v>0.56122848200313</v>
      </c>
      <c r="Q1119" s="17">
        <f>YEAR(SalesDataTable[[#This Row],[Order Date]])</f>
        <v>2026</v>
      </c>
      <c r="R1119" s="16" t="str">
        <f>"Q"&amp;ROUNDUP(MONTH(SalesDataTable[[#This Row],[Order Date]])/3,0)</f>
        <v>Q2</v>
      </c>
      <c r="S1119" s="13">
        <f>MONTH(SalesDataTable[[#This Row],[Order Date]])</f>
        <v>6</v>
      </c>
      <c r="T1119" s="16" t="str">
        <f>TEXT(SalesDataTable[[#This Row],[Order Date]],"mmm")</f>
        <v>Jun</v>
      </c>
    </row>
    <row r="1120" ht="15.6" spans="1:20">
      <c r="A1120" s="19" t="s">
        <v>1191</v>
      </c>
      <c r="B1120" s="11">
        <v>46190</v>
      </c>
      <c r="C1120" s="12" t="s">
        <v>28</v>
      </c>
      <c r="D1120" s="12" t="s">
        <v>58</v>
      </c>
      <c r="E1120" s="12" t="s">
        <v>23</v>
      </c>
      <c r="F1120" s="12" t="s">
        <v>36</v>
      </c>
      <c r="G1120" s="12" t="s">
        <v>31</v>
      </c>
      <c r="H1120" s="12" t="s">
        <v>32</v>
      </c>
      <c r="I1120" s="13">
        <v>2</v>
      </c>
      <c r="J1120" s="14">
        <v>90.33</v>
      </c>
      <c r="K1120" s="15">
        <v>0</v>
      </c>
      <c r="L1120" s="14">
        <v>46.3</v>
      </c>
      <c r="M1120" s="14">
        <f t="shared" si="68"/>
        <v>180.66</v>
      </c>
      <c r="N1120" s="14">
        <f t="shared" si="69"/>
        <v>92.6</v>
      </c>
      <c r="O1120" s="14">
        <f t="shared" si="70"/>
        <v>88.06</v>
      </c>
      <c r="P1120" s="16">
        <f t="shared" si="71"/>
        <v>0.487434960699657</v>
      </c>
      <c r="Q1120" s="17">
        <f>YEAR(SalesDataTable[[#This Row],[Order Date]])</f>
        <v>2026</v>
      </c>
      <c r="R1120" s="16" t="str">
        <f>"Q"&amp;ROUNDUP(MONTH(SalesDataTable[[#This Row],[Order Date]])/3,0)</f>
        <v>Q2</v>
      </c>
      <c r="S1120" s="13">
        <f>MONTH(SalesDataTable[[#This Row],[Order Date]])</f>
        <v>6</v>
      </c>
      <c r="T1120" s="16" t="str">
        <f>TEXT(SalesDataTable[[#This Row],[Order Date]],"mmm")</f>
        <v>Jun</v>
      </c>
    </row>
    <row r="1121" ht="15.6" spans="1:20">
      <c r="A1121" s="19" t="s">
        <v>1192</v>
      </c>
      <c r="B1121" s="11">
        <v>46190</v>
      </c>
      <c r="C1121" s="12" t="s">
        <v>47</v>
      </c>
      <c r="D1121" s="12" t="s">
        <v>65</v>
      </c>
      <c r="E1121" s="12" t="s">
        <v>23</v>
      </c>
      <c r="F1121" s="12" t="s">
        <v>40</v>
      </c>
      <c r="G1121" s="12" t="s">
        <v>37</v>
      </c>
      <c r="H1121" s="12" t="s">
        <v>38</v>
      </c>
      <c r="I1121" s="13">
        <v>2</v>
      </c>
      <c r="J1121" s="14">
        <v>36.8</v>
      </c>
      <c r="K1121" s="15">
        <v>0.05</v>
      </c>
      <c r="L1121" s="14">
        <v>13.94</v>
      </c>
      <c r="M1121" s="14">
        <f t="shared" si="68"/>
        <v>69.92</v>
      </c>
      <c r="N1121" s="14">
        <f t="shared" si="69"/>
        <v>27.88</v>
      </c>
      <c r="O1121" s="14">
        <f t="shared" si="70"/>
        <v>42.04</v>
      </c>
      <c r="P1121" s="16">
        <f t="shared" si="71"/>
        <v>0.601258581235698</v>
      </c>
      <c r="Q1121" s="17">
        <f>YEAR(SalesDataTable[[#This Row],[Order Date]])</f>
        <v>2026</v>
      </c>
      <c r="R1121" s="16" t="str">
        <f>"Q"&amp;ROUNDUP(MONTH(SalesDataTable[[#This Row],[Order Date]])/3,0)</f>
        <v>Q2</v>
      </c>
      <c r="S1121" s="13">
        <f>MONTH(SalesDataTable[[#This Row],[Order Date]])</f>
        <v>6</v>
      </c>
      <c r="T1121" s="16" t="str">
        <f>TEXT(SalesDataTable[[#This Row],[Order Date]],"mmm")</f>
        <v>Jun</v>
      </c>
    </row>
    <row r="1122" ht="15.6" spans="1:20">
      <c r="A1122" s="19" t="s">
        <v>1193</v>
      </c>
      <c r="B1122" s="11">
        <v>46191</v>
      </c>
      <c r="C1122" s="12" t="s">
        <v>28</v>
      </c>
      <c r="D1122" s="12" t="s">
        <v>86</v>
      </c>
      <c r="E1122" s="12" t="s">
        <v>59</v>
      </c>
      <c r="F1122" s="12" t="s">
        <v>36</v>
      </c>
      <c r="G1122" s="12" t="s">
        <v>37</v>
      </c>
      <c r="H1122" s="12" t="s">
        <v>66</v>
      </c>
      <c r="I1122" s="13">
        <v>1</v>
      </c>
      <c r="J1122" s="14">
        <v>45.7</v>
      </c>
      <c r="K1122" s="15">
        <v>0.1</v>
      </c>
      <c r="L1122" s="14">
        <v>18.6</v>
      </c>
      <c r="M1122" s="14">
        <f t="shared" si="68"/>
        <v>41.13</v>
      </c>
      <c r="N1122" s="14">
        <f t="shared" si="69"/>
        <v>18.6</v>
      </c>
      <c r="O1122" s="14">
        <f t="shared" si="70"/>
        <v>22.53</v>
      </c>
      <c r="P1122" s="16">
        <f t="shared" si="71"/>
        <v>0.547775346462436</v>
      </c>
      <c r="Q1122" s="17">
        <f>YEAR(SalesDataTable[[#This Row],[Order Date]])</f>
        <v>2026</v>
      </c>
      <c r="R1122" s="16" t="str">
        <f>"Q"&amp;ROUNDUP(MONTH(SalesDataTable[[#This Row],[Order Date]])/3,0)</f>
        <v>Q2</v>
      </c>
      <c r="S1122" s="13">
        <f>MONTH(SalesDataTable[[#This Row],[Order Date]])</f>
        <v>6</v>
      </c>
      <c r="T1122" s="16" t="str">
        <f>TEXT(SalesDataTable[[#This Row],[Order Date]],"mmm")</f>
        <v>Jun</v>
      </c>
    </row>
    <row r="1123" ht="15.6" spans="1:20">
      <c r="A1123" s="19" t="s">
        <v>1194</v>
      </c>
      <c r="B1123" s="11">
        <v>46191</v>
      </c>
      <c r="C1123" s="12" t="s">
        <v>34</v>
      </c>
      <c r="D1123" s="12" t="s">
        <v>54</v>
      </c>
      <c r="E1123" s="12" t="s">
        <v>59</v>
      </c>
      <c r="F1123" s="12" t="s">
        <v>24</v>
      </c>
      <c r="G1123" s="12" t="s">
        <v>37</v>
      </c>
      <c r="H1123" s="12" t="s">
        <v>103</v>
      </c>
      <c r="I1123" s="13">
        <v>3</v>
      </c>
      <c r="J1123" s="14">
        <v>162.3</v>
      </c>
      <c r="K1123" s="15">
        <v>0.1</v>
      </c>
      <c r="L1123" s="14">
        <v>86.43</v>
      </c>
      <c r="M1123" s="14">
        <f t="shared" si="68"/>
        <v>438.21</v>
      </c>
      <c r="N1123" s="14">
        <f t="shared" si="69"/>
        <v>259.29</v>
      </c>
      <c r="O1123" s="14">
        <f t="shared" si="70"/>
        <v>178.92</v>
      </c>
      <c r="P1123" s="16">
        <f t="shared" si="71"/>
        <v>0.408297391661532</v>
      </c>
      <c r="Q1123" s="17">
        <f>YEAR(SalesDataTable[[#This Row],[Order Date]])</f>
        <v>2026</v>
      </c>
      <c r="R1123" s="16" t="str">
        <f>"Q"&amp;ROUNDUP(MONTH(SalesDataTable[[#This Row],[Order Date]])/3,0)</f>
        <v>Q2</v>
      </c>
      <c r="S1123" s="13">
        <f>MONTH(SalesDataTable[[#This Row],[Order Date]])</f>
        <v>6</v>
      </c>
      <c r="T1123" s="16" t="str">
        <f>TEXT(SalesDataTable[[#This Row],[Order Date]],"mmm")</f>
        <v>Jun</v>
      </c>
    </row>
    <row r="1124" ht="15.6" spans="1:20">
      <c r="A1124" s="19" t="s">
        <v>1195</v>
      </c>
      <c r="B1124" s="11">
        <v>46191</v>
      </c>
      <c r="C1124" s="12" t="s">
        <v>28</v>
      </c>
      <c r="D1124" s="12" t="s">
        <v>106</v>
      </c>
      <c r="E1124" s="12" t="s">
        <v>30</v>
      </c>
      <c r="F1124" s="12" t="s">
        <v>40</v>
      </c>
      <c r="G1124" s="12" t="s">
        <v>31</v>
      </c>
      <c r="H1124" s="12" t="s">
        <v>99</v>
      </c>
      <c r="I1124" s="13">
        <v>5</v>
      </c>
      <c r="J1124" s="14">
        <v>72.37</v>
      </c>
      <c r="K1124" s="15">
        <v>0.2</v>
      </c>
      <c r="L1124" s="14">
        <v>32.84</v>
      </c>
      <c r="M1124" s="14">
        <f t="shared" si="68"/>
        <v>289.48</v>
      </c>
      <c r="N1124" s="14">
        <f t="shared" si="69"/>
        <v>164.2</v>
      </c>
      <c r="O1124" s="14">
        <f t="shared" si="70"/>
        <v>125.28</v>
      </c>
      <c r="P1124" s="16">
        <f t="shared" si="71"/>
        <v>0.432776012159735</v>
      </c>
      <c r="Q1124" s="17">
        <f>YEAR(SalesDataTable[[#This Row],[Order Date]])</f>
        <v>2026</v>
      </c>
      <c r="R1124" s="16" t="str">
        <f>"Q"&amp;ROUNDUP(MONTH(SalesDataTable[[#This Row],[Order Date]])/3,0)</f>
        <v>Q2</v>
      </c>
      <c r="S1124" s="13">
        <f>MONTH(SalesDataTable[[#This Row],[Order Date]])</f>
        <v>6</v>
      </c>
      <c r="T1124" s="16" t="str">
        <f>TEXT(SalesDataTable[[#This Row],[Order Date]],"mmm")</f>
        <v>Jun</v>
      </c>
    </row>
    <row r="1125" ht="15.6" spans="1:20">
      <c r="A1125" s="19" t="s">
        <v>1196</v>
      </c>
      <c r="B1125" s="11">
        <v>46191</v>
      </c>
      <c r="C1125" s="12" t="s">
        <v>34</v>
      </c>
      <c r="D1125" s="12" t="s">
        <v>44</v>
      </c>
      <c r="E1125" s="12" t="s">
        <v>23</v>
      </c>
      <c r="F1125" s="12" t="s">
        <v>36</v>
      </c>
      <c r="G1125" s="12" t="s">
        <v>69</v>
      </c>
      <c r="H1125" s="12" t="s">
        <v>87</v>
      </c>
      <c r="I1125" s="13">
        <v>2</v>
      </c>
      <c r="J1125" s="14">
        <v>35.61</v>
      </c>
      <c r="K1125" s="15">
        <v>0.15</v>
      </c>
      <c r="L1125" s="14">
        <v>13.96</v>
      </c>
      <c r="M1125" s="14">
        <f t="shared" si="68"/>
        <v>60.537</v>
      </c>
      <c r="N1125" s="14">
        <f t="shared" si="69"/>
        <v>27.92</v>
      </c>
      <c r="O1125" s="14">
        <f t="shared" si="70"/>
        <v>32.617</v>
      </c>
      <c r="P1125" s="16">
        <f t="shared" si="71"/>
        <v>0.538794456282934</v>
      </c>
      <c r="Q1125" s="17">
        <f>YEAR(SalesDataTable[[#This Row],[Order Date]])</f>
        <v>2026</v>
      </c>
      <c r="R1125" s="16" t="str">
        <f>"Q"&amp;ROUNDUP(MONTH(SalesDataTable[[#This Row],[Order Date]])/3,0)</f>
        <v>Q2</v>
      </c>
      <c r="S1125" s="13">
        <f>MONTH(SalesDataTable[[#This Row],[Order Date]])</f>
        <v>6</v>
      </c>
      <c r="T1125" s="16" t="str">
        <f>TEXT(SalesDataTable[[#This Row],[Order Date]],"mmm")</f>
        <v>Jun</v>
      </c>
    </row>
    <row r="1126" ht="15.6" spans="1:20">
      <c r="A1126" s="19" t="s">
        <v>1197</v>
      </c>
      <c r="B1126" s="11">
        <v>46191</v>
      </c>
      <c r="C1126" s="12" t="s">
        <v>47</v>
      </c>
      <c r="D1126" s="12" t="s">
        <v>102</v>
      </c>
      <c r="E1126" s="12" t="s">
        <v>23</v>
      </c>
      <c r="F1126" s="12" t="s">
        <v>24</v>
      </c>
      <c r="G1126" s="12" t="s">
        <v>37</v>
      </c>
      <c r="H1126" s="12" t="s">
        <v>91</v>
      </c>
      <c r="I1126" s="13">
        <v>2</v>
      </c>
      <c r="J1126" s="14">
        <v>133.12</v>
      </c>
      <c r="K1126" s="15">
        <v>0</v>
      </c>
      <c r="L1126" s="14">
        <v>67.02</v>
      </c>
      <c r="M1126" s="14">
        <f t="shared" si="68"/>
        <v>266.24</v>
      </c>
      <c r="N1126" s="14">
        <f t="shared" si="69"/>
        <v>134.04</v>
      </c>
      <c r="O1126" s="14">
        <f t="shared" si="70"/>
        <v>132.2</v>
      </c>
      <c r="P1126" s="16">
        <f t="shared" si="71"/>
        <v>0.496544471153846</v>
      </c>
      <c r="Q1126" s="17">
        <f>YEAR(SalesDataTable[[#This Row],[Order Date]])</f>
        <v>2026</v>
      </c>
      <c r="R1126" s="16" t="str">
        <f>"Q"&amp;ROUNDUP(MONTH(SalesDataTable[[#This Row],[Order Date]])/3,0)</f>
        <v>Q2</v>
      </c>
      <c r="S1126" s="13">
        <f>MONTH(SalesDataTable[[#This Row],[Order Date]])</f>
        <v>6</v>
      </c>
      <c r="T1126" s="16" t="str">
        <f>TEXT(SalesDataTable[[#This Row],[Order Date]],"mmm")</f>
        <v>Jun</v>
      </c>
    </row>
    <row r="1127" ht="15.6" spans="1:20">
      <c r="A1127" s="19" t="s">
        <v>1198</v>
      </c>
      <c r="B1127" s="11">
        <v>46191</v>
      </c>
      <c r="C1127" s="12" t="s">
        <v>21</v>
      </c>
      <c r="D1127" s="12" t="s">
        <v>108</v>
      </c>
      <c r="E1127" s="12" t="s">
        <v>59</v>
      </c>
      <c r="F1127" s="12" t="s">
        <v>24</v>
      </c>
      <c r="G1127" s="12" t="s">
        <v>25</v>
      </c>
      <c r="H1127" s="12" t="s">
        <v>49</v>
      </c>
      <c r="I1127" s="13">
        <v>1</v>
      </c>
      <c r="J1127" s="14">
        <v>51.23</v>
      </c>
      <c r="K1127" s="15">
        <v>0.05</v>
      </c>
      <c r="L1127" s="14">
        <v>23.12</v>
      </c>
      <c r="M1127" s="14">
        <f t="shared" si="68"/>
        <v>48.6685</v>
      </c>
      <c r="N1127" s="14">
        <f t="shared" si="69"/>
        <v>23.12</v>
      </c>
      <c r="O1127" s="14">
        <f t="shared" si="70"/>
        <v>25.5485</v>
      </c>
      <c r="P1127" s="16">
        <f t="shared" si="71"/>
        <v>0.524949402590998</v>
      </c>
      <c r="Q1127" s="17">
        <f>YEAR(SalesDataTable[[#This Row],[Order Date]])</f>
        <v>2026</v>
      </c>
      <c r="R1127" s="16" t="str">
        <f>"Q"&amp;ROUNDUP(MONTH(SalesDataTable[[#This Row],[Order Date]])/3,0)</f>
        <v>Q2</v>
      </c>
      <c r="S1127" s="13">
        <f>MONTH(SalesDataTable[[#This Row],[Order Date]])</f>
        <v>6</v>
      </c>
      <c r="T1127" s="16" t="str">
        <f>TEXT(SalesDataTable[[#This Row],[Order Date]],"mmm")</f>
        <v>Jun</v>
      </c>
    </row>
    <row r="1128" ht="15.6" spans="1:20">
      <c r="A1128" s="19" t="s">
        <v>1199</v>
      </c>
      <c r="B1128" s="11">
        <v>46191</v>
      </c>
      <c r="C1128" s="12" t="s">
        <v>28</v>
      </c>
      <c r="D1128" s="12" t="s">
        <v>89</v>
      </c>
      <c r="E1128" s="12" t="s">
        <v>23</v>
      </c>
      <c r="F1128" s="12" t="s">
        <v>40</v>
      </c>
      <c r="G1128" s="12" t="s">
        <v>31</v>
      </c>
      <c r="H1128" s="12" t="s">
        <v>32</v>
      </c>
      <c r="I1128" s="13">
        <v>1</v>
      </c>
      <c r="J1128" s="14">
        <v>93.5</v>
      </c>
      <c r="K1128" s="15">
        <v>0</v>
      </c>
      <c r="L1128" s="14">
        <v>46.63</v>
      </c>
      <c r="M1128" s="14">
        <f t="shared" si="68"/>
        <v>93.5</v>
      </c>
      <c r="N1128" s="14">
        <f t="shared" si="69"/>
        <v>46.63</v>
      </c>
      <c r="O1128" s="14">
        <f t="shared" si="70"/>
        <v>46.87</v>
      </c>
      <c r="P1128" s="16">
        <f t="shared" si="71"/>
        <v>0.501283422459893</v>
      </c>
      <c r="Q1128" s="17">
        <f>YEAR(SalesDataTable[[#This Row],[Order Date]])</f>
        <v>2026</v>
      </c>
      <c r="R1128" s="16" t="str">
        <f>"Q"&amp;ROUNDUP(MONTH(SalesDataTable[[#This Row],[Order Date]])/3,0)</f>
        <v>Q2</v>
      </c>
      <c r="S1128" s="13">
        <f>MONTH(SalesDataTable[[#This Row],[Order Date]])</f>
        <v>6</v>
      </c>
      <c r="T1128" s="16" t="str">
        <f>TEXT(SalesDataTable[[#This Row],[Order Date]],"mmm")</f>
        <v>Jun</v>
      </c>
    </row>
    <row r="1129" ht="15.6" spans="1:20">
      <c r="A1129" s="19" t="s">
        <v>1200</v>
      </c>
      <c r="B1129" s="11">
        <v>46191</v>
      </c>
      <c r="C1129" s="12" t="s">
        <v>47</v>
      </c>
      <c r="D1129" s="12" t="s">
        <v>48</v>
      </c>
      <c r="E1129" s="12" t="s">
        <v>45</v>
      </c>
      <c r="F1129" s="12" t="s">
        <v>24</v>
      </c>
      <c r="G1129" s="12" t="s">
        <v>69</v>
      </c>
      <c r="H1129" s="12" t="s">
        <v>70</v>
      </c>
      <c r="I1129" s="13">
        <v>3</v>
      </c>
      <c r="J1129" s="14">
        <v>41.16</v>
      </c>
      <c r="K1129" s="15">
        <v>0</v>
      </c>
      <c r="L1129" s="14">
        <v>14.79</v>
      </c>
      <c r="M1129" s="14">
        <f t="shared" si="68"/>
        <v>123.48</v>
      </c>
      <c r="N1129" s="14">
        <f t="shared" si="69"/>
        <v>44.37</v>
      </c>
      <c r="O1129" s="14">
        <f t="shared" si="70"/>
        <v>79.11</v>
      </c>
      <c r="P1129" s="16">
        <f t="shared" si="71"/>
        <v>0.64067055393586</v>
      </c>
      <c r="Q1129" s="17">
        <f>YEAR(SalesDataTable[[#This Row],[Order Date]])</f>
        <v>2026</v>
      </c>
      <c r="R1129" s="16" t="str">
        <f>"Q"&amp;ROUNDUP(MONTH(SalesDataTable[[#This Row],[Order Date]])/3,0)</f>
        <v>Q2</v>
      </c>
      <c r="S1129" s="13">
        <f>MONTH(SalesDataTable[[#This Row],[Order Date]])</f>
        <v>6</v>
      </c>
      <c r="T1129" s="16" t="str">
        <f>TEXT(SalesDataTable[[#This Row],[Order Date]],"mmm")</f>
        <v>Jun</v>
      </c>
    </row>
    <row r="1130" ht="15.6" spans="1:20">
      <c r="A1130" s="19" t="s">
        <v>1201</v>
      </c>
      <c r="B1130" s="11">
        <v>46191</v>
      </c>
      <c r="C1130" s="12" t="s">
        <v>28</v>
      </c>
      <c r="D1130" s="12" t="s">
        <v>89</v>
      </c>
      <c r="E1130" s="12" t="s">
        <v>59</v>
      </c>
      <c r="F1130" s="12" t="s">
        <v>36</v>
      </c>
      <c r="G1130" s="12" t="s">
        <v>69</v>
      </c>
      <c r="H1130" s="12" t="s">
        <v>70</v>
      </c>
      <c r="I1130" s="13">
        <v>1</v>
      </c>
      <c r="J1130" s="14">
        <v>39.74</v>
      </c>
      <c r="K1130" s="15">
        <v>0.05</v>
      </c>
      <c r="L1130" s="14">
        <v>14.39</v>
      </c>
      <c r="M1130" s="14">
        <f t="shared" si="68"/>
        <v>37.753</v>
      </c>
      <c r="N1130" s="14">
        <f t="shared" si="69"/>
        <v>14.39</v>
      </c>
      <c r="O1130" s="14">
        <f t="shared" si="70"/>
        <v>23.363</v>
      </c>
      <c r="P1130" s="16">
        <f t="shared" si="71"/>
        <v>0.618838238020819</v>
      </c>
      <c r="Q1130" s="17">
        <f>YEAR(SalesDataTable[[#This Row],[Order Date]])</f>
        <v>2026</v>
      </c>
      <c r="R1130" s="16" t="str">
        <f>"Q"&amp;ROUNDUP(MONTH(SalesDataTable[[#This Row],[Order Date]])/3,0)</f>
        <v>Q2</v>
      </c>
      <c r="S1130" s="13">
        <f>MONTH(SalesDataTable[[#This Row],[Order Date]])</f>
        <v>6</v>
      </c>
      <c r="T1130" s="16" t="str">
        <f>TEXT(SalesDataTable[[#This Row],[Order Date]],"mmm")</f>
        <v>Jun</v>
      </c>
    </row>
    <row r="1131" ht="15.6" spans="1:20">
      <c r="A1131" s="19" t="s">
        <v>1202</v>
      </c>
      <c r="B1131" s="11">
        <v>46191</v>
      </c>
      <c r="C1131" s="12" t="s">
        <v>47</v>
      </c>
      <c r="D1131" s="12" t="s">
        <v>65</v>
      </c>
      <c r="E1131" s="12" t="s">
        <v>23</v>
      </c>
      <c r="F1131" s="12" t="s">
        <v>24</v>
      </c>
      <c r="G1131" s="12" t="s">
        <v>37</v>
      </c>
      <c r="H1131" s="12" t="s">
        <v>66</v>
      </c>
      <c r="I1131" s="13">
        <v>3</v>
      </c>
      <c r="J1131" s="14">
        <v>46.79</v>
      </c>
      <c r="K1131" s="15">
        <v>0.1</v>
      </c>
      <c r="L1131" s="14">
        <v>18.25</v>
      </c>
      <c r="M1131" s="14">
        <f t="shared" si="68"/>
        <v>126.333</v>
      </c>
      <c r="N1131" s="14">
        <f t="shared" si="69"/>
        <v>54.75</v>
      </c>
      <c r="O1131" s="14">
        <f t="shared" si="70"/>
        <v>71.583</v>
      </c>
      <c r="P1131" s="16">
        <f t="shared" si="71"/>
        <v>0.56662154781411</v>
      </c>
      <c r="Q1131" s="17">
        <f>YEAR(SalesDataTable[[#This Row],[Order Date]])</f>
        <v>2026</v>
      </c>
      <c r="R1131" s="16" t="str">
        <f>"Q"&amp;ROUNDUP(MONTH(SalesDataTable[[#This Row],[Order Date]])/3,0)</f>
        <v>Q2</v>
      </c>
      <c r="S1131" s="13">
        <f>MONTH(SalesDataTable[[#This Row],[Order Date]])</f>
        <v>6</v>
      </c>
      <c r="T1131" s="16" t="str">
        <f>TEXT(SalesDataTable[[#This Row],[Order Date]],"mmm")</f>
        <v>Jun</v>
      </c>
    </row>
    <row r="1132" ht="15.6" spans="1:20">
      <c r="A1132" s="19" t="s">
        <v>1203</v>
      </c>
      <c r="B1132" s="11">
        <v>46192</v>
      </c>
      <c r="C1132" s="12" t="s">
        <v>47</v>
      </c>
      <c r="D1132" s="12" t="s">
        <v>102</v>
      </c>
      <c r="E1132" s="12" t="s">
        <v>30</v>
      </c>
      <c r="F1132" s="12" t="s">
        <v>40</v>
      </c>
      <c r="G1132" s="12" t="s">
        <v>31</v>
      </c>
      <c r="H1132" s="12" t="s">
        <v>32</v>
      </c>
      <c r="I1132" s="13">
        <v>4</v>
      </c>
      <c r="J1132" s="14">
        <v>91.74</v>
      </c>
      <c r="K1132" s="15">
        <v>0.2</v>
      </c>
      <c r="L1132" s="14">
        <v>44.74</v>
      </c>
      <c r="M1132" s="14">
        <f t="shared" si="68"/>
        <v>293.568</v>
      </c>
      <c r="N1132" s="14">
        <f t="shared" si="69"/>
        <v>178.96</v>
      </c>
      <c r="O1132" s="14">
        <f t="shared" si="70"/>
        <v>114.608</v>
      </c>
      <c r="P1132" s="16">
        <f t="shared" si="71"/>
        <v>0.390396773490299</v>
      </c>
      <c r="Q1132" s="17">
        <f>YEAR(SalesDataTable[[#This Row],[Order Date]])</f>
        <v>2026</v>
      </c>
      <c r="R1132" s="16" t="str">
        <f>"Q"&amp;ROUNDUP(MONTH(SalesDataTable[[#This Row],[Order Date]])/3,0)</f>
        <v>Q2</v>
      </c>
      <c r="S1132" s="13">
        <f>MONTH(SalesDataTable[[#This Row],[Order Date]])</f>
        <v>6</v>
      </c>
      <c r="T1132" s="16" t="str">
        <f>TEXT(SalesDataTable[[#This Row],[Order Date]],"mmm")</f>
        <v>Jun</v>
      </c>
    </row>
    <row r="1133" ht="15.6" spans="1:20">
      <c r="A1133" s="19" t="s">
        <v>1204</v>
      </c>
      <c r="B1133" s="11">
        <v>46192</v>
      </c>
      <c r="C1133" s="12" t="s">
        <v>47</v>
      </c>
      <c r="D1133" s="12" t="s">
        <v>102</v>
      </c>
      <c r="E1133" s="12" t="s">
        <v>23</v>
      </c>
      <c r="F1133" s="12" t="s">
        <v>36</v>
      </c>
      <c r="G1133" s="12" t="s">
        <v>69</v>
      </c>
      <c r="H1133" s="12" t="s">
        <v>87</v>
      </c>
      <c r="I1133" s="13">
        <v>1</v>
      </c>
      <c r="J1133" s="14">
        <v>36.28</v>
      </c>
      <c r="K1133" s="15">
        <v>0.1</v>
      </c>
      <c r="L1133" s="14">
        <v>13.8</v>
      </c>
      <c r="M1133" s="14">
        <f t="shared" si="68"/>
        <v>32.652</v>
      </c>
      <c r="N1133" s="14">
        <f t="shared" si="69"/>
        <v>13.8</v>
      </c>
      <c r="O1133" s="14">
        <f t="shared" si="70"/>
        <v>18.852</v>
      </c>
      <c r="P1133" s="16">
        <f t="shared" si="71"/>
        <v>0.577361264241088</v>
      </c>
      <c r="Q1133" s="17">
        <f>YEAR(SalesDataTable[[#This Row],[Order Date]])</f>
        <v>2026</v>
      </c>
      <c r="R1133" s="16" t="str">
        <f>"Q"&amp;ROUNDUP(MONTH(SalesDataTable[[#This Row],[Order Date]])/3,0)</f>
        <v>Q2</v>
      </c>
      <c r="S1133" s="13">
        <f>MONTH(SalesDataTable[[#This Row],[Order Date]])</f>
        <v>6</v>
      </c>
      <c r="T1133" s="16" t="str">
        <f>TEXT(SalesDataTable[[#This Row],[Order Date]],"mmm")</f>
        <v>Jun</v>
      </c>
    </row>
    <row r="1134" ht="15.6" spans="1:20">
      <c r="A1134" s="19" t="s">
        <v>1205</v>
      </c>
      <c r="B1134" s="11">
        <v>46192</v>
      </c>
      <c r="C1134" s="12" t="s">
        <v>47</v>
      </c>
      <c r="D1134" s="12" t="s">
        <v>102</v>
      </c>
      <c r="E1134" s="12" t="s">
        <v>30</v>
      </c>
      <c r="F1134" s="12" t="s">
        <v>24</v>
      </c>
      <c r="G1134" s="12" t="s">
        <v>31</v>
      </c>
      <c r="H1134" s="12" t="s">
        <v>99</v>
      </c>
      <c r="I1134" s="13">
        <v>3</v>
      </c>
      <c r="J1134" s="14">
        <v>73.02</v>
      </c>
      <c r="K1134" s="15">
        <v>0.1</v>
      </c>
      <c r="L1134" s="14">
        <v>32.69</v>
      </c>
      <c r="M1134" s="14">
        <f t="shared" si="68"/>
        <v>197.154</v>
      </c>
      <c r="N1134" s="14">
        <f t="shared" si="69"/>
        <v>98.07</v>
      </c>
      <c r="O1134" s="14">
        <f t="shared" si="70"/>
        <v>99.084</v>
      </c>
      <c r="P1134" s="16">
        <f t="shared" si="71"/>
        <v>0.502571593779482</v>
      </c>
      <c r="Q1134" s="17">
        <f>YEAR(SalesDataTable[[#This Row],[Order Date]])</f>
        <v>2026</v>
      </c>
      <c r="R1134" s="16" t="str">
        <f>"Q"&amp;ROUNDUP(MONTH(SalesDataTable[[#This Row],[Order Date]])/3,0)</f>
        <v>Q2</v>
      </c>
      <c r="S1134" s="13">
        <f>MONTH(SalesDataTable[[#This Row],[Order Date]])</f>
        <v>6</v>
      </c>
      <c r="T1134" s="16" t="str">
        <f>TEXT(SalesDataTable[[#This Row],[Order Date]],"mmm")</f>
        <v>Jun</v>
      </c>
    </row>
    <row r="1135" ht="15.6" spans="1:20">
      <c r="A1135" s="19" t="s">
        <v>1206</v>
      </c>
      <c r="B1135" s="11">
        <v>46192</v>
      </c>
      <c r="C1135" s="12" t="s">
        <v>47</v>
      </c>
      <c r="D1135" s="12" t="s">
        <v>48</v>
      </c>
      <c r="E1135" s="12" t="s">
        <v>23</v>
      </c>
      <c r="F1135" s="12" t="s">
        <v>36</v>
      </c>
      <c r="G1135" s="12" t="s">
        <v>31</v>
      </c>
      <c r="H1135" s="12" t="s">
        <v>73</v>
      </c>
      <c r="I1135" s="13">
        <v>4</v>
      </c>
      <c r="J1135" s="14">
        <v>153.38</v>
      </c>
      <c r="K1135" s="15">
        <v>0</v>
      </c>
      <c r="L1135" s="14">
        <v>76.92</v>
      </c>
      <c r="M1135" s="14">
        <f t="shared" si="68"/>
        <v>613.52</v>
      </c>
      <c r="N1135" s="14">
        <f t="shared" si="69"/>
        <v>307.68</v>
      </c>
      <c r="O1135" s="14">
        <f t="shared" si="70"/>
        <v>305.84</v>
      </c>
      <c r="P1135" s="16">
        <f t="shared" si="71"/>
        <v>0.49850045638284</v>
      </c>
      <c r="Q1135" s="17">
        <f>YEAR(SalesDataTable[[#This Row],[Order Date]])</f>
        <v>2026</v>
      </c>
      <c r="R1135" s="16" t="str">
        <f>"Q"&amp;ROUNDUP(MONTH(SalesDataTable[[#This Row],[Order Date]])/3,0)</f>
        <v>Q2</v>
      </c>
      <c r="S1135" s="13">
        <f>MONTH(SalesDataTable[[#This Row],[Order Date]])</f>
        <v>6</v>
      </c>
      <c r="T1135" s="16" t="str">
        <f>TEXT(SalesDataTable[[#This Row],[Order Date]],"mmm")</f>
        <v>Jun</v>
      </c>
    </row>
    <row r="1136" ht="15.6" spans="1:20">
      <c r="A1136" s="19" t="s">
        <v>1207</v>
      </c>
      <c r="B1136" s="11">
        <v>46192</v>
      </c>
      <c r="C1136" s="12" t="s">
        <v>47</v>
      </c>
      <c r="D1136" s="12" t="s">
        <v>68</v>
      </c>
      <c r="E1136" s="12" t="s">
        <v>59</v>
      </c>
      <c r="F1136" s="12" t="s">
        <v>24</v>
      </c>
      <c r="G1136" s="12" t="s">
        <v>51</v>
      </c>
      <c r="H1136" s="12" t="s">
        <v>110</v>
      </c>
      <c r="I1136" s="13">
        <v>2</v>
      </c>
      <c r="J1136" s="14">
        <v>125.5</v>
      </c>
      <c r="K1136" s="15">
        <v>0</v>
      </c>
      <c r="L1136" s="14">
        <v>61.67</v>
      </c>
      <c r="M1136" s="14">
        <f t="shared" si="68"/>
        <v>251</v>
      </c>
      <c r="N1136" s="14">
        <f t="shared" si="69"/>
        <v>123.34</v>
      </c>
      <c r="O1136" s="14">
        <f t="shared" si="70"/>
        <v>127.66</v>
      </c>
      <c r="P1136" s="16">
        <f t="shared" si="71"/>
        <v>0.508605577689243</v>
      </c>
      <c r="Q1136" s="17">
        <f>YEAR(SalesDataTable[[#This Row],[Order Date]])</f>
        <v>2026</v>
      </c>
      <c r="R1136" s="16" t="str">
        <f>"Q"&amp;ROUNDUP(MONTH(SalesDataTable[[#This Row],[Order Date]])/3,0)</f>
        <v>Q2</v>
      </c>
      <c r="S1136" s="13">
        <f>MONTH(SalesDataTable[[#This Row],[Order Date]])</f>
        <v>6</v>
      </c>
      <c r="T1136" s="16" t="str">
        <f>TEXT(SalesDataTable[[#This Row],[Order Date]],"mmm")</f>
        <v>Jun</v>
      </c>
    </row>
    <row r="1137" ht="15.6" spans="1:20">
      <c r="A1137" s="19" t="s">
        <v>1208</v>
      </c>
      <c r="B1137" s="11">
        <v>46192</v>
      </c>
      <c r="C1137" s="12" t="s">
        <v>21</v>
      </c>
      <c r="D1137" s="12" t="s">
        <v>22</v>
      </c>
      <c r="E1137" s="12" t="s">
        <v>30</v>
      </c>
      <c r="F1137" s="12" t="s">
        <v>24</v>
      </c>
      <c r="G1137" s="12" t="s">
        <v>25</v>
      </c>
      <c r="H1137" s="12" t="s">
        <v>26</v>
      </c>
      <c r="I1137" s="13">
        <v>3</v>
      </c>
      <c r="J1137" s="14">
        <v>80.75</v>
      </c>
      <c r="K1137" s="15">
        <v>0.15</v>
      </c>
      <c r="L1137" s="14">
        <v>42.81</v>
      </c>
      <c r="M1137" s="14">
        <f t="shared" si="68"/>
        <v>205.9125</v>
      </c>
      <c r="N1137" s="14">
        <f t="shared" si="69"/>
        <v>128.43</v>
      </c>
      <c r="O1137" s="14">
        <f t="shared" si="70"/>
        <v>77.4825</v>
      </c>
      <c r="P1137" s="16">
        <f t="shared" si="71"/>
        <v>0.376288472045165</v>
      </c>
      <c r="Q1137" s="17">
        <f>YEAR(SalesDataTable[[#This Row],[Order Date]])</f>
        <v>2026</v>
      </c>
      <c r="R1137" s="16" t="str">
        <f>"Q"&amp;ROUNDUP(MONTH(SalesDataTable[[#This Row],[Order Date]])/3,0)</f>
        <v>Q2</v>
      </c>
      <c r="S1137" s="13">
        <f>MONTH(SalesDataTable[[#This Row],[Order Date]])</f>
        <v>6</v>
      </c>
      <c r="T1137" s="16" t="str">
        <f>TEXT(SalesDataTable[[#This Row],[Order Date]],"mmm")</f>
        <v>Jun</v>
      </c>
    </row>
    <row r="1138" ht="15.6" spans="1:20">
      <c r="A1138" s="19" t="s">
        <v>1209</v>
      </c>
      <c r="B1138" s="11">
        <v>46192</v>
      </c>
      <c r="C1138" s="12" t="s">
        <v>47</v>
      </c>
      <c r="D1138" s="12" t="s">
        <v>102</v>
      </c>
      <c r="E1138" s="12" t="s">
        <v>30</v>
      </c>
      <c r="F1138" s="12" t="s">
        <v>24</v>
      </c>
      <c r="G1138" s="12" t="s">
        <v>69</v>
      </c>
      <c r="H1138" s="12" t="s">
        <v>87</v>
      </c>
      <c r="I1138" s="13">
        <v>8</v>
      </c>
      <c r="J1138" s="14">
        <v>36.15</v>
      </c>
      <c r="K1138" s="15">
        <v>0.05</v>
      </c>
      <c r="L1138" s="14">
        <v>13.55</v>
      </c>
      <c r="M1138" s="14">
        <f t="shared" si="68"/>
        <v>274.74</v>
      </c>
      <c r="N1138" s="14">
        <f t="shared" si="69"/>
        <v>108.4</v>
      </c>
      <c r="O1138" s="14">
        <f t="shared" si="70"/>
        <v>166.34</v>
      </c>
      <c r="P1138" s="16">
        <f t="shared" si="71"/>
        <v>0.60544514814006</v>
      </c>
      <c r="Q1138" s="17">
        <f>YEAR(SalesDataTable[[#This Row],[Order Date]])</f>
        <v>2026</v>
      </c>
      <c r="R1138" s="16" t="str">
        <f>"Q"&amp;ROUNDUP(MONTH(SalesDataTable[[#This Row],[Order Date]])/3,0)</f>
        <v>Q2</v>
      </c>
      <c r="S1138" s="13">
        <f>MONTH(SalesDataTable[[#This Row],[Order Date]])</f>
        <v>6</v>
      </c>
      <c r="T1138" s="16" t="str">
        <f>TEXT(SalesDataTable[[#This Row],[Order Date]],"mmm")</f>
        <v>Jun</v>
      </c>
    </row>
    <row r="1139" ht="15.6" spans="1:20">
      <c r="A1139" s="19" t="s">
        <v>1210</v>
      </c>
      <c r="B1139" s="11">
        <v>46192</v>
      </c>
      <c r="C1139" s="12" t="s">
        <v>21</v>
      </c>
      <c r="D1139" s="12" t="s">
        <v>108</v>
      </c>
      <c r="E1139" s="12" t="s">
        <v>23</v>
      </c>
      <c r="F1139" s="12" t="s">
        <v>36</v>
      </c>
      <c r="G1139" s="12" t="s">
        <v>31</v>
      </c>
      <c r="H1139" s="12" t="s">
        <v>41</v>
      </c>
      <c r="I1139" s="13">
        <v>2</v>
      </c>
      <c r="J1139" s="14">
        <v>143.1</v>
      </c>
      <c r="K1139" s="15">
        <v>0</v>
      </c>
      <c r="L1139" s="14">
        <v>78.11</v>
      </c>
      <c r="M1139" s="14">
        <f t="shared" si="68"/>
        <v>286.2</v>
      </c>
      <c r="N1139" s="14">
        <f t="shared" si="69"/>
        <v>156.22</v>
      </c>
      <c r="O1139" s="14">
        <f t="shared" si="70"/>
        <v>129.98</v>
      </c>
      <c r="P1139" s="16">
        <f t="shared" si="71"/>
        <v>0.454157931516422</v>
      </c>
      <c r="Q1139" s="17">
        <f>YEAR(SalesDataTable[[#This Row],[Order Date]])</f>
        <v>2026</v>
      </c>
      <c r="R1139" s="16" t="str">
        <f>"Q"&amp;ROUNDUP(MONTH(SalesDataTable[[#This Row],[Order Date]])/3,0)</f>
        <v>Q2</v>
      </c>
      <c r="S1139" s="13">
        <f>MONTH(SalesDataTable[[#This Row],[Order Date]])</f>
        <v>6</v>
      </c>
      <c r="T1139" s="16" t="str">
        <f>TEXT(SalesDataTable[[#This Row],[Order Date]],"mmm")</f>
        <v>Jun</v>
      </c>
    </row>
    <row r="1140" ht="15.6" spans="1:20">
      <c r="A1140" s="19" t="s">
        <v>1211</v>
      </c>
      <c r="B1140" s="11">
        <v>46192</v>
      </c>
      <c r="C1140" s="12" t="s">
        <v>28</v>
      </c>
      <c r="D1140" s="12" t="s">
        <v>29</v>
      </c>
      <c r="E1140" s="12" t="s">
        <v>59</v>
      </c>
      <c r="F1140" s="12" t="s">
        <v>36</v>
      </c>
      <c r="G1140" s="12" t="s">
        <v>51</v>
      </c>
      <c r="H1140" s="12" t="s">
        <v>110</v>
      </c>
      <c r="I1140" s="13">
        <v>4</v>
      </c>
      <c r="J1140" s="14">
        <v>123.89</v>
      </c>
      <c r="K1140" s="15">
        <v>0</v>
      </c>
      <c r="L1140" s="14">
        <v>59.42</v>
      </c>
      <c r="M1140" s="14">
        <f t="shared" si="68"/>
        <v>495.56</v>
      </c>
      <c r="N1140" s="14">
        <f t="shared" si="69"/>
        <v>237.68</v>
      </c>
      <c r="O1140" s="14">
        <f t="shared" si="70"/>
        <v>257.88</v>
      </c>
      <c r="P1140" s="16">
        <f t="shared" si="71"/>
        <v>0.520380983130196</v>
      </c>
      <c r="Q1140" s="17">
        <f>YEAR(SalesDataTable[[#This Row],[Order Date]])</f>
        <v>2026</v>
      </c>
      <c r="R1140" s="16" t="str">
        <f>"Q"&amp;ROUNDUP(MONTH(SalesDataTable[[#This Row],[Order Date]])/3,0)</f>
        <v>Q2</v>
      </c>
      <c r="S1140" s="13">
        <f>MONTH(SalesDataTable[[#This Row],[Order Date]])</f>
        <v>6</v>
      </c>
      <c r="T1140" s="16" t="str">
        <f>TEXT(SalesDataTable[[#This Row],[Order Date]],"mmm")</f>
        <v>Jun</v>
      </c>
    </row>
    <row r="1141" ht="15.6" spans="1:20">
      <c r="A1141" s="19" t="s">
        <v>1212</v>
      </c>
      <c r="B1141" s="11">
        <v>46192</v>
      </c>
      <c r="C1141" s="12" t="s">
        <v>28</v>
      </c>
      <c r="D1141" s="12" t="s">
        <v>86</v>
      </c>
      <c r="E1141" s="12" t="s">
        <v>23</v>
      </c>
      <c r="F1141" s="12" t="s">
        <v>40</v>
      </c>
      <c r="G1141" s="12" t="s">
        <v>37</v>
      </c>
      <c r="H1141" s="12" t="s">
        <v>91</v>
      </c>
      <c r="I1141" s="13">
        <v>1</v>
      </c>
      <c r="J1141" s="14">
        <v>135.42</v>
      </c>
      <c r="K1141" s="15">
        <v>0.05</v>
      </c>
      <c r="L1141" s="14">
        <v>68.18</v>
      </c>
      <c r="M1141" s="14">
        <f t="shared" si="68"/>
        <v>128.649</v>
      </c>
      <c r="N1141" s="14">
        <f t="shared" si="69"/>
        <v>68.18</v>
      </c>
      <c r="O1141" s="14">
        <f t="shared" si="70"/>
        <v>60.469</v>
      </c>
      <c r="P1141" s="16">
        <f t="shared" si="71"/>
        <v>0.470030859159418</v>
      </c>
      <c r="Q1141" s="17">
        <f>YEAR(SalesDataTable[[#This Row],[Order Date]])</f>
        <v>2026</v>
      </c>
      <c r="R1141" s="16" t="str">
        <f>"Q"&amp;ROUNDUP(MONTH(SalesDataTable[[#This Row],[Order Date]])/3,0)</f>
        <v>Q2</v>
      </c>
      <c r="S1141" s="13">
        <f>MONTH(SalesDataTable[[#This Row],[Order Date]])</f>
        <v>6</v>
      </c>
      <c r="T1141" s="16" t="str">
        <f>TEXT(SalesDataTable[[#This Row],[Order Date]],"mmm")</f>
        <v>Jun</v>
      </c>
    </row>
    <row r="1142" ht="15.6" spans="1:20">
      <c r="A1142" s="19" t="s">
        <v>1213</v>
      </c>
      <c r="B1142" s="11">
        <v>46192</v>
      </c>
      <c r="C1142" s="12" t="s">
        <v>28</v>
      </c>
      <c r="D1142" s="12" t="s">
        <v>58</v>
      </c>
      <c r="E1142" s="12" t="s">
        <v>45</v>
      </c>
      <c r="F1142" s="12" t="s">
        <v>24</v>
      </c>
      <c r="G1142" s="12" t="s">
        <v>31</v>
      </c>
      <c r="H1142" s="12" t="s">
        <v>32</v>
      </c>
      <c r="I1142" s="13">
        <v>1</v>
      </c>
      <c r="J1142" s="14">
        <v>93.48</v>
      </c>
      <c r="K1142" s="15">
        <v>0.05</v>
      </c>
      <c r="L1142" s="14">
        <v>44.31</v>
      </c>
      <c r="M1142" s="14">
        <f t="shared" si="68"/>
        <v>88.806</v>
      </c>
      <c r="N1142" s="14">
        <f t="shared" si="69"/>
        <v>44.31</v>
      </c>
      <c r="O1142" s="14">
        <f t="shared" si="70"/>
        <v>44.496</v>
      </c>
      <c r="P1142" s="16">
        <f t="shared" si="71"/>
        <v>0.501047226538747</v>
      </c>
      <c r="Q1142" s="17">
        <f>YEAR(SalesDataTable[[#This Row],[Order Date]])</f>
        <v>2026</v>
      </c>
      <c r="R1142" s="16" t="str">
        <f>"Q"&amp;ROUNDUP(MONTH(SalesDataTable[[#This Row],[Order Date]])/3,0)</f>
        <v>Q2</v>
      </c>
      <c r="S1142" s="13">
        <f>MONTH(SalesDataTable[[#This Row],[Order Date]])</f>
        <v>6</v>
      </c>
      <c r="T1142" s="16" t="str">
        <f>TEXT(SalesDataTable[[#This Row],[Order Date]],"mmm")</f>
        <v>Jun</v>
      </c>
    </row>
    <row r="1143" ht="15.6" spans="1:20">
      <c r="A1143" s="19" t="s">
        <v>1214</v>
      </c>
      <c r="B1143" s="11">
        <v>46192</v>
      </c>
      <c r="C1143" s="12" t="s">
        <v>28</v>
      </c>
      <c r="D1143" s="12" t="s">
        <v>29</v>
      </c>
      <c r="E1143" s="12" t="s">
        <v>59</v>
      </c>
      <c r="F1143" s="12" t="s">
        <v>24</v>
      </c>
      <c r="G1143" s="12" t="s">
        <v>31</v>
      </c>
      <c r="H1143" s="12" t="s">
        <v>73</v>
      </c>
      <c r="I1143" s="13">
        <v>1</v>
      </c>
      <c r="J1143" s="14">
        <v>156.05</v>
      </c>
      <c r="K1143" s="15">
        <v>0.05</v>
      </c>
      <c r="L1143" s="14">
        <v>81.28</v>
      </c>
      <c r="M1143" s="14">
        <f t="shared" si="68"/>
        <v>148.2475</v>
      </c>
      <c r="N1143" s="14">
        <f t="shared" si="69"/>
        <v>81.28</v>
      </c>
      <c r="O1143" s="14">
        <f t="shared" si="70"/>
        <v>66.9675</v>
      </c>
      <c r="P1143" s="16">
        <f t="shared" si="71"/>
        <v>0.451727685121166</v>
      </c>
      <c r="Q1143" s="17">
        <f>YEAR(SalesDataTable[[#This Row],[Order Date]])</f>
        <v>2026</v>
      </c>
      <c r="R1143" s="16" t="str">
        <f>"Q"&amp;ROUNDUP(MONTH(SalesDataTable[[#This Row],[Order Date]])/3,0)</f>
        <v>Q2</v>
      </c>
      <c r="S1143" s="13">
        <f>MONTH(SalesDataTable[[#This Row],[Order Date]])</f>
        <v>6</v>
      </c>
      <c r="T1143" s="16" t="str">
        <f>TEXT(SalesDataTable[[#This Row],[Order Date]],"mmm")</f>
        <v>Jun</v>
      </c>
    </row>
    <row r="1144" ht="15.6" spans="1:20">
      <c r="A1144" s="19" t="s">
        <v>1215</v>
      </c>
      <c r="B1144" s="11">
        <v>46192</v>
      </c>
      <c r="C1144" s="12" t="s">
        <v>28</v>
      </c>
      <c r="D1144" s="12" t="s">
        <v>58</v>
      </c>
      <c r="E1144" s="12" t="s">
        <v>23</v>
      </c>
      <c r="F1144" s="12" t="s">
        <v>24</v>
      </c>
      <c r="G1144" s="12" t="s">
        <v>69</v>
      </c>
      <c r="H1144" s="12" t="s">
        <v>87</v>
      </c>
      <c r="I1144" s="13">
        <v>1</v>
      </c>
      <c r="J1144" s="14">
        <v>36.74</v>
      </c>
      <c r="K1144" s="15">
        <v>0</v>
      </c>
      <c r="L1144" s="14">
        <v>14.15</v>
      </c>
      <c r="M1144" s="14">
        <f t="shared" si="68"/>
        <v>36.74</v>
      </c>
      <c r="N1144" s="14">
        <f t="shared" si="69"/>
        <v>14.15</v>
      </c>
      <c r="O1144" s="14">
        <f t="shared" si="70"/>
        <v>22.59</v>
      </c>
      <c r="P1144" s="16">
        <f t="shared" si="71"/>
        <v>0.614861186717474</v>
      </c>
      <c r="Q1144" s="17">
        <f>YEAR(SalesDataTable[[#This Row],[Order Date]])</f>
        <v>2026</v>
      </c>
      <c r="R1144" s="16" t="str">
        <f>"Q"&amp;ROUNDUP(MONTH(SalesDataTable[[#This Row],[Order Date]])/3,0)</f>
        <v>Q2</v>
      </c>
      <c r="S1144" s="13">
        <f>MONTH(SalesDataTable[[#This Row],[Order Date]])</f>
        <v>6</v>
      </c>
      <c r="T1144" s="16" t="str">
        <f>TEXT(SalesDataTable[[#This Row],[Order Date]],"mmm")</f>
        <v>Jun</v>
      </c>
    </row>
    <row r="1145" ht="15.6" spans="1:20">
      <c r="A1145" s="19" t="s">
        <v>1216</v>
      </c>
      <c r="B1145" s="11">
        <v>46192</v>
      </c>
      <c r="C1145" s="12" t="s">
        <v>21</v>
      </c>
      <c r="D1145" s="12" t="s">
        <v>108</v>
      </c>
      <c r="E1145" s="12" t="s">
        <v>23</v>
      </c>
      <c r="F1145" s="12" t="s">
        <v>24</v>
      </c>
      <c r="G1145" s="12" t="s">
        <v>51</v>
      </c>
      <c r="H1145" s="12" t="s">
        <v>61</v>
      </c>
      <c r="I1145" s="13">
        <v>2</v>
      </c>
      <c r="J1145" s="14">
        <v>199.28</v>
      </c>
      <c r="K1145" s="15">
        <v>0</v>
      </c>
      <c r="L1145" s="14">
        <v>102.85</v>
      </c>
      <c r="M1145" s="14">
        <f t="shared" si="68"/>
        <v>398.56</v>
      </c>
      <c r="N1145" s="14">
        <f t="shared" si="69"/>
        <v>205.7</v>
      </c>
      <c r="O1145" s="14">
        <f t="shared" si="70"/>
        <v>192.86</v>
      </c>
      <c r="P1145" s="16">
        <f t="shared" si="71"/>
        <v>0.483892011240466</v>
      </c>
      <c r="Q1145" s="17">
        <f>YEAR(SalesDataTable[[#This Row],[Order Date]])</f>
        <v>2026</v>
      </c>
      <c r="R1145" s="16" t="str">
        <f>"Q"&amp;ROUNDUP(MONTH(SalesDataTable[[#This Row],[Order Date]])/3,0)</f>
        <v>Q2</v>
      </c>
      <c r="S1145" s="13">
        <f>MONTH(SalesDataTable[[#This Row],[Order Date]])</f>
        <v>6</v>
      </c>
      <c r="T1145" s="16" t="str">
        <f>TEXT(SalesDataTable[[#This Row],[Order Date]],"mmm")</f>
        <v>Jun</v>
      </c>
    </row>
    <row r="1146" ht="15.6" spans="1:20">
      <c r="A1146" s="19" t="s">
        <v>1217</v>
      </c>
      <c r="B1146" s="11">
        <v>46192</v>
      </c>
      <c r="C1146" s="12" t="s">
        <v>21</v>
      </c>
      <c r="D1146" s="12" t="s">
        <v>22</v>
      </c>
      <c r="E1146" s="12" t="s">
        <v>59</v>
      </c>
      <c r="F1146" s="12" t="s">
        <v>24</v>
      </c>
      <c r="G1146" s="12" t="s">
        <v>69</v>
      </c>
      <c r="H1146" s="12" t="s">
        <v>87</v>
      </c>
      <c r="I1146" s="13">
        <v>2</v>
      </c>
      <c r="J1146" s="14">
        <v>37.04</v>
      </c>
      <c r="K1146" s="15">
        <v>0.05</v>
      </c>
      <c r="L1146" s="14">
        <v>13.76</v>
      </c>
      <c r="M1146" s="14">
        <f t="shared" si="68"/>
        <v>70.376</v>
      </c>
      <c r="N1146" s="14">
        <f t="shared" si="69"/>
        <v>27.52</v>
      </c>
      <c r="O1146" s="14">
        <f t="shared" si="70"/>
        <v>42.856</v>
      </c>
      <c r="P1146" s="16">
        <f t="shared" si="71"/>
        <v>0.608957599181539</v>
      </c>
      <c r="Q1146" s="17">
        <f>YEAR(SalesDataTable[[#This Row],[Order Date]])</f>
        <v>2026</v>
      </c>
      <c r="R1146" s="16" t="str">
        <f>"Q"&amp;ROUNDUP(MONTH(SalesDataTable[[#This Row],[Order Date]])/3,0)</f>
        <v>Q2</v>
      </c>
      <c r="S1146" s="13">
        <f>MONTH(SalesDataTable[[#This Row],[Order Date]])</f>
        <v>6</v>
      </c>
      <c r="T1146" s="16" t="str">
        <f>TEXT(SalesDataTable[[#This Row],[Order Date]],"mmm")</f>
        <v>Jun</v>
      </c>
    </row>
    <row r="1147" ht="15.6" spans="1:20">
      <c r="A1147" s="19" t="s">
        <v>1218</v>
      </c>
      <c r="B1147" s="11">
        <v>46193</v>
      </c>
      <c r="C1147" s="12" t="s">
        <v>47</v>
      </c>
      <c r="D1147" s="12" t="s">
        <v>48</v>
      </c>
      <c r="E1147" s="12" t="s">
        <v>23</v>
      </c>
      <c r="F1147" s="12" t="s">
        <v>36</v>
      </c>
      <c r="G1147" s="12" t="s">
        <v>51</v>
      </c>
      <c r="H1147" s="12" t="s">
        <v>84</v>
      </c>
      <c r="I1147" s="13">
        <v>2</v>
      </c>
      <c r="J1147" s="14">
        <v>80.95</v>
      </c>
      <c r="K1147" s="15">
        <v>0.1</v>
      </c>
      <c r="L1147" s="14">
        <v>39.44</v>
      </c>
      <c r="M1147" s="14">
        <f t="shared" si="68"/>
        <v>145.71</v>
      </c>
      <c r="N1147" s="14">
        <f t="shared" si="69"/>
        <v>78.88</v>
      </c>
      <c r="O1147" s="14">
        <f t="shared" si="70"/>
        <v>66.83</v>
      </c>
      <c r="P1147" s="16">
        <f t="shared" si="71"/>
        <v>0.458650744629744</v>
      </c>
      <c r="Q1147" s="17">
        <f>YEAR(SalesDataTable[[#This Row],[Order Date]])</f>
        <v>2026</v>
      </c>
      <c r="R1147" s="16" t="str">
        <f>"Q"&amp;ROUNDUP(MONTH(SalesDataTable[[#This Row],[Order Date]])/3,0)</f>
        <v>Q2</v>
      </c>
      <c r="S1147" s="13">
        <f>MONTH(SalesDataTable[[#This Row],[Order Date]])</f>
        <v>6</v>
      </c>
      <c r="T1147" s="16" t="str">
        <f>TEXT(SalesDataTable[[#This Row],[Order Date]],"mmm")</f>
        <v>Jun</v>
      </c>
    </row>
    <row r="1148" ht="15.6" spans="1:20">
      <c r="A1148" s="19" t="s">
        <v>1219</v>
      </c>
      <c r="B1148" s="11">
        <v>46193</v>
      </c>
      <c r="C1148" s="12" t="s">
        <v>21</v>
      </c>
      <c r="D1148" s="12" t="s">
        <v>72</v>
      </c>
      <c r="E1148" s="12" t="s">
        <v>59</v>
      </c>
      <c r="F1148" s="12" t="s">
        <v>24</v>
      </c>
      <c r="G1148" s="12" t="s">
        <v>31</v>
      </c>
      <c r="H1148" s="12" t="s">
        <v>73</v>
      </c>
      <c r="I1148" s="13">
        <v>1</v>
      </c>
      <c r="J1148" s="14">
        <v>151.46</v>
      </c>
      <c r="K1148" s="15">
        <v>0.05</v>
      </c>
      <c r="L1148" s="14">
        <v>77.98</v>
      </c>
      <c r="M1148" s="14">
        <f t="shared" si="68"/>
        <v>143.887</v>
      </c>
      <c r="N1148" s="14">
        <f t="shared" si="69"/>
        <v>77.98</v>
      </c>
      <c r="O1148" s="14">
        <f t="shared" si="70"/>
        <v>65.907</v>
      </c>
      <c r="P1148" s="16">
        <f t="shared" si="71"/>
        <v>0.458046939612335</v>
      </c>
      <c r="Q1148" s="17">
        <f>YEAR(SalesDataTable[[#This Row],[Order Date]])</f>
        <v>2026</v>
      </c>
      <c r="R1148" s="16" t="str">
        <f>"Q"&amp;ROUNDUP(MONTH(SalesDataTable[[#This Row],[Order Date]])/3,0)</f>
        <v>Q2</v>
      </c>
      <c r="S1148" s="13">
        <f>MONTH(SalesDataTable[[#This Row],[Order Date]])</f>
        <v>6</v>
      </c>
      <c r="T1148" s="16" t="str">
        <f>TEXT(SalesDataTable[[#This Row],[Order Date]],"mmm")</f>
        <v>Jun</v>
      </c>
    </row>
    <row r="1149" ht="15.6" spans="1:20">
      <c r="A1149" s="19" t="s">
        <v>1220</v>
      </c>
      <c r="B1149" s="11">
        <v>46193</v>
      </c>
      <c r="C1149" s="12" t="s">
        <v>21</v>
      </c>
      <c r="D1149" s="12" t="s">
        <v>72</v>
      </c>
      <c r="E1149" s="12" t="s">
        <v>23</v>
      </c>
      <c r="F1149" s="12" t="s">
        <v>40</v>
      </c>
      <c r="G1149" s="12" t="s">
        <v>31</v>
      </c>
      <c r="H1149" s="12" t="s">
        <v>32</v>
      </c>
      <c r="I1149" s="13">
        <v>5</v>
      </c>
      <c r="J1149" s="14">
        <v>90.1</v>
      </c>
      <c r="K1149" s="15">
        <v>0</v>
      </c>
      <c r="L1149" s="14">
        <v>44.32</v>
      </c>
      <c r="M1149" s="14">
        <f t="shared" si="68"/>
        <v>450.5</v>
      </c>
      <c r="N1149" s="14">
        <f t="shared" si="69"/>
        <v>221.6</v>
      </c>
      <c r="O1149" s="14">
        <f t="shared" si="70"/>
        <v>228.9</v>
      </c>
      <c r="P1149" s="16">
        <f t="shared" si="71"/>
        <v>0.508102108768036</v>
      </c>
      <c r="Q1149" s="17">
        <f>YEAR(SalesDataTable[[#This Row],[Order Date]])</f>
        <v>2026</v>
      </c>
      <c r="R1149" s="16" t="str">
        <f>"Q"&amp;ROUNDUP(MONTH(SalesDataTable[[#This Row],[Order Date]])/3,0)</f>
        <v>Q2</v>
      </c>
      <c r="S1149" s="13">
        <f>MONTH(SalesDataTable[[#This Row],[Order Date]])</f>
        <v>6</v>
      </c>
      <c r="T1149" s="16" t="str">
        <f>TEXT(SalesDataTable[[#This Row],[Order Date]],"mmm")</f>
        <v>Jun</v>
      </c>
    </row>
    <row r="1150" ht="15.6" spans="1:20">
      <c r="A1150" s="19" t="s">
        <v>1221</v>
      </c>
      <c r="B1150" s="11">
        <v>46193</v>
      </c>
      <c r="C1150" s="12" t="s">
        <v>21</v>
      </c>
      <c r="D1150" s="12" t="s">
        <v>22</v>
      </c>
      <c r="E1150" s="12" t="s">
        <v>59</v>
      </c>
      <c r="F1150" s="12" t="s">
        <v>40</v>
      </c>
      <c r="G1150" s="12" t="s">
        <v>31</v>
      </c>
      <c r="H1150" s="12" t="s">
        <v>73</v>
      </c>
      <c r="I1150" s="13">
        <v>1</v>
      </c>
      <c r="J1150" s="14">
        <v>155.69</v>
      </c>
      <c r="K1150" s="15">
        <v>0.1</v>
      </c>
      <c r="L1150" s="14">
        <v>79.42</v>
      </c>
      <c r="M1150" s="14">
        <f t="shared" si="68"/>
        <v>140.121</v>
      </c>
      <c r="N1150" s="14">
        <f t="shared" si="69"/>
        <v>79.42</v>
      </c>
      <c r="O1150" s="14">
        <f t="shared" si="70"/>
        <v>60.701</v>
      </c>
      <c r="P1150" s="16">
        <f t="shared" si="71"/>
        <v>0.433204159262352</v>
      </c>
      <c r="Q1150" s="17">
        <f>YEAR(SalesDataTable[[#This Row],[Order Date]])</f>
        <v>2026</v>
      </c>
      <c r="R1150" s="16" t="str">
        <f>"Q"&amp;ROUNDUP(MONTH(SalesDataTable[[#This Row],[Order Date]])/3,0)</f>
        <v>Q2</v>
      </c>
      <c r="S1150" s="13">
        <f>MONTH(SalesDataTable[[#This Row],[Order Date]])</f>
        <v>6</v>
      </c>
      <c r="T1150" s="16" t="str">
        <f>TEXT(SalesDataTable[[#This Row],[Order Date]],"mmm")</f>
        <v>Jun</v>
      </c>
    </row>
    <row r="1151" ht="15.6" spans="1:20">
      <c r="A1151" s="19" t="s">
        <v>1222</v>
      </c>
      <c r="B1151" s="11">
        <v>46193</v>
      </c>
      <c r="C1151" s="12" t="s">
        <v>28</v>
      </c>
      <c r="D1151" s="12" t="s">
        <v>106</v>
      </c>
      <c r="E1151" s="12" t="s">
        <v>45</v>
      </c>
      <c r="F1151" s="12" t="s">
        <v>24</v>
      </c>
      <c r="G1151" s="12" t="s">
        <v>69</v>
      </c>
      <c r="H1151" s="12" t="s">
        <v>94</v>
      </c>
      <c r="I1151" s="13">
        <v>1</v>
      </c>
      <c r="J1151" s="14">
        <v>50.11</v>
      </c>
      <c r="K1151" s="15">
        <v>0.05</v>
      </c>
      <c r="L1151" s="14">
        <v>21.38</v>
      </c>
      <c r="M1151" s="14">
        <f t="shared" si="68"/>
        <v>47.6045</v>
      </c>
      <c r="N1151" s="14">
        <f t="shared" si="69"/>
        <v>21.38</v>
      </c>
      <c r="O1151" s="14">
        <f t="shared" si="70"/>
        <v>26.2245</v>
      </c>
      <c r="P1151" s="16">
        <f t="shared" si="71"/>
        <v>0.550882794693779</v>
      </c>
      <c r="Q1151" s="17">
        <f>YEAR(SalesDataTable[[#This Row],[Order Date]])</f>
        <v>2026</v>
      </c>
      <c r="R1151" s="16" t="str">
        <f>"Q"&amp;ROUNDUP(MONTH(SalesDataTable[[#This Row],[Order Date]])/3,0)</f>
        <v>Q2</v>
      </c>
      <c r="S1151" s="13">
        <f>MONTH(SalesDataTable[[#This Row],[Order Date]])</f>
        <v>6</v>
      </c>
      <c r="T1151" s="16" t="str">
        <f>TEXT(SalesDataTable[[#This Row],[Order Date]],"mmm")</f>
        <v>Jun</v>
      </c>
    </row>
    <row r="1152" ht="15.6" spans="1:20">
      <c r="A1152" s="19" t="s">
        <v>1223</v>
      </c>
      <c r="B1152" s="11">
        <v>46193</v>
      </c>
      <c r="C1152" s="12" t="s">
        <v>34</v>
      </c>
      <c r="D1152" s="12" t="s">
        <v>35</v>
      </c>
      <c r="E1152" s="12" t="s">
        <v>45</v>
      </c>
      <c r="F1152" s="12" t="s">
        <v>24</v>
      </c>
      <c r="G1152" s="12" t="s">
        <v>31</v>
      </c>
      <c r="H1152" s="12" t="s">
        <v>41</v>
      </c>
      <c r="I1152" s="13">
        <v>1</v>
      </c>
      <c r="J1152" s="14">
        <v>142.55</v>
      </c>
      <c r="K1152" s="15">
        <v>0.1</v>
      </c>
      <c r="L1152" s="14">
        <v>79.71</v>
      </c>
      <c r="M1152" s="14">
        <f t="shared" si="68"/>
        <v>128.295</v>
      </c>
      <c r="N1152" s="14">
        <f t="shared" si="69"/>
        <v>79.71</v>
      </c>
      <c r="O1152" s="14">
        <f t="shared" si="70"/>
        <v>48.585</v>
      </c>
      <c r="P1152" s="16">
        <f t="shared" si="71"/>
        <v>0.378697533029347</v>
      </c>
      <c r="Q1152" s="17">
        <f>YEAR(SalesDataTable[[#This Row],[Order Date]])</f>
        <v>2026</v>
      </c>
      <c r="R1152" s="16" t="str">
        <f>"Q"&amp;ROUNDUP(MONTH(SalesDataTable[[#This Row],[Order Date]])/3,0)</f>
        <v>Q2</v>
      </c>
      <c r="S1152" s="13">
        <f>MONTH(SalesDataTable[[#This Row],[Order Date]])</f>
        <v>6</v>
      </c>
      <c r="T1152" s="16" t="str">
        <f>TEXT(SalesDataTable[[#This Row],[Order Date]],"mmm")</f>
        <v>Jun</v>
      </c>
    </row>
    <row r="1153" ht="15.6" spans="1:20">
      <c r="A1153" s="19" t="s">
        <v>1224</v>
      </c>
      <c r="B1153" s="11">
        <v>46193</v>
      </c>
      <c r="C1153" s="12" t="s">
        <v>47</v>
      </c>
      <c r="D1153" s="12" t="s">
        <v>68</v>
      </c>
      <c r="E1153" s="12" t="s">
        <v>23</v>
      </c>
      <c r="F1153" s="12" t="s">
        <v>36</v>
      </c>
      <c r="G1153" s="12" t="s">
        <v>51</v>
      </c>
      <c r="H1153" s="12" t="s">
        <v>61</v>
      </c>
      <c r="I1153" s="13">
        <v>3</v>
      </c>
      <c r="J1153" s="14">
        <v>191.11</v>
      </c>
      <c r="K1153" s="15">
        <v>0.05</v>
      </c>
      <c r="L1153" s="14">
        <v>102.82</v>
      </c>
      <c r="M1153" s="14">
        <f t="shared" si="68"/>
        <v>544.6635</v>
      </c>
      <c r="N1153" s="14">
        <f t="shared" si="69"/>
        <v>308.46</v>
      </c>
      <c r="O1153" s="14">
        <f t="shared" si="70"/>
        <v>236.2035</v>
      </c>
      <c r="P1153" s="16">
        <f t="shared" si="71"/>
        <v>0.43366867800027</v>
      </c>
      <c r="Q1153" s="17">
        <f>YEAR(SalesDataTable[[#This Row],[Order Date]])</f>
        <v>2026</v>
      </c>
      <c r="R1153" s="16" t="str">
        <f>"Q"&amp;ROUNDUP(MONTH(SalesDataTable[[#This Row],[Order Date]])/3,0)</f>
        <v>Q2</v>
      </c>
      <c r="S1153" s="13">
        <f>MONTH(SalesDataTable[[#This Row],[Order Date]])</f>
        <v>6</v>
      </c>
      <c r="T1153" s="16" t="str">
        <f>TEXT(SalesDataTable[[#This Row],[Order Date]],"mmm")</f>
        <v>Jun</v>
      </c>
    </row>
    <row r="1154" ht="15.6" spans="1:20">
      <c r="A1154" s="19" t="s">
        <v>1225</v>
      </c>
      <c r="B1154" s="11">
        <v>46193</v>
      </c>
      <c r="C1154" s="12" t="s">
        <v>47</v>
      </c>
      <c r="D1154" s="12" t="s">
        <v>102</v>
      </c>
      <c r="E1154" s="12" t="s">
        <v>30</v>
      </c>
      <c r="F1154" s="12" t="s">
        <v>40</v>
      </c>
      <c r="G1154" s="12" t="s">
        <v>25</v>
      </c>
      <c r="H1154" s="12" t="s">
        <v>55</v>
      </c>
      <c r="I1154" s="13">
        <v>6</v>
      </c>
      <c r="J1154" s="14">
        <v>40.23</v>
      </c>
      <c r="K1154" s="15">
        <v>0.15</v>
      </c>
      <c r="L1154" s="14">
        <v>17.08</v>
      </c>
      <c r="M1154" s="14">
        <f t="shared" ref="M1154:M1217" si="72">I1154*J1154*(1-K1154)</f>
        <v>205.173</v>
      </c>
      <c r="N1154" s="14">
        <f t="shared" ref="N1154:N1217" si="73">I1154*L1154</f>
        <v>102.48</v>
      </c>
      <c r="O1154" s="14">
        <f t="shared" ref="O1154:O1217" si="74">M1154-N1154</f>
        <v>102.693</v>
      </c>
      <c r="P1154" s="16">
        <f t="shared" ref="P1154:P1217" si="75">IFERROR(O1154/M1154,0)</f>
        <v>0.500519074147183</v>
      </c>
      <c r="Q1154" s="17">
        <f>YEAR(SalesDataTable[[#This Row],[Order Date]])</f>
        <v>2026</v>
      </c>
      <c r="R1154" s="16" t="str">
        <f>"Q"&amp;ROUNDUP(MONTH(SalesDataTable[[#This Row],[Order Date]])/3,0)</f>
        <v>Q2</v>
      </c>
      <c r="S1154" s="13">
        <f>MONTH(SalesDataTable[[#This Row],[Order Date]])</f>
        <v>6</v>
      </c>
      <c r="T1154" s="16" t="str">
        <f>TEXT(SalesDataTable[[#This Row],[Order Date]],"mmm")</f>
        <v>Jun</v>
      </c>
    </row>
    <row r="1155" ht="15.6" spans="1:20">
      <c r="A1155" s="19" t="s">
        <v>1226</v>
      </c>
      <c r="B1155" s="11">
        <v>46193</v>
      </c>
      <c r="C1155" s="12" t="s">
        <v>28</v>
      </c>
      <c r="D1155" s="12" t="s">
        <v>86</v>
      </c>
      <c r="E1155" s="12" t="s">
        <v>23</v>
      </c>
      <c r="F1155" s="12" t="s">
        <v>40</v>
      </c>
      <c r="G1155" s="12" t="s">
        <v>25</v>
      </c>
      <c r="H1155" s="12" t="s">
        <v>26</v>
      </c>
      <c r="I1155" s="13">
        <v>2</v>
      </c>
      <c r="J1155" s="14">
        <v>81.49</v>
      </c>
      <c r="K1155" s="15">
        <v>0</v>
      </c>
      <c r="L1155" s="14">
        <v>42.15</v>
      </c>
      <c r="M1155" s="14">
        <f t="shared" si="72"/>
        <v>162.98</v>
      </c>
      <c r="N1155" s="14">
        <f t="shared" si="73"/>
        <v>84.3</v>
      </c>
      <c r="O1155" s="14">
        <f t="shared" si="74"/>
        <v>78.68</v>
      </c>
      <c r="P1155" s="16">
        <f t="shared" si="75"/>
        <v>0.482758620689655</v>
      </c>
      <c r="Q1155" s="17">
        <f>YEAR(SalesDataTable[[#This Row],[Order Date]])</f>
        <v>2026</v>
      </c>
      <c r="R1155" s="16" t="str">
        <f>"Q"&amp;ROUNDUP(MONTH(SalesDataTable[[#This Row],[Order Date]])/3,0)</f>
        <v>Q2</v>
      </c>
      <c r="S1155" s="13">
        <f>MONTH(SalesDataTable[[#This Row],[Order Date]])</f>
        <v>6</v>
      </c>
      <c r="T1155" s="16" t="str">
        <f>TEXT(SalesDataTable[[#This Row],[Order Date]],"mmm")</f>
        <v>Jun</v>
      </c>
    </row>
    <row r="1156" ht="15.6" spans="1:20">
      <c r="A1156" s="19" t="s">
        <v>1227</v>
      </c>
      <c r="B1156" s="11">
        <v>46193</v>
      </c>
      <c r="C1156" s="12" t="s">
        <v>28</v>
      </c>
      <c r="D1156" s="12" t="s">
        <v>58</v>
      </c>
      <c r="E1156" s="12" t="s">
        <v>30</v>
      </c>
      <c r="F1156" s="12" t="s">
        <v>40</v>
      </c>
      <c r="G1156" s="12" t="s">
        <v>37</v>
      </c>
      <c r="H1156" s="12" t="s">
        <v>103</v>
      </c>
      <c r="I1156" s="13">
        <v>8</v>
      </c>
      <c r="J1156" s="14">
        <v>162.71</v>
      </c>
      <c r="K1156" s="15">
        <v>0.2</v>
      </c>
      <c r="L1156" s="14">
        <v>85.27</v>
      </c>
      <c r="M1156" s="14">
        <f t="shared" si="72"/>
        <v>1041.344</v>
      </c>
      <c r="N1156" s="14">
        <f t="shared" si="73"/>
        <v>682.16</v>
      </c>
      <c r="O1156" s="14">
        <f t="shared" si="74"/>
        <v>359.184</v>
      </c>
      <c r="P1156" s="16">
        <f t="shared" si="75"/>
        <v>0.344923483498248</v>
      </c>
      <c r="Q1156" s="17">
        <f>YEAR(SalesDataTable[[#This Row],[Order Date]])</f>
        <v>2026</v>
      </c>
      <c r="R1156" s="16" t="str">
        <f>"Q"&amp;ROUNDUP(MONTH(SalesDataTable[[#This Row],[Order Date]])/3,0)</f>
        <v>Q2</v>
      </c>
      <c r="S1156" s="13">
        <f>MONTH(SalesDataTable[[#This Row],[Order Date]])</f>
        <v>6</v>
      </c>
      <c r="T1156" s="16" t="str">
        <f>TEXT(SalesDataTable[[#This Row],[Order Date]],"mmm")</f>
        <v>Jun</v>
      </c>
    </row>
    <row r="1157" ht="15.6" spans="1:20">
      <c r="A1157" s="19" t="s">
        <v>1228</v>
      </c>
      <c r="B1157" s="11">
        <v>46194</v>
      </c>
      <c r="C1157" s="12" t="s">
        <v>34</v>
      </c>
      <c r="D1157" s="12" t="s">
        <v>54</v>
      </c>
      <c r="E1157" s="12" t="s">
        <v>59</v>
      </c>
      <c r="F1157" s="12" t="s">
        <v>24</v>
      </c>
      <c r="G1157" s="12" t="s">
        <v>37</v>
      </c>
      <c r="H1157" s="12" t="s">
        <v>38</v>
      </c>
      <c r="I1157" s="13">
        <v>1</v>
      </c>
      <c r="J1157" s="14">
        <v>36.48</v>
      </c>
      <c r="K1157" s="15">
        <v>0.1</v>
      </c>
      <c r="L1157" s="14">
        <v>13.9</v>
      </c>
      <c r="M1157" s="14">
        <f t="shared" si="72"/>
        <v>32.832</v>
      </c>
      <c r="N1157" s="14">
        <f t="shared" si="73"/>
        <v>13.9</v>
      </c>
      <c r="O1157" s="14">
        <f t="shared" si="74"/>
        <v>18.932</v>
      </c>
      <c r="P1157" s="16">
        <f t="shared" si="75"/>
        <v>0.576632553606238</v>
      </c>
      <c r="Q1157" s="17">
        <f>YEAR(SalesDataTable[[#This Row],[Order Date]])</f>
        <v>2026</v>
      </c>
      <c r="R1157" s="16" t="str">
        <f>"Q"&amp;ROUNDUP(MONTH(SalesDataTable[[#This Row],[Order Date]])/3,0)</f>
        <v>Q2</v>
      </c>
      <c r="S1157" s="13">
        <f>MONTH(SalesDataTable[[#This Row],[Order Date]])</f>
        <v>6</v>
      </c>
      <c r="T1157" s="16" t="str">
        <f>TEXT(SalesDataTable[[#This Row],[Order Date]],"mmm")</f>
        <v>Jun</v>
      </c>
    </row>
    <row r="1158" ht="15.6" spans="1:20">
      <c r="A1158" s="19" t="s">
        <v>1229</v>
      </c>
      <c r="B1158" s="11">
        <v>46194</v>
      </c>
      <c r="C1158" s="12" t="s">
        <v>28</v>
      </c>
      <c r="D1158" s="12" t="s">
        <v>58</v>
      </c>
      <c r="E1158" s="12" t="s">
        <v>30</v>
      </c>
      <c r="F1158" s="12" t="s">
        <v>40</v>
      </c>
      <c r="G1158" s="12" t="s">
        <v>37</v>
      </c>
      <c r="H1158" s="12" t="s">
        <v>91</v>
      </c>
      <c r="I1158" s="13">
        <v>6</v>
      </c>
      <c r="J1158" s="14">
        <v>136.65</v>
      </c>
      <c r="K1158" s="15">
        <v>0.15</v>
      </c>
      <c r="L1158" s="14">
        <v>68.56</v>
      </c>
      <c r="M1158" s="14">
        <f t="shared" si="72"/>
        <v>696.915</v>
      </c>
      <c r="N1158" s="14">
        <f t="shared" si="73"/>
        <v>411.36</v>
      </c>
      <c r="O1158" s="14">
        <f t="shared" si="74"/>
        <v>285.555</v>
      </c>
      <c r="P1158" s="16">
        <f t="shared" si="75"/>
        <v>0.409741503626698</v>
      </c>
      <c r="Q1158" s="17">
        <f>YEAR(SalesDataTable[[#This Row],[Order Date]])</f>
        <v>2026</v>
      </c>
      <c r="R1158" s="16" t="str">
        <f>"Q"&amp;ROUNDUP(MONTH(SalesDataTable[[#This Row],[Order Date]])/3,0)</f>
        <v>Q2</v>
      </c>
      <c r="S1158" s="13">
        <f>MONTH(SalesDataTable[[#This Row],[Order Date]])</f>
        <v>6</v>
      </c>
      <c r="T1158" s="16" t="str">
        <f>TEXT(SalesDataTable[[#This Row],[Order Date]],"mmm")</f>
        <v>Jun</v>
      </c>
    </row>
    <row r="1159" ht="15.6" spans="1:20">
      <c r="A1159" s="19" t="s">
        <v>1230</v>
      </c>
      <c r="B1159" s="11">
        <v>46194</v>
      </c>
      <c r="C1159" s="12" t="s">
        <v>34</v>
      </c>
      <c r="D1159" s="12" t="s">
        <v>35</v>
      </c>
      <c r="E1159" s="12" t="s">
        <v>23</v>
      </c>
      <c r="F1159" s="12" t="s">
        <v>36</v>
      </c>
      <c r="G1159" s="12" t="s">
        <v>25</v>
      </c>
      <c r="H1159" s="12" t="s">
        <v>49</v>
      </c>
      <c r="I1159" s="13">
        <v>4</v>
      </c>
      <c r="J1159" s="14">
        <v>50.57</v>
      </c>
      <c r="K1159" s="15">
        <v>0</v>
      </c>
      <c r="L1159" s="14">
        <v>21.85</v>
      </c>
      <c r="M1159" s="14">
        <f t="shared" si="72"/>
        <v>202.28</v>
      </c>
      <c r="N1159" s="14">
        <f t="shared" si="73"/>
        <v>87.4</v>
      </c>
      <c r="O1159" s="14">
        <f t="shared" si="74"/>
        <v>114.88</v>
      </c>
      <c r="P1159" s="16">
        <f t="shared" si="75"/>
        <v>0.567925647617164</v>
      </c>
      <c r="Q1159" s="17">
        <f>YEAR(SalesDataTable[[#This Row],[Order Date]])</f>
        <v>2026</v>
      </c>
      <c r="R1159" s="16" t="str">
        <f>"Q"&amp;ROUNDUP(MONTH(SalesDataTable[[#This Row],[Order Date]])/3,0)</f>
        <v>Q2</v>
      </c>
      <c r="S1159" s="13">
        <f>MONTH(SalesDataTable[[#This Row],[Order Date]])</f>
        <v>6</v>
      </c>
      <c r="T1159" s="16" t="str">
        <f>TEXT(SalesDataTable[[#This Row],[Order Date]],"mmm")</f>
        <v>Jun</v>
      </c>
    </row>
    <row r="1160" ht="15.6" spans="1:20">
      <c r="A1160" s="19" t="s">
        <v>1231</v>
      </c>
      <c r="B1160" s="11">
        <v>46194</v>
      </c>
      <c r="C1160" s="12" t="s">
        <v>47</v>
      </c>
      <c r="D1160" s="12" t="s">
        <v>68</v>
      </c>
      <c r="E1160" s="12" t="s">
        <v>23</v>
      </c>
      <c r="F1160" s="12" t="s">
        <v>36</v>
      </c>
      <c r="G1160" s="12" t="s">
        <v>25</v>
      </c>
      <c r="H1160" s="12" t="s">
        <v>63</v>
      </c>
      <c r="I1160" s="13">
        <v>3</v>
      </c>
      <c r="J1160" s="14">
        <v>103.72</v>
      </c>
      <c r="K1160" s="15">
        <v>0</v>
      </c>
      <c r="L1160" s="14">
        <v>50.34</v>
      </c>
      <c r="M1160" s="14">
        <f t="shared" si="72"/>
        <v>311.16</v>
      </c>
      <c r="N1160" s="14">
        <f t="shared" si="73"/>
        <v>151.02</v>
      </c>
      <c r="O1160" s="14">
        <f t="shared" si="74"/>
        <v>160.14</v>
      </c>
      <c r="P1160" s="16">
        <f t="shared" si="75"/>
        <v>0.514654839953722</v>
      </c>
      <c r="Q1160" s="17">
        <f>YEAR(SalesDataTable[[#This Row],[Order Date]])</f>
        <v>2026</v>
      </c>
      <c r="R1160" s="16" t="str">
        <f>"Q"&amp;ROUNDUP(MONTH(SalesDataTable[[#This Row],[Order Date]])/3,0)</f>
        <v>Q2</v>
      </c>
      <c r="S1160" s="13">
        <f>MONTH(SalesDataTable[[#This Row],[Order Date]])</f>
        <v>6</v>
      </c>
      <c r="T1160" s="16" t="str">
        <f>TEXT(SalesDataTable[[#This Row],[Order Date]],"mmm")</f>
        <v>Jun</v>
      </c>
    </row>
    <row r="1161" ht="15.6" spans="1:20">
      <c r="A1161" s="19" t="s">
        <v>1232</v>
      </c>
      <c r="B1161" s="11">
        <v>46194</v>
      </c>
      <c r="C1161" s="12" t="s">
        <v>34</v>
      </c>
      <c r="D1161" s="12" t="s">
        <v>146</v>
      </c>
      <c r="E1161" s="12" t="s">
        <v>59</v>
      </c>
      <c r="F1161" s="12" t="s">
        <v>24</v>
      </c>
      <c r="G1161" s="12" t="s">
        <v>37</v>
      </c>
      <c r="H1161" s="12" t="s">
        <v>91</v>
      </c>
      <c r="I1161" s="13">
        <v>1</v>
      </c>
      <c r="J1161" s="14">
        <v>132.49</v>
      </c>
      <c r="K1161" s="15">
        <v>0</v>
      </c>
      <c r="L1161" s="14">
        <v>67.09</v>
      </c>
      <c r="M1161" s="14">
        <f t="shared" si="72"/>
        <v>132.49</v>
      </c>
      <c r="N1161" s="14">
        <f t="shared" si="73"/>
        <v>67.09</v>
      </c>
      <c r="O1161" s="14">
        <f t="shared" si="74"/>
        <v>65.4</v>
      </c>
      <c r="P1161" s="16">
        <f t="shared" si="75"/>
        <v>0.493622160163031</v>
      </c>
      <c r="Q1161" s="17">
        <f>YEAR(SalesDataTable[[#This Row],[Order Date]])</f>
        <v>2026</v>
      </c>
      <c r="R1161" s="16" t="str">
        <f>"Q"&amp;ROUNDUP(MONTH(SalesDataTable[[#This Row],[Order Date]])/3,0)</f>
        <v>Q2</v>
      </c>
      <c r="S1161" s="13">
        <f>MONTH(SalesDataTable[[#This Row],[Order Date]])</f>
        <v>6</v>
      </c>
      <c r="T1161" s="16" t="str">
        <f>TEXT(SalesDataTable[[#This Row],[Order Date]],"mmm")</f>
        <v>Jun</v>
      </c>
    </row>
    <row r="1162" ht="15.6" spans="1:20">
      <c r="A1162" s="19" t="s">
        <v>1233</v>
      </c>
      <c r="B1162" s="11">
        <v>46195</v>
      </c>
      <c r="C1162" s="12" t="s">
        <v>34</v>
      </c>
      <c r="D1162" s="12" t="s">
        <v>44</v>
      </c>
      <c r="E1162" s="12" t="s">
        <v>23</v>
      </c>
      <c r="F1162" s="12" t="s">
        <v>36</v>
      </c>
      <c r="G1162" s="12" t="s">
        <v>51</v>
      </c>
      <c r="H1162" s="12" t="s">
        <v>84</v>
      </c>
      <c r="I1162" s="13">
        <v>2</v>
      </c>
      <c r="J1162" s="14">
        <v>80.65</v>
      </c>
      <c r="K1162" s="15">
        <v>0</v>
      </c>
      <c r="L1162" s="14">
        <v>39.18</v>
      </c>
      <c r="M1162" s="14">
        <f t="shared" si="72"/>
        <v>161.3</v>
      </c>
      <c r="N1162" s="14">
        <f t="shared" si="73"/>
        <v>78.36</v>
      </c>
      <c r="O1162" s="14">
        <f t="shared" si="74"/>
        <v>82.94</v>
      </c>
      <c r="P1162" s="16">
        <f t="shared" si="75"/>
        <v>0.51419714817111</v>
      </c>
      <c r="Q1162" s="17">
        <f>YEAR(SalesDataTable[[#This Row],[Order Date]])</f>
        <v>2026</v>
      </c>
      <c r="R1162" s="16" t="str">
        <f>"Q"&amp;ROUNDUP(MONTH(SalesDataTable[[#This Row],[Order Date]])/3,0)</f>
        <v>Q2</v>
      </c>
      <c r="S1162" s="13">
        <f>MONTH(SalesDataTable[[#This Row],[Order Date]])</f>
        <v>6</v>
      </c>
      <c r="T1162" s="16" t="str">
        <f>TEXT(SalesDataTable[[#This Row],[Order Date]],"mmm")</f>
        <v>Jun</v>
      </c>
    </row>
    <row r="1163" ht="15.6" spans="1:20">
      <c r="A1163" s="19" t="s">
        <v>1234</v>
      </c>
      <c r="B1163" s="11">
        <v>46195</v>
      </c>
      <c r="C1163" s="12" t="s">
        <v>28</v>
      </c>
      <c r="D1163" s="12" t="s">
        <v>29</v>
      </c>
      <c r="E1163" s="12" t="s">
        <v>45</v>
      </c>
      <c r="F1163" s="12" t="s">
        <v>36</v>
      </c>
      <c r="G1163" s="12" t="s">
        <v>69</v>
      </c>
      <c r="H1163" s="12" t="s">
        <v>87</v>
      </c>
      <c r="I1163" s="13">
        <v>1</v>
      </c>
      <c r="J1163" s="14">
        <v>35.41</v>
      </c>
      <c r="K1163" s="15">
        <v>0.05</v>
      </c>
      <c r="L1163" s="14">
        <v>13.9</v>
      </c>
      <c r="M1163" s="14">
        <f t="shared" si="72"/>
        <v>33.6395</v>
      </c>
      <c r="N1163" s="14">
        <f t="shared" si="73"/>
        <v>13.9</v>
      </c>
      <c r="O1163" s="14">
        <f t="shared" si="74"/>
        <v>19.7395</v>
      </c>
      <c r="P1163" s="16">
        <f t="shared" si="75"/>
        <v>0.586795285304478</v>
      </c>
      <c r="Q1163" s="17">
        <f>YEAR(SalesDataTable[[#This Row],[Order Date]])</f>
        <v>2026</v>
      </c>
      <c r="R1163" s="16" t="str">
        <f>"Q"&amp;ROUNDUP(MONTH(SalesDataTable[[#This Row],[Order Date]])/3,0)</f>
        <v>Q2</v>
      </c>
      <c r="S1163" s="13">
        <f>MONTH(SalesDataTable[[#This Row],[Order Date]])</f>
        <v>6</v>
      </c>
      <c r="T1163" s="16" t="str">
        <f>TEXT(SalesDataTable[[#This Row],[Order Date]],"mmm")</f>
        <v>Jun</v>
      </c>
    </row>
    <row r="1164" ht="15.6" spans="1:20">
      <c r="A1164" s="19" t="s">
        <v>1235</v>
      </c>
      <c r="B1164" s="11">
        <v>46195</v>
      </c>
      <c r="C1164" s="12" t="s">
        <v>21</v>
      </c>
      <c r="D1164" s="12" t="s">
        <v>22</v>
      </c>
      <c r="E1164" s="12" t="s">
        <v>59</v>
      </c>
      <c r="F1164" s="12" t="s">
        <v>24</v>
      </c>
      <c r="G1164" s="12" t="s">
        <v>69</v>
      </c>
      <c r="H1164" s="12" t="s">
        <v>70</v>
      </c>
      <c r="I1164" s="13">
        <v>3</v>
      </c>
      <c r="J1164" s="14">
        <v>41.01</v>
      </c>
      <c r="K1164" s="15">
        <v>0</v>
      </c>
      <c r="L1164" s="14">
        <v>14.33</v>
      </c>
      <c r="M1164" s="14">
        <f t="shared" si="72"/>
        <v>123.03</v>
      </c>
      <c r="N1164" s="14">
        <f t="shared" si="73"/>
        <v>42.99</v>
      </c>
      <c r="O1164" s="14">
        <f t="shared" si="74"/>
        <v>80.04</v>
      </c>
      <c r="P1164" s="16">
        <f t="shared" si="75"/>
        <v>0.650573030968057</v>
      </c>
      <c r="Q1164" s="17">
        <f>YEAR(SalesDataTable[[#This Row],[Order Date]])</f>
        <v>2026</v>
      </c>
      <c r="R1164" s="16" t="str">
        <f>"Q"&amp;ROUNDUP(MONTH(SalesDataTable[[#This Row],[Order Date]])/3,0)</f>
        <v>Q2</v>
      </c>
      <c r="S1164" s="13">
        <f>MONTH(SalesDataTable[[#This Row],[Order Date]])</f>
        <v>6</v>
      </c>
      <c r="T1164" s="16" t="str">
        <f>TEXT(SalesDataTable[[#This Row],[Order Date]],"mmm")</f>
        <v>Jun</v>
      </c>
    </row>
    <row r="1165" ht="15.6" spans="1:20">
      <c r="A1165" s="19" t="s">
        <v>1236</v>
      </c>
      <c r="B1165" s="11">
        <v>46195</v>
      </c>
      <c r="C1165" s="12" t="s">
        <v>47</v>
      </c>
      <c r="D1165" s="12" t="s">
        <v>68</v>
      </c>
      <c r="E1165" s="12" t="s">
        <v>23</v>
      </c>
      <c r="F1165" s="12" t="s">
        <v>40</v>
      </c>
      <c r="G1165" s="12" t="s">
        <v>37</v>
      </c>
      <c r="H1165" s="12" t="s">
        <v>38</v>
      </c>
      <c r="I1165" s="13">
        <v>1</v>
      </c>
      <c r="J1165" s="14">
        <v>36.01</v>
      </c>
      <c r="K1165" s="15">
        <v>0</v>
      </c>
      <c r="L1165" s="14">
        <v>13.23</v>
      </c>
      <c r="M1165" s="14">
        <f t="shared" si="72"/>
        <v>36.01</v>
      </c>
      <c r="N1165" s="14">
        <f t="shared" si="73"/>
        <v>13.23</v>
      </c>
      <c r="O1165" s="14">
        <f t="shared" si="74"/>
        <v>22.78</v>
      </c>
      <c r="P1165" s="16">
        <f t="shared" si="75"/>
        <v>0.632602054984726</v>
      </c>
      <c r="Q1165" s="17">
        <f>YEAR(SalesDataTable[[#This Row],[Order Date]])</f>
        <v>2026</v>
      </c>
      <c r="R1165" s="16" t="str">
        <f>"Q"&amp;ROUNDUP(MONTH(SalesDataTable[[#This Row],[Order Date]])/3,0)</f>
        <v>Q2</v>
      </c>
      <c r="S1165" s="13">
        <f>MONTH(SalesDataTable[[#This Row],[Order Date]])</f>
        <v>6</v>
      </c>
      <c r="T1165" s="16" t="str">
        <f>TEXT(SalesDataTable[[#This Row],[Order Date]],"mmm")</f>
        <v>Jun</v>
      </c>
    </row>
    <row r="1166" ht="15.6" spans="1:20">
      <c r="A1166" s="19" t="s">
        <v>1237</v>
      </c>
      <c r="B1166" s="11">
        <v>46195</v>
      </c>
      <c r="C1166" s="12" t="s">
        <v>21</v>
      </c>
      <c r="D1166" s="12" t="s">
        <v>22</v>
      </c>
      <c r="E1166" s="12" t="s">
        <v>59</v>
      </c>
      <c r="F1166" s="12" t="s">
        <v>24</v>
      </c>
      <c r="G1166" s="12" t="s">
        <v>69</v>
      </c>
      <c r="H1166" s="12" t="s">
        <v>94</v>
      </c>
      <c r="I1166" s="13">
        <v>2</v>
      </c>
      <c r="J1166" s="14">
        <v>50.21</v>
      </c>
      <c r="K1166" s="15">
        <v>0.05</v>
      </c>
      <c r="L1166" s="14">
        <v>21.74</v>
      </c>
      <c r="M1166" s="14">
        <f t="shared" si="72"/>
        <v>95.399</v>
      </c>
      <c r="N1166" s="14">
        <f t="shared" si="73"/>
        <v>43.48</v>
      </c>
      <c r="O1166" s="14">
        <f t="shared" si="74"/>
        <v>51.919</v>
      </c>
      <c r="P1166" s="16">
        <f t="shared" si="75"/>
        <v>0.544230023375507</v>
      </c>
      <c r="Q1166" s="17">
        <f>YEAR(SalesDataTable[[#This Row],[Order Date]])</f>
        <v>2026</v>
      </c>
      <c r="R1166" s="16" t="str">
        <f>"Q"&amp;ROUNDUP(MONTH(SalesDataTable[[#This Row],[Order Date]])/3,0)</f>
        <v>Q2</v>
      </c>
      <c r="S1166" s="13">
        <f>MONTH(SalesDataTable[[#This Row],[Order Date]])</f>
        <v>6</v>
      </c>
      <c r="T1166" s="16" t="str">
        <f>TEXT(SalesDataTable[[#This Row],[Order Date]],"mmm")</f>
        <v>Jun</v>
      </c>
    </row>
    <row r="1167" ht="15.6" spans="1:20">
      <c r="A1167" s="19" t="s">
        <v>1238</v>
      </c>
      <c r="B1167" s="11">
        <v>46195</v>
      </c>
      <c r="C1167" s="12" t="s">
        <v>34</v>
      </c>
      <c r="D1167" s="12" t="s">
        <v>81</v>
      </c>
      <c r="E1167" s="12" t="s">
        <v>59</v>
      </c>
      <c r="F1167" s="12" t="s">
        <v>24</v>
      </c>
      <c r="G1167" s="12" t="s">
        <v>25</v>
      </c>
      <c r="H1167" s="12" t="s">
        <v>63</v>
      </c>
      <c r="I1167" s="13">
        <v>3</v>
      </c>
      <c r="J1167" s="14">
        <v>100.3</v>
      </c>
      <c r="K1167" s="15">
        <v>0</v>
      </c>
      <c r="L1167" s="14">
        <v>49.26</v>
      </c>
      <c r="M1167" s="14">
        <f t="shared" si="72"/>
        <v>300.9</v>
      </c>
      <c r="N1167" s="14">
        <f t="shared" si="73"/>
        <v>147.78</v>
      </c>
      <c r="O1167" s="14">
        <f t="shared" si="74"/>
        <v>153.12</v>
      </c>
      <c r="P1167" s="16">
        <f t="shared" si="75"/>
        <v>0.508873379860419</v>
      </c>
      <c r="Q1167" s="17">
        <f>YEAR(SalesDataTable[[#This Row],[Order Date]])</f>
        <v>2026</v>
      </c>
      <c r="R1167" s="16" t="str">
        <f>"Q"&amp;ROUNDUP(MONTH(SalesDataTable[[#This Row],[Order Date]])/3,0)</f>
        <v>Q2</v>
      </c>
      <c r="S1167" s="13">
        <f>MONTH(SalesDataTable[[#This Row],[Order Date]])</f>
        <v>6</v>
      </c>
      <c r="T1167" s="16" t="str">
        <f>TEXT(SalesDataTable[[#This Row],[Order Date]],"mmm")</f>
        <v>Jun</v>
      </c>
    </row>
    <row r="1168" ht="15.6" spans="1:20">
      <c r="A1168" s="19" t="s">
        <v>1239</v>
      </c>
      <c r="B1168" s="11">
        <v>46195</v>
      </c>
      <c r="C1168" s="12" t="s">
        <v>47</v>
      </c>
      <c r="D1168" s="12" t="s">
        <v>68</v>
      </c>
      <c r="E1168" s="12" t="s">
        <v>45</v>
      </c>
      <c r="F1168" s="12" t="s">
        <v>36</v>
      </c>
      <c r="G1168" s="12" t="s">
        <v>37</v>
      </c>
      <c r="H1168" s="12" t="s">
        <v>66</v>
      </c>
      <c r="I1168" s="13">
        <v>1</v>
      </c>
      <c r="J1168" s="14">
        <v>47.7</v>
      </c>
      <c r="K1168" s="15">
        <v>0.1</v>
      </c>
      <c r="L1168" s="14">
        <v>18.76</v>
      </c>
      <c r="M1168" s="14">
        <f t="shared" si="72"/>
        <v>42.93</v>
      </c>
      <c r="N1168" s="14">
        <f t="shared" si="73"/>
        <v>18.76</v>
      </c>
      <c r="O1168" s="14">
        <f t="shared" si="74"/>
        <v>24.17</v>
      </c>
      <c r="P1168" s="16">
        <f t="shared" si="75"/>
        <v>0.563009550430934</v>
      </c>
      <c r="Q1168" s="17">
        <f>YEAR(SalesDataTable[[#This Row],[Order Date]])</f>
        <v>2026</v>
      </c>
      <c r="R1168" s="16" t="str">
        <f>"Q"&amp;ROUNDUP(MONTH(SalesDataTable[[#This Row],[Order Date]])/3,0)</f>
        <v>Q2</v>
      </c>
      <c r="S1168" s="13">
        <f>MONTH(SalesDataTable[[#This Row],[Order Date]])</f>
        <v>6</v>
      </c>
      <c r="T1168" s="16" t="str">
        <f>TEXT(SalesDataTable[[#This Row],[Order Date]],"mmm")</f>
        <v>Jun</v>
      </c>
    </row>
    <row r="1169" ht="15.6" spans="1:20">
      <c r="A1169" s="19" t="s">
        <v>1240</v>
      </c>
      <c r="B1169" s="11">
        <v>46195</v>
      </c>
      <c r="C1169" s="12" t="s">
        <v>28</v>
      </c>
      <c r="D1169" s="12" t="s">
        <v>106</v>
      </c>
      <c r="E1169" s="12" t="s">
        <v>23</v>
      </c>
      <c r="F1169" s="12" t="s">
        <v>36</v>
      </c>
      <c r="G1169" s="12" t="s">
        <v>25</v>
      </c>
      <c r="H1169" s="12" t="s">
        <v>55</v>
      </c>
      <c r="I1169" s="13">
        <v>2</v>
      </c>
      <c r="J1169" s="14">
        <v>40.94</v>
      </c>
      <c r="K1169" s="15">
        <v>0.1</v>
      </c>
      <c r="L1169" s="14">
        <v>16.88</v>
      </c>
      <c r="M1169" s="14">
        <f t="shared" si="72"/>
        <v>73.692</v>
      </c>
      <c r="N1169" s="14">
        <f t="shared" si="73"/>
        <v>33.76</v>
      </c>
      <c r="O1169" s="14">
        <f t="shared" si="74"/>
        <v>39.932</v>
      </c>
      <c r="P1169" s="16">
        <f t="shared" si="75"/>
        <v>0.541877001574119</v>
      </c>
      <c r="Q1169" s="17">
        <f>YEAR(SalesDataTable[[#This Row],[Order Date]])</f>
        <v>2026</v>
      </c>
      <c r="R1169" s="16" t="str">
        <f>"Q"&amp;ROUNDUP(MONTH(SalesDataTable[[#This Row],[Order Date]])/3,0)</f>
        <v>Q2</v>
      </c>
      <c r="S1169" s="13">
        <f>MONTH(SalesDataTable[[#This Row],[Order Date]])</f>
        <v>6</v>
      </c>
      <c r="T1169" s="16" t="str">
        <f>TEXT(SalesDataTable[[#This Row],[Order Date]],"mmm")</f>
        <v>Jun</v>
      </c>
    </row>
    <row r="1170" ht="15.6" spans="1:20">
      <c r="A1170" s="19" t="s">
        <v>1241</v>
      </c>
      <c r="B1170" s="11">
        <v>46195</v>
      </c>
      <c r="C1170" s="12" t="s">
        <v>47</v>
      </c>
      <c r="D1170" s="12" t="s">
        <v>68</v>
      </c>
      <c r="E1170" s="12" t="s">
        <v>45</v>
      </c>
      <c r="F1170" s="12" t="s">
        <v>24</v>
      </c>
      <c r="G1170" s="12" t="s">
        <v>31</v>
      </c>
      <c r="H1170" s="12" t="s">
        <v>32</v>
      </c>
      <c r="I1170" s="13">
        <v>1</v>
      </c>
      <c r="J1170" s="14">
        <v>93.78</v>
      </c>
      <c r="K1170" s="15">
        <v>0</v>
      </c>
      <c r="L1170" s="14">
        <v>46.62</v>
      </c>
      <c r="M1170" s="14">
        <f t="shared" si="72"/>
        <v>93.78</v>
      </c>
      <c r="N1170" s="14">
        <f t="shared" si="73"/>
        <v>46.62</v>
      </c>
      <c r="O1170" s="14">
        <f t="shared" si="74"/>
        <v>47.16</v>
      </c>
      <c r="P1170" s="16">
        <f t="shared" si="75"/>
        <v>0.502879078694818</v>
      </c>
      <c r="Q1170" s="17">
        <f>YEAR(SalesDataTable[[#This Row],[Order Date]])</f>
        <v>2026</v>
      </c>
      <c r="R1170" s="16" t="str">
        <f>"Q"&amp;ROUNDUP(MONTH(SalesDataTable[[#This Row],[Order Date]])/3,0)</f>
        <v>Q2</v>
      </c>
      <c r="S1170" s="13">
        <f>MONTH(SalesDataTable[[#This Row],[Order Date]])</f>
        <v>6</v>
      </c>
      <c r="T1170" s="16" t="str">
        <f>TEXT(SalesDataTable[[#This Row],[Order Date]],"mmm")</f>
        <v>Jun</v>
      </c>
    </row>
    <row r="1171" ht="15.6" spans="1:20">
      <c r="A1171" s="19" t="s">
        <v>1242</v>
      </c>
      <c r="B1171" s="11">
        <v>46195</v>
      </c>
      <c r="C1171" s="12" t="s">
        <v>47</v>
      </c>
      <c r="D1171" s="12" t="s">
        <v>48</v>
      </c>
      <c r="E1171" s="12" t="s">
        <v>45</v>
      </c>
      <c r="F1171" s="12" t="s">
        <v>36</v>
      </c>
      <c r="G1171" s="12" t="s">
        <v>69</v>
      </c>
      <c r="H1171" s="12" t="s">
        <v>94</v>
      </c>
      <c r="I1171" s="13">
        <v>2</v>
      </c>
      <c r="J1171" s="14">
        <v>51.42</v>
      </c>
      <c r="K1171" s="15">
        <v>0</v>
      </c>
      <c r="L1171" s="14">
        <v>22.19</v>
      </c>
      <c r="M1171" s="14">
        <f t="shared" si="72"/>
        <v>102.84</v>
      </c>
      <c r="N1171" s="14">
        <f t="shared" si="73"/>
        <v>44.38</v>
      </c>
      <c r="O1171" s="14">
        <f t="shared" si="74"/>
        <v>58.46</v>
      </c>
      <c r="P1171" s="16">
        <f t="shared" si="75"/>
        <v>0.568455853753403</v>
      </c>
      <c r="Q1171" s="17">
        <f>YEAR(SalesDataTable[[#This Row],[Order Date]])</f>
        <v>2026</v>
      </c>
      <c r="R1171" s="16" t="str">
        <f>"Q"&amp;ROUNDUP(MONTH(SalesDataTable[[#This Row],[Order Date]])/3,0)</f>
        <v>Q2</v>
      </c>
      <c r="S1171" s="13">
        <f>MONTH(SalesDataTable[[#This Row],[Order Date]])</f>
        <v>6</v>
      </c>
      <c r="T1171" s="16" t="str">
        <f>TEXT(SalesDataTable[[#This Row],[Order Date]],"mmm")</f>
        <v>Jun</v>
      </c>
    </row>
    <row r="1172" ht="15.6" spans="1:20">
      <c r="A1172" s="19" t="s">
        <v>1243</v>
      </c>
      <c r="B1172" s="11">
        <v>46195</v>
      </c>
      <c r="C1172" s="12" t="s">
        <v>34</v>
      </c>
      <c r="D1172" s="12" t="s">
        <v>35</v>
      </c>
      <c r="E1172" s="12" t="s">
        <v>45</v>
      </c>
      <c r="F1172" s="12" t="s">
        <v>36</v>
      </c>
      <c r="G1172" s="12" t="s">
        <v>37</v>
      </c>
      <c r="H1172" s="12" t="s">
        <v>103</v>
      </c>
      <c r="I1172" s="13">
        <v>1</v>
      </c>
      <c r="J1172" s="14">
        <v>164.99</v>
      </c>
      <c r="K1172" s="15">
        <v>0.1</v>
      </c>
      <c r="L1172" s="14">
        <v>86.6</v>
      </c>
      <c r="M1172" s="14">
        <f t="shared" si="72"/>
        <v>148.491</v>
      </c>
      <c r="N1172" s="14">
        <f t="shared" si="73"/>
        <v>86.6</v>
      </c>
      <c r="O1172" s="14">
        <f t="shared" si="74"/>
        <v>61.891</v>
      </c>
      <c r="P1172" s="16">
        <f t="shared" si="75"/>
        <v>0.416799671360554</v>
      </c>
      <c r="Q1172" s="17">
        <f>YEAR(SalesDataTable[[#This Row],[Order Date]])</f>
        <v>2026</v>
      </c>
      <c r="R1172" s="16" t="str">
        <f>"Q"&amp;ROUNDUP(MONTH(SalesDataTable[[#This Row],[Order Date]])/3,0)</f>
        <v>Q2</v>
      </c>
      <c r="S1172" s="13">
        <f>MONTH(SalesDataTable[[#This Row],[Order Date]])</f>
        <v>6</v>
      </c>
      <c r="T1172" s="16" t="str">
        <f>TEXT(SalesDataTable[[#This Row],[Order Date]],"mmm")</f>
        <v>Jun</v>
      </c>
    </row>
    <row r="1173" ht="15.6" spans="1:20">
      <c r="A1173" s="19" t="s">
        <v>1244</v>
      </c>
      <c r="B1173" s="11">
        <v>46195</v>
      </c>
      <c r="C1173" s="12" t="s">
        <v>34</v>
      </c>
      <c r="D1173" s="12" t="s">
        <v>54</v>
      </c>
      <c r="E1173" s="12" t="s">
        <v>59</v>
      </c>
      <c r="F1173" s="12" t="s">
        <v>24</v>
      </c>
      <c r="G1173" s="12" t="s">
        <v>31</v>
      </c>
      <c r="H1173" s="12" t="s">
        <v>41</v>
      </c>
      <c r="I1173" s="13">
        <v>1</v>
      </c>
      <c r="J1173" s="14">
        <v>145.65</v>
      </c>
      <c r="K1173" s="15">
        <v>0</v>
      </c>
      <c r="L1173" s="14">
        <v>79.87</v>
      </c>
      <c r="M1173" s="14">
        <f t="shared" si="72"/>
        <v>145.65</v>
      </c>
      <c r="N1173" s="14">
        <f t="shared" si="73"/>
        <v>79.87</v>
      </c>
      <c r="O1173" s="14">
        <f t="shared" si="74"/>
        <v>65.78</v>
      </c>
      <c r="P1173" s="16">
        <f t="shared" si="75"/>
        <v>0.451630621352557</v>
      </c>
      <c r="Q1173" s="17">
        <f>YEAR(SalesDataTable[[#This Row],[Order Date]])</f>
        <v>2026</v>
      </c>
      <c r="R1173" s="16" t="str">
        <f>"Q"&amp;ROUNDUP(MONTH(SalesDataTable[[#This Row],[Order Date]])/3,0)</f>
        <v>Q2</v>
      </c>
      <c r="S1173" s="13">
        <f>MONTH(SalesDataTable[[#This Row],[Order Date]])</f>
        <v>6</v>
      </c>
      <c r="T1173" s="16" t="str">
        <f>TEXT(SalesDataTable[[#This Row],[Order Date]],"mmm")</f>
        <v>Jun</v>
      </c>
    </row>
    <row r="1174" ht="15.6" spans="1:20">
      <c r="A1174" s="19" t="s">
        <v>1245</v>
      </c>
      <c r="B1174" s="11">
        <v>46195</v>
      </c>
      <c r="C1174" s="12" t="s">
        <v>28</v>
      </c>
      <c r="D1174" s="12" t="s">
        <v>86</v>
      </c>
      <c r="E1174" s="12" t="s">
        <v>23</v>
      </c>
      <c r="F1174" s="12" t="s">
        <v>36</v>
      </c>
      <c r="G1174" s="12" t="s">
        <v>69</v>
      </c>
      <c r="H1174" s="12" t="s">
        <v>75</v>
      </c>
      <c r="I1174" s="13">
        <v>4</v>
      </c>
      <c r="J1174" s="14">
        <v>120.94</v>
      </c>
      <c r="K1174" s="15">
        <v>0.05</v>
      </c>
      <c r="L1174" s="14">
        <v>70.84</v>
      </c>
      <c r="M1174" s="14">
        <f t="shared" si="72"/>
        <v>459.572</v>
      </c>
      <c r="N1174" s="14">
        <f t="shared" si="73"/>
        <v>283.36</v>
      </c>
      <c r="O1174" s="14">
        <f t="shared" si="74"/>
        <v>176.212</v>
      </c>
      <c r="P1174" s="16">
        <f t="shared" si="75"/>
        <v>0.383426318400599</v>
      </c>
      <c r="Q1174" s="17">
        <f>YEAR(SalesDataTable[[#This Row],[Order Date]])</f>
        <v>2026</v>
      </c>
      <c r="R1174" s="16" t="str">
        <f>"Q"&amp;ROUNDUP(MONTH(SalesDataTable[[#This Row],[Order Date]])/3,0)</f>
        <v>Q2</v>
      </c>
      <c r="S1174" s="13">
        <f>MONTH(SalesDataTable[[#This Row],[Order Date]])</f>
        <v>6</v>
      </c>
      <c r="T1174" s="16" t="str">
        <f>TEXT(SalesDataTable[[#This Row],[Order Date]],"mmm")</f>
        <v>Jun</v>
      </c>
    </row>
    <row r="1175" ht="15.6" spans="1:20">
      <c r="A1175" s="19" t="s">
        <v>1246</v>
      </c>
      <c r="B1175" s="11">
        <v>46196</v>
      </c>
      <c r="C1175" s="12" t="s">
        <v>47</v>
      </c>
      <c r="D1175" s="12" t="s">
        <v>102</v>
      </c>
      <c r="E1175" s="12" t="s">
        <v>23</v>
      </c>
      <c r="F1175" s="12" t="s">
        <v>24</v>
      </c>
      <c r="G1175" s="12" t="s">
        <v>37</v>
      </c>
      <c r="H1175" s="12" t="s">
        <v>38</v>
      </c>
      <c r="I1175" s="13">
        <v>1</v>
      </c>
      <c r="J1175" s="14">
        <v>36.94</v>
      </c>
      <c r="K1175" s="15">
        <v>0</v>
      </c>
      <c r="L1175" s="14">
        <v>13.25</v>
      </c>
      <c r="M1175" s="14">
        <f t="shared" si="72"/>
        <v>36.94</v>
      </c>
      <c r="N1175" s="14">
        <f t="shared" si="73"/>
        <v>13.25</v>
      </c>
      <c r="O1175" s="14">
        <f t="shared" si="74"/>
        <v>23.69</v>
      </c>
      <c r="P1175" s="16">
        <f t="shared" si="75"/>
        <v>0.641310232809962</v>
      </c>
      <c r="Q1175" s="17">
        <f>YEAR(SalesDataTable[[#This Row],[Order Date]])</f>
        <v>2026</v>
      </c>
      <c r="R1175" s="16" t="str">
        <f>"Q"&amp;ROUNDUP(MONTH(SalesDataTable[[#This Row],[Order Date]])/3,0)</f>
        <v>Q2</v>
      </c>
      <c r="S1175" s="13">
        <f>MONTH(SalesDataTable[[#This Row],[Order Date]])</f>
        <v>6</v>
      </c>
      <c r="T1175" s="16" t="str">
        <f>TEXT(SalesDataTable[[#This Row],[Order Date]],"mmm")</f>
        <v>Jun</v>
      </c>
    </row>
    <row r="1176" ht="15.6" spans="1:20">
      <c r="A1176" s="19" t="s">
        <v>1247</v>
      </c>
      <c r="B1176" s="11">
        <v>46196</v>
      </c>
      <c r="C1176" s="12" t="s">
        <v>21</v>
      </c>
      <c r="D1176" s="12" t="s">
        <v>108</v>
      </c>
      <c r="E1176" s="12" t="s">
        <v>23</v>
      </c>
      <c r="F1176" s="12" t="s">
        <v>40</v>
      </c>
      <c r="G1176" s="12" t="s">
        <v>31</v>
      </c>
      <c r="H1176" s="12" t="s">
        <v>32</v>
      </c>
      <c r="I1176" s="13">
        <v>1</v>
      </c>
      <c r="J1176" s="14">
        <v>90.3</v>
      </c>
      <c r="K1176" s="15">
        <v>0.05</v>
      </c>
      <c r="L1176" s="14">
        <v>45.07</v>
      </c>
      <c r="M1176" s="14">
        <f t="shared" si="72"/>
        <v>85.785</v>
      </c>
      <c r="N1176" s="14">
        <f t="shared" si="73"/>
        <v>45.07</v>
      </c>
      <c r="O1176" s="14">
        <f t="shared" si="74"/>
        <v>40.715</v>
      </c>
      <c r="P1176" s="16">
        <f t="shared" si="75"/>
        <v>0.474616774494375</v>
      </c>
      <c r="Q1176" s="17">
        <f>YEAR(SalesDataTable[[#This Row],[Order Date]])</f>
        <v>2026</v>
      </c>
      <c r="R1176" s="16" t="str">
        <f>"Q"&amp;ROUNDUP(MONTH(SalesDataTable[[#This Row],[Order Date]])/3,0)</f>
        <v>Q2</v>
      </c>
      <c r="S1176" s="13">
        <f>MONTH(SalesDataTable[[#This Row],[Order Date]])</f>
        <v>6</v>
      </c>
      <c r="T1176" s="16" t="str">
        <f>TEXT(SalesDataTable[[#This Row],[Order Date]],"mmm")</f>
        <v>Jun</v>
      </c>
    </row>
    <row r="1177" ht="15.6" spans="1:20">
      <c r="A1177" s="19" t="s">
        <v>1248</v>
      </c>
      <c r="B1177" s="11">
        <v>46196</v>
      </c>
      <c r="C1177" s="12" t="s">
        <v>47</v>
      </c>
      <c r="D1177" s="12" t="s">
        <v>102</v>
      </c>
      <c r="E1177" s="12" t="s">
        <v>59</v>
      </c>
      <c r="F1177" s="12" t="s">
        <v>24</v>
      </c>
      <c r="G1177" s="12" t="s">
        <v>51</v>
      </c>
      <c r="H1177" s="12" t="s">
        <v>52</v>
      </c>
      <c r="I1177" s="13">
        <v>1</v>
      </c>
      <c r="J1177" s="14">
        <v>335.05</v>
      </c>
      <c r="K1177" s="15">
        <v>0</v>
      </c>
      <c r="L1177" s="14">
        <v>191.67</v>
      </c>
      <c r="M1177" s="14">
        <f t="shared" si="72"/>
        <v>335.05</v>
      </c>
      <c r="N1177" s="14">
        <f t="shared" si="73"/>
        <v>191.67</v>
      </c>
      <c r="O1177" s="14">
        <f t="shared" si="74"/>
        <v>143.38</v>
      </c>
      <c r="P1177" s="16">
        <f t="shared" si="75"/>
        <v>0.42793612893598</v>
      </c>
      <c r="Q1177" s="17">
        <f>YEAR(SalesDataTable[[#This Row],[Order Date]])</f>
        <v>2026</v>
      </c>
      <c r="R1177" s="16" t="str">
        <f>"Q"&amp;ROUNDUP(MONTH(SalesDataTable[[#This Row],[Order Date]])/3,0)</f>
        <v>Q2</v>
      </c>
      <c r="S1177" s="13">
        <f>MONTH(SalesDataTable[[#This Row],[Order Date]])</f>
        <v>6</v>
      </c>
      <c r="T1177" s="16" t="str">
        <f>TEXT(SalesDataTable[[#This Row],[Order Date]],"mmm")</f>
        <v>Jun</v>
      </c>
    </row>
    <row r="1178" ht="15.6" spans="1:20">
      <c r="A1178" s="19" t="s">
        <v>1249</v>
      </c>
      <c r="B1178" s="11">
        <v>46196</v>
      </c>
      <c r="C1178" s="12" t="s">
        <v>47</v>
      </c>
      <c r="D1178" s="12" t="s">
        <v>68</v>
      </c>
      <c r="E1178" s="12" t="s">
        <v>23</v>
      </c>
      <c r="F1178" s="12" t="s">
        <v>36</v>
      </c>
      <c r="G1178" s="12" t="s">
        <v>37</v>
      </c>
      <c r="H1178" s="12" t="s">
        <v>38</v>
      </c>
      <c r="I1178" s="13">
        <v>1</v>
      </c>
      <c r="J1178" s="14">
        <v>35.9</v>
      </c>
      <c r="K1178" s="15">
        <v>0.05</v>
      </c>
      <c r="L1178" s="14">
        <v>13.81</v>
      </c>
      <c r="M1178" s="14">
        <f t="shared" si="72"/>
        <v>34.105</v>
      </c>
      <c r="N1178" s="14">
        <f t="shared" si="73"/>
        <v>13.81</v>
      </c>
      <c r="O1178" s="14">
        <f t="shared" si="74"/>
        <v>20.295</v>
      </c>
      <c r="P1178" s="16">
        <f t="shared" si="75"/>
        <v>0.595074036065093</v>
      </c>
      <c r="Q1178" s="17">
        <f>YEAR(SalesDataTable[[#This Row],[Order Date]])</f>
        <v>2026</v>
      </c>
      <c r="R1178" s="16" t="str">
        <f>"Q"&amp;ROUNDUP(MONTH(SalesDataTable[[#This Row],[Order Date]])/3,0)</f>
        <v>Q2</v>
      </c>
      <c r="S1178" s="13">
        <f>MONTH(SalesDataTable[[#This Row],[Order Date]])</f>
        <v>6</v>
      </c>
      <c r="T1178" s="16" t="str">
        <f>TEXT(SalesDataTable[[#This Row],[Order Date]],"mmm")</f>
        <v>Jun</v>
      </c>
    </row>
    <row r="1179" ht="15.6" spans="1:20">
      <c r="A1179" s="19" t="s">
        <v>1250</v>
      </c>
      <c r="B1179" s="11">
        <v>46196</v>
      </c>
      <c r="C1179" s="12" t="s">
        <v>47</v>
      </c>
      <c r="D1179" s="12" t="s">
        <v>102</v>
      </c>
      <c r="E1179" s="12" t="s">
        <v>23</v>
      </c>
      <c r="F1179" s="12" t="s">
        <v>24</v>
      </c>
      <c r="G1179" s="12" t="s">
        <v>25</v>
      </c>
      <c r="H1179" s="12" t="s">
        <v>49</v>
      </c>
      <c r="I1179" s="13">
        <v>6</v>
      </c>
      <c r="J1179" s="14">
        <v>51.34</v>
      </c>
      <c r="K1179" s="15">
        <v>0.1</v>
      </c>
      <c r="L1179" s="14">
        <v>22.47</v>
      </c>
      <c r="M1179" s="14">
        <f t="shared" si="72"/>
        <v>277.236</v>
      </c>
      <c r="N1179" s="14">
        <f t="shared" si="73"/>
        <v>134.82</v>
      </c>
      <c r="O1179" s="14">
        <f t="shared" si="74"/>
        <v>142.416</v>
      </c>
      <c r="P1179" s="16">
        <f t="shared" si="75"/>
        <v>0.513699519542917</v>
      </c>
      <c r="Q1179" s="17">
        <f>YEAR(SalesDataTable[[#This Row],[Order Date]])</f>
        <v>2026</v>
      </c>
      <c r="R1179" s="16" t="str">
        <f>"Q"&amp;ROUNDUP(MONTH(SalesDataTable[[#This Row],[Order Date]])/3,0)</f>
        <v>Q2</v>
      </c>
      <c r="S1179" s="13">
        <f>MONTH(SalesDataTable[[#This Row],[Order Date]])</f>
        <v>6</v>
      </c>
      <c r="T1179" s="16" t="str">
        <f>TEXT(SalesDataTable[[#This Row],[Order Date]],"mmm")</f>
        <v>Jun</v>
      </c>
    </row>
    <row r="1180" ht="15.6" spans="1:20">
      <c r="A1180" s="19" t="s">
        <v>1251</v>
      </c>
      <c r="B1180" s="11">
        <v>46196</v>
      </c>
      <c r="C1180" s="12" t="s">
        <v>21</v>
      </c>
      <c r="D1180" s="12" t="s">
        <v>22</v>
      </c>
      <c r="E1180" s="12" t="s">
        <v>45</v>
      </c>
      <c r="F1180" s="12" t="s">
        <v>24</v>
      </c>
      <c r="G1180" s="12" t="s">
        <v>31</v>
      </c>
      <c r="H1180" s="12" t="s">
        <v>73</v>
      </c>
      <c r="I1180" s="13">
        <v>1</v>
      </c>
      <c r="J1180" s="14">
        <v>157.91</v>
      </c>
      <c r="K1180" s="15">
        <v>0</v>
      </c>
      <c r="L1180" s="14">
        <v>77.12</v>
      </c>
      <c r="M1180" s="14">
        <f t="shared" si="72"/>
        <v>157.91</v>
      </c>
      <c r="N1180" s="14">
        <f t="shared" si="73"/>
        <v>77.12</v>
      </c>
      <c r="O1180" s="14">
        <f t="shared" si="74"/>
        <v>80.79</v>
      </c>
      <c r="P1180" s="16">
        <f t="shared" si="75"/>
        <v>0.511620543347476</v>
      </c>
      <c r="Q1180" s="17">
        <f>YEAR(SalesDataTable[[#This Row],[Order Date]])</f>
        <v>2026</v>
      </c>
      <c r="R1180" s="16" t="str">
        <f>"Q"&amp;ROUNDUP(MONTH(SalesDataTable[[#This Row],[Order Date]])/3,0)</f>
        <v>Q2</v>
      </c>
      <c r="S1180" s="13">
        <f>MONTH(SalesDataTable[[#This Row],[Order Date]])</f>
        <v>6</v>
      </c>
      <c r="T1180" s="16" t="str">
        <f>TEXT(SalesDataTable[[#This Row],[Order Date]],"mmm")</f>
        <v>Jun</v>
      </c>
    </row>
    <row r="1181" ht="15.6" spans="1:20">
      <c r="A1181" s="19" t="s">
        <v>1252</v>
      </c>
      <c r="B1181" s="11">
        <v>46196</v>
      </c>
      <c r="C1181" s="12" t="s">
        <v>47</v>
      </c>
      <c r="D1181" s="12" t="s">
        <v>102</v>
      </c>
      <c r="E1181" s="12" t="s">
        <v>23</v>
      </c>
      <c r="F1181" s="12" t="s">
        <v>36</v>
      </c>
      <c r="G1181" s="12" t="s">
        <v>25</v>
      </c>
      <c r="H1181" s="12" t="s">
        <v>55</v>
      </c>
      <c r="I1181" s="13">
        <v>3</v>
      </c>
      <c r="J1181" s="14">
        <v>41.09</v>
      </c>
      <c r="K1181" s="15">
        <v>0.05</v>
      </c>
      <c r="L1181" s="14">
        <v>16.81</v>
      </c>
      <c r="M1181" s="14">
        <f t="shared" si="72"/>
        <v>117.1065</v>
      </c>
      <c r="N1181" s="14">
        <f t="shared" si="73"/>
        <v>50.43</v>
      </c>
      <c r="O1181" s="14">
        <f t="shared" si="74"/>
        <v>66.6765</v>
      </c>
      <c r="P1181" s="16">
        <f t="shared" si="75"/>
        <v>0.569366346018368</v>
      </c>
      <c r="Q1181" s="17">
        <f>YEAR(SalesDataTable[[#This Row],[Order Date]])</f>
        <v>2026</v>
      </c>
      <c r="R1181" s="16" t="str">
        <f>"Q"&amp;ROUNDUP(MONTH(SalesDataTable[[#This Row],[Order Date]])/3,0)</f>
        <v>Q2</v>
      </c>
      <c r="S1181" s="13">
        <f>MONTH(SalesDataTable[[#This Row],[Order Date]])</f>
        <v>6</v>
      </c>
      <c r="T1181" s="16" t="str">
        <f>TEXT(SalesDataTable[[#This Row],[Order Date]],"mmm")</f>
        <v>Jun</v>
      </c>
    </row>
    <row r="1182" ht="15.6" spans="1:20">
      <c r="A1182" s="19" t="s">
        <v>1253</v>
      </c>
      <c r="B1182" s="11">
        <v>46196</v>
      </c>
      <c r="C1182" s="12" t="s">
        <v>28</v>
      </c>
      <c r="D1182" s="12" t="s">
        <v>89</v>
      </c>
      <c r="E1182" s="12" t="s">
        <v>23</v>
      </c>
      <c r="F1182" s="12" t="s">
        <v>24</v>
      </c>
      <c r="G1182" s="12" t="s">
        <v>51</v>
      </c>
      <c r="H1182" s="12" t="s">
        <v>110</v>
      </c>
      <c r="I1182" s="13">
        <v>2</v>
      </c>
      <c r="J1182" s="14">
        <v>120.18</v>
      </c>
      <c r="K1182" s="15">
        <v>0.05</v>
      </c>
      <c r="L1182" s="14">
        <v>59.4</v>
      </c>
      <c r="M1182" s="14">
        <f t="shared" si="72"/>
        <v>228.342</v>
      </c>
      <c r="N1182" s="14">
        <f t="shared" si="73"/>
        <v>118.8</v>
      </c>
      <c r="O1182" s="14">
        <f t="shared" si="74"/>
        <v>109.542</v>
      </c>
      <c r="P1182" s="16">
        <f t="shared" si="75"/>
        <v>0.479727776755919</v>
      </c>
      <c r="Q1182" s="17">
        <f>YEAR(SalesDataTable[[#This Row],[Order Date]])</f>
        <v>2026</v>
      </c>
      <c r="R1182" s="16" t="str">
        <f>"Q"&amp;ROUNDUP(MONTH(SalesDataTable[[#This Row],[Order Date]])/3,0)</f>
        <v>Q2</v>
      </c>
      <c r="S1182" s="13">
        <f>MONTH(SalesDataTable[[#This Row],[Order Date]])</f>
        <v>6</v>
      </c>
      <c r="T1182" s="16" t="str">
        <f>TEXT(SalesDataTable[[#This Row],[Order Date]],"mmm")</f>
        <v>Jun</v>
      </c>
    </row>
    <row r="1183" ht="15.6" spans="1:20">
      <c r="A1183" s="19" t="s">
        <v>1254</v>
      </c>
      <c r="B1183" s="11">
        <v>46196</v>
      </c>
      <c r="C1183" s="12" t="s">
        <v>47</v>
      </c>
      <c r="D1183" s="12" t="s">
        <v>102</v>
      </c>
      <c r="E1183" s="12" t="s">
        <v>59</v>
      </c>
      <c r="F1183" s="12" t="s">
        <v>36</v>
      </c>
      <c r="G1183" s="12" t="s">
        <v>51</v>
      </c>
      <c r="H1183" s="12" t="s">
        <v>61</v>
      </c>
      <c r="I1183" s="13">
        <v>1</v>
      </c>
      <c r="J1183" s="14">
        <v>198.1</v>
      </c>
      <c r="K1183" s="15">
        <v>0.1</v>
      </c>
      <c r="L1183" s="14">
        <v>103.46</v>
      </c>
      <c r="M1183" s="14">
        <f t="shared" si="72"/>
        <v>178.29</v>
      </c>
      <c r="N1183" s="14">
        <f t="shared" si="73"/>
        <v>103.46</v>
      </c>
      <c r="O1183" s="14">
        <f t="shared" si="74"/>
        <v>74.83</v>
      </c>
      <c r="P1183" s="16">
        <f t="shared" si="75"/>
        <v>0.419709462112289</v>
      </c>
      <c r="Q1183" s="17">
        <f>YEAR(SalesDataTable[[#This Row],[Order Date]])</f>
        <v>2026</v>
      </c>
      <c r="R1183" s="16" t="str">
        <f>"Q"&amp;ROUNDUP(MONTH(SalesDataTable[[#This Row],[Order Date]])/3,0)</f>
        <v>Q2</v>
      </c>
      <c r="S1183" s="13">
        <f>MONTH(SalesDataTable[[#This Row],[Order Date]])</f>
        <v>6</v>
      </c>
      <c r="T1183" s="16" t="str">
        <f>TEXT(SalesDataTable[[#This Row],[Order Date]],"mmm")</f>
        <v>Jun</v>
      </c>
    </row>
    <row r="1184" ht="15.6" spans="1:20">
      <c r="A1184" s="19" t="s">
        <v>1255</v>
      </c>
      <c r="B1184" s="11">
        <v>46196</v>
      </c>
      <c r="C1184" s="12" t="s">
        <v>34</v>
      </c>
      <c r="D1184" s="12" t="s">
        <v>81</v>
      </c>
      <c r="E1184" s="12" t="s">
        <v>23</v>
      </c>
      <c r="F1184" s="12" t="s">
        <v>24</v>
      </c>
      <c r="G1184" s="12" t="s">
        <v>37</v>
      </c>
      <c r="H1184" s="12" t="s">
        <v>38</v>
      </c>
      <c r="I1184" s="13">
        <v>1</v>
      </c>
      <c r="J1184" s="14">
        <v>36.7</v>
      </c>
      <c r="K1184" s="15">
        <v>0.15</v>
      </c>
      <c r="L1184" s="14">
        <v>13.59</v>
      </c>
      <c r="M1184" s="14">
        <f t="shared" si="72"/>
        <v>31.195</v>
      </c>
      <c r="N1184" s="14">
        <f t="shared" si="73"/>
        <v>13.59</v>
      </c>
      <c r="O1184" s="14">
        <f t="shared" si="74"/>
        <v>17.605</v>
      </c>
      <c r="P1184" s="16">
        <f t="shared" si="75"/>
        <v>0.564353261740664</v>
      </c>
      <c r="Q1184" s="17">
        <f>YEAR(SalesDataTable[[#This Row],[Order Date]])</f>
        <v>2026</v>
      </c>
      <c r="R1184" s="16" t="str">
        <f>"Q"&amp;ROUNDUP(MONTH(SalesDataTable[[#This Row],[Order Date]])/3,0)</f>
        <v>Q2</v>
      </c>
      <c r="S1184" s="13">
        <f>MONTH(SalesDataTable[[#This Row],[Order Date]])</f>
        <v>6</v>
      </c>
      <c r="T1184" s="16" t="str">
        <f>TEXT(SalesDataTable[[#This Row],[Order Date]],"mmm")</f>
        <v>Jun</v>
      </c>
    </row>
    <row r="1185" ht="15.6" spans="1:20">
      <c r="A1185" s="19" t="s">
        <v>1256</v>
      </c>
      <c r="B1185" s="11">
        <v>46197</v>
      </c>
      <c r="C1185" s="12" t="s">
        <v>47</v>
      </c>
      <c r="D1185" s="12" t="s">
        <v>65</v>
      </c>
      <c r="E1185" s="12" t="s">
        <v>45</v>
      </c>
      <c r="F1185" s="12" t="s">
        <v>36</v>
      </c>
      <c r="G1185" s="12" t="s">
        <v>37</v>
      </c>
      <c r="H1185" s="12" t="s">
        <v>103</v>
      </c>
      <c r="I1185" s="13">
        <v>1</v>
      </c>
      <c r="J1185" s="14">
        <v>167.23</v>
      </c>
      <c r="K1185" s="15">
        <v>0.05</v>
      </c>
      <c r="L1185" s="14">
        <v>85.14</v>
      </c>
      <c r="M1185" s="14">
        <f t="shared" si="72"/>
        <v>158.8685</v>
      </c>
      <c r="N1185" s="14">
        <f t="shared" si="73"/>
        <v>85.14</v>
      </c>
      <c r="O1185" s="14">
        <f t="shared" si="74"/>
        <v>73.7285</v>
      </c>
      <c r="P1185" s="16">
        <f t="shared" si="75"/>
        <v>0.464085076651444</v>
      </c>
      <c r="Q1185" s="17">
        <f>YEAR(SalesDataTable[[#This Row],[Order Date]])</f>
        <v>2026</v>
      </c>
      <c r="R1185" s="16" t="str">
        <f>"Q"&amp;ROUNDUP(MONTH(SalesDataTable[[#This Row],[Order Date]])/3,0)</f>
        <v>Q2</v>
      </c>
      <c r="S1185" s="13">
        <f>MONTH(SalesDataTable[[#This Row],[Order Date]])</f>
        <v>6</v>
      </c>
      <c r="T1185" s="16" t="str">
        <f>TEXT(SalesDataTable[[#This Row],[Order Date]],"mmm")</f>
        <v>Jun</v>
      </c>
    </row>
    <row r="1186" ht="15.6" spans="1:20">
      <c r="A1186" s="19" t="s">
        <v>1257</v>
      </c>
      <c r="B1186" s="11">
        <v>46197</v>
      </c>
      <c r="C1186" s="12" t="s">
        <v>28</v>
      </c>
      <c r="D1186" s="12" t="s">
        <v>89</v>
      </c>
      <c r="E1186" s="12" t="s">
        <v>45</v>
      </c>
      <c r="F1186" s="12" t="s">
        <v>40</v>
      </c>
      <c r="G1186" s="12" t="s">
        <v>31</v>
      </c>
      <c r="H1186" s="12" t="s">
        <v>99</v>
      </c>
      <c r="I1186" s="13">
        <v>2</v>
      </c>
      <c r="J1186" s="14">
        <v>72.97</v>
      </c>
      <c r="K1186" s="15">
        <v>0</v>
      </c>
      <c r="L1186" s="14">
        <v>31.57</v>
      </c>
      <c r="M1186" s="14">
        <f t="shared" si="72"/>
        <v>145.94</v>
      </c>
      <c r="N1186" s="14">
        <f t="shared" si="73"/>
        <v>63.14</v>
      </c>
      <c r="O1186" s="14">
        <f t="shared" si="74"/>
        <v>82.8</v>
      </c>
      <c r="P1186" s="16">
        <f t="shared" si="75"/>
        <v>0.567356447855283</v>
      </c>
      <c r="Q1186" s="17">
        <f>YEAR(SalesDataTable[[#This Row],[Order Date]])</f>
        <v>2026</v>
      </c>
      <c r="R1186" s="16" t="str">
        <f>"Q"&amp;ROUNDUP(MONTH(SalesDataTable[[#This Row],[Order Date]])/3,0)</f>
        <v>Q2</v>
      </c>
      <c r="S1186" s="13">
        <f>MONTH(SalesDataTable[[#This Row],[Order Date]])</f>
        <v>6</v>
      </c>
      <c r="T1186" s="16" t="str">
        <f>TEXT(SalesDataTable[[#This Row],[Order Date]],"mmm")</f>
        <v>Jun</v>
      </c>
    </row>
    <row r="1187" ht="15.6" spans="1:20">
      <c r="A1187" s="19" t="s">
        <v>1258</v>
      </c>
      <c r="B1187" s="11">
        <v>46197</v>
      </c>
      <c r="C1187" s="12" t="s">
        <v>28</v>
      </c>
      <c r="D1187" s="12" t="s">
        <v>86</v>
      </c>
      <c r="E1187" s="12" t="s">
        <v>45</v>
      </c>
      <c r="F1187" s="12" t="s">
        <v>36</v>
      </c>
      <c r="G1187" s="12" t="s">
        <v>25</v>
      </c>
      <c r="H1187" s="12" t="s">
        <v>26</v>
      </c>
      <c r="I1187" s="13">
        <v>3</v>
      </c>
      <c r="J1187" s="14">
        <v>82.91</v>
      </c>
      <c r="K1187" s="15">
        <v>0</v>
      </c>
      <c r="L1187" s="14">
        <v>42.29</v>
      </c>
      <c r="M1187" s="14">
        <f t="shared" si="72"/>
        <v>248.73</v>
      </c>
      <c r="N1187" s="14">
        <f t="shared" si="73"/>
        <v>126.87</v>
      </c>
      <c r="O1187" s="14">
        <f t="shared" si="74"/>
        <v>121.86</v>
      </c>
      <c r="P1187" s="16">
        <f t="shared" si="75"/>
        <v>0.489928838499578</v>
      </c>
      <c r="Q1187" s="17">
        <f>YEAR(SalesDataTable[[#This Row],[Order Date]])</f>
        <v>2026</v>
      </c>
      <c r="R1187" s="16" t="str">
        <f>"Q"&amp;ROUNDUP(MONTH(SalesDataTable[[#This Row],[Order Date]])/3,0)</f>
        <v>Q2</v>
      </c>
      <c r="S1187" s="13">
        <f>MONTH(SalesDataTable[[#This Row],[Order Date]])</f>
        <v>6</v>
      </c>
      <c r="T1187" s="16" t="str">
        <f>TEXT(SalesDataTable[[#This Row],[Order Date]],"mmm")</f>
        <v>Jun</v>
      </c>
    </row>
    <row r="1188" ht="15.6" spans="1:20">
      <c r="A1188" s="19" t="s">
        <v>1259</v>
      </c>
      <c r="B1188" s="11">
        <v>46197</v>
      </c>
      <c r="C1188" s="12" t="s">
        <v>34</v>
      </c>
      <c r="D1188" s="12" t="s">
        <v>81</v>
      </c>
      <c r="E1188" s="12" t="s">
        <v>59</v>
      </c>
      <c r="F1188" s="12" t="s">
        <v>36</v>
      </c>
      <c r="G1188" s="12" t="s">
        <v>69</v>
      </c>
      <c r="H1188" s="12" t="s">
        <v>70</v>
      </c>
      <c r="I1188" s="13">
        <v>2</v>
      </c>
      <c r="J1188" s="14">
        <v>41.25</v>
      </c>
      <c r="K1188" s="15">
        <v>0</v>
      </c>
      <c r="L1188" s="14">
        <v>14.72</v>
      </c>
      <c r="M1188" s="14">
        <f t="shared" si="72"/>
        <v>82.5</v>
      </c>
      <c r="N1188" s="14">
        <f t="shared" si="73"/>
        <v>29.44</v>
      </c>
      <c r="O1188" s="14">
        <f t="shared" si="74"/>
        <v>53.06</v>
      </c>
      <c r="P1188" s="16">
        <f t="shared" si="75"/>
        <v>0.643151515151515</v>
      </c>
      <c r="Q1188" s="17">
        <f>YEAR(SalesDataTable[[#This Row],[Order Date]])</f>
        <v>2026</v>
      </c>
      <c r="R1188" s="16" t="str">
        <f>"Q"&amp;ROUNDUP(MONTH(SalesDataTable[[#This Row],[Order Date]])/3,0)</f>
        <v>Q2</v>
      </c>
      <c r="S1188" s="13">
        <f>MONTH(SalesDataTable[[#This Row],[Order Date]])</f>
        <v>6</v>
      </c>
      <c r="T1188" s="16" t="str">
        <f>TEXT(SalesDataTable[[#This Row],[Order Date]],"mmm")</f>
        <v>Jun</v>
      </c>
    </row>
    <row r="1189" ht="15.6" spans="1:20">
      <c r="A1189" s="19" t="s">
        <v>1260</v>
      </c>
      <c r="B1189" s="11">
        <v>46197</v>
      </c>
      <c r="C1189" s="12" t="s">
        <v>47</v>
      </c>
      <c r="D1189" s="12" t="s">
        <v>68</v>
      </c>
      <c r="E1189" s="12" t="s">
        <v>30</v>
      </c>
      <c r="F1189" s="12" t="s">
        <v>40</v>
      </c>
      <c r="G1189" s="12" t="s">
        <v>51</v>
      </c>
      <c r="H1189" s="12" t="s">
        <v>61</v>
      </c>
      <c r="I1189" s="13">
        <v>6</v>
      </c>
      <c r="J1189" s="14">
        <v>194.79</v>
      </c>
      <c r="K1189" s="15">
        <v>0.15</v>
      </c>
      <c r="L1189" s="14">
        <v>106.78</v>
      </c>
      <c r="M1189" s="14">
        <f t="shared" si="72"/>
        <v>993.429</v>
      </c>
      <c r="N1189" s="14">
        <f t="shared" si="73"/>
        <v>640.68</v>
      </c>
      <c r="O1189" s="14">
        <f t="shared" si="74"/>
        <v>352.749</v>
      </c>
      <c r="P1189" s="16">
        <f t="shared" si="75"/>
        <v>0.355082245434752</v>
      </c>
      <c r="Q1189" s="17">
        <f>YEAR(SalesDataTable[[#This Row],[Order Date]])</f>
        <v>2026</v>
      </c>
      <c r="R1189" s="16" t="str">
        <f>"Q"&amp;ROUNDUP(MONTH(SalesDataTable[[#This Row],[Order Date]])/3,0)</f>
        <v>Q2</v>
      </c>
      <c r="S1189" s="13">
        <f>MONTH(SalesDataTable[[#This Row],[Order Date]])</f>
        <v>6</v>
      </c>
      <c r="T1189" s="16" t="str">
        <f>TEXT(SalesDataTable[[#This Row],[Order Date]],"mmm")</f>
        <v>Jun</v>
      </c>
    </row>
    <row r="1190" ht="15.6" spans="1:20">
      <c r="A1190" s="19" t="s">
        <v>1261</v>
      </c>
      <c r="B1190" s="11">
        <v>46197</v>
      </c>
      <c r="C1190" s="12" t="s">
        <v>21</v>
      </c>
      <c r="D1190" s="12" t="s">
        <v>108</v>
      </c>
      <c r="E1190" s="12" t="s">
        <v>30</v>
      </c>
      <c r="F1190" s="12" t="s">
        <v>40</v>
      </c>
      <c r="G1190" s="12" t="s">
        <v>51</v>
      </c>
      <c r="H1190" s="12" t="s">
        <v>61</v>
      </c>
      <c r="I1190" s="13">
        <v>6</v>
      </c>
      <c r="J1190" s="14">
        <v>193.13</v>
      </c>
      <c r="K1190" s="15">
        <v>0.15</v>
      </c>
      <c r="L1190" s="14">
        <v>106.49</v>
      </c>
      <c r="M1190" s="14">
        <f t="shared" si="72"/>
        <v>984.963</v>
      </c>
      <c r="N1190" s="14">
        <f t="shared" si="73"/>
        <v>638.94</v>
      </c>
      <c r="O1190" s="14">
        <f t="shared" si="74"/>
        <v>346.023</v>
      </c>
      <c r="P1190" s="16">
        <f t="shared" si="75"/>
        <v>0.351305582037092</v>
      </c>
      <c r="Q1190" s="17">
        <f>YEAR(SalesDataTable[[#This Row],[Order Date]])</f>
        <v>2026</v>
      </c>
      <c r="R1190" s="16" t="str">
        <f>"Q"&amp;ROUNDUP(MONTH(SalesDataTable[[#This Row],[Order Date]])/3,0)</f>
        <v>Q2</v>
      </c>
      <c r="S1190" s="13">
        <f>MONTH(SalesDataTable[[#This Row],[Order Date]])</f>
        <v>6</v>
      </c>
      <c r="T1190" s="16" t="str">
        <f>TEXT(SalesDataTable[[#This Row],[Order Date]],"mmm")</f>
        <v>Jun</v>
      </c>
    </row>
    <row r="1191" ht="15.6" spans="1:20">
      <c r="A1191" s="19" t="s">
        <v>1262</v>
      </c>
      <c r="B1191" s="11">
        <v>46197</v>
      </c>
      <c r="C1191" s="12" t="s">
        <v>34</v>
      </c>
      <c r="D1191" s="12" t="s">
        <v>44</v>
      </c>
      <c r="E1191" s="12" t="s">
        <v>23</v>
      </c>
      <c r="F1191" s="12" t="s">
        <v>36</v>
      </c>
      <c r="G1191" s="12" t="s">
        <v>25</v>
      </c>
      <c r="H1191" s="12" t="s">
        <v>26</v>
      </c>
      <c r="I1191" s="13">
        <v>1</v>
      </c>
      <c r="J1191" s="14">
        <v>82.7</v>
      </c>
      <c r="K1191" s="15">
        <v>0.05</v>
      </c>
      <c r="L1191" s="14">
        <v>42.16</v>
      </c>
      <c r="M1191" s="14">
        <f t="shared" si="72"/>
        <v>78.565</v>
      </c>
      <c r="N1191" s="14">
        <f t="shared" si="73"/>
        <v>42.16</v>
      </c>
      <c r="O1191" s="14">
        <f t="shared" si="74"/>
        <v>36.405</v>
      </c>
      <c r="P1191" s="16">
        <f t="shared" si="75"/>
        <v>0.463374276077134</v>
      </c>
      <c r="Q1191" s="17">
        <f>YEAR(SalesDataTable[[#This Row],[Order Date]])</f>
        <v>2026</v>
      </c>
      <c r="R1191" s="16" t="str">
        <f>"Q"&amp;ROUNDUP(MONTH(SalesDataTable[[#This Row],[Order Date]])/3,0)</f>
        <v>Q2</v>
      </c>
      <c r="S1191" s="13">
        <f>MONTH(SalesDataTable[[#This Row],[Order Date]])</f>
        <v>6</v>
      </c>
      <c r="T1191" s="16" t="str">
        <f>TEXT(SalesDataTable[[#This Row],[Order Date]],"mmm")</f>
        <v>Jun</v>
      </c>
    </row>
    <row r="1192" ht="15.6" spans="1:20">
      <c r="A1192" s="19" t="s">
        <v>1263</v>
      </c>
      <c r="B1192" s="11">
        <v>46197</v>
      </c>
      <c r="C1192" s="12" t="s">
        <v>47</v>
      </c>
      <c r="D1192" s="12" t="s">
        <v>68</v>
      </c>
      <c r="E1192" s="12" t="s">
        <v>23</v>
      </c>
      <c r="F1192" s="12" t="s">
        <v>40</v>
      </c>
      <c r="G1192" s="12" t="s">
        <v>25</v>
      </c>
      <c r="H1192" s="12" t="s">
        <v>55</v>
      </c>
      <c r="I1192" s="13">
        <v>1</v>
      </c>
      <c r="J1192" s="14">
        <v>40.33</v>
      </c>
      <c r="K1192" s="15">
        <v>0</v>
      </c>
      <c r="L1192" s="14">
        <v>16.48</v>
      </c>
      <c r="M1192" s="14">
        <f t="shared" si="72"/>
        <v>40.33</v>
      </c>
      <c r="N1192" s="14">
        <f t="shared" si="73"/>
        <v>16.48</v>
      </c>
      <c r="O1192" s="14">
        <f t="shared" si="74"/>
        <v>23.85</v>
      </c>
      <c r="P1192" s="16">
        <f t="shared" si="75"/>
        <v>0.591371187701463</v>
      </c>
      <c r="Q1192" s="17">
        <f>YEAR(SalesDataTable[[#This Row],[Order Date]])</f>
        <v>2026</v>
      </c>
      <c r="R1192" s="16" t="str">
        <f>"Q"&amp;ROUNDUP(MONTH(SalesDataTable[[#This Row],[Order Date]])/3,0)</f>
        <v>Q2</v>
      </c>
      <c r="S1192" s="13">
        <f>MONTH(SalesDataTable[[#This Row],[Order Date]])</f>
        <v>6</v>
      </c>
      <c r="T1192" s="16" t="str">
        <f>TEXT(SalesDataTable[[#This Row],[Order Date]],"mmm")</f>
        <v>Jun</v>
      </c>
    </row>
    <row r="1193" ht="15.6" spans="1:20">
      <c r="A1193" s="19" t="s">
        <v>1264</v>
      </c>
      <c r="B1193" s="11">
        <v>46197</v>
      </c>
      <c r="C1193" s="12" t="s">
        <v>21</v>
      </c>
      <c r="D1193" s="12" t="s">
        <v>22</v>
      </c>
      <c r="E1193" s="12" t="s">
        <v>23</v>
      </c>
      <c r="F1193" s="12" t="s">
        <v>40</v>
      </c>
      <c r="G1193" s="12" t="s">
        <v>51</v>
      </c>
      <c r="H1193" s="12" t="s">
        <v>84</v>
      </c>
      <c r="I1193" s="13">
        <v>1</v>
      </c>
      <c r="J1193" s="14">
        <v>81.99</v>
      </c>
      <c r="K1193" s="15">
        <v>0.15</v>
      </c>
      <c r="L1193" s="14">
        <v>40.29</v>
      </c>
      <c r="M1193" s="14">
        <f t="shared" si="72"/>
        <v>69.6915</v>
      </c>
      <c r="N1193" s="14">
        <f t="shared" si="73"/>
        <v>40.29</v>
      </c>
      <c r="O1193" s="14">
        <f t="shared" si="74"/>
        <v>29.4015</v>
      </c>
      <c r="P1193" s="16">
        <f t="shared" si="75"/>
        <v>0.421880717160629</v>
      </c>
      <c r="Q1193" s="17">
        <f>YEAR(SalesDataTable[[#This Row],[Order Date]])</f>
        <v>2026</v>
      </c>
      <c r="R1193" s="16" t="str">
        <f>"Q"&amp;ROUNDUP(MONTH(SalesDataTable[[#This Row],[Order Date]])/3,0)</f>
        <v>Q2</v>
      </c>
      <c r="S1193" s="13">
        <f>MONTH(SalesDataTable[[#This Row],[Order Date]])</f>
        <v>6</v>
      </c>
      <c r="T1193" s="16" t="str">
        <f>TEXT(SalesDataTable[[#This Row],[Order Date]],"mmm")</f>
        <v>Jun</v>
      </c>
    </row>
    <row r="1194" ht="15.6" spans="1:20">
      <c r="A1194" s="19" t="s">
        <v>1265</v>
      </c>
      <c r="B1194" s="11">
        <v>46198</v>
      </c>
      <c r="C1194" s="12" t="s">
        <v>28</v>
      </c>
      <c r="D1194" s="12" t="s">
        <v>58</v>
      </c>
      <c r="E1194" s="12" t="s">
        <v>45</v>
      </c>
      <c r="F1194" s="12" t="s">
        <v>40</v>
      </c>
      <c r="G1194" s="12" t="s">
        <v>37</v>
      </c>
      <c r="H1194" s="12" t="s">
        <v>66</v>
      </c>
      <c r="I1194" s="13">
        <v>3</v>
      </c>
      <c r="J1194" s="14">
        <v>46.29</v>
      </c>
      <c r="K1194" s="15">
        <v>0</v>
      </c>
      <c r="L1194" s="14">
        <v>18.31</v>
      </c>
      <c r="M1194" s="14">
        <f t="shared" si="72"/>
        <v>138.87</v>
      </c>
      <c r="N1194" s="14">
        <f t="shared" si="73"/>
        <v>54.93</v>
      </c>
      <c r="O1194" s="14">
        <f t="shared" si="74"/>
        <v>83.94</v>
      </c>
      <c r="P1194" s="16">
        <f t="shared" si="75"/>
        <v>0.604450205227911</v>
      </c>
      <c r="Q1194" s="17">
        <f>YEAR(SalesDataTable[[#This Row],[Order Date]])</f>
        <v>2026</v>
      </c>
      <c r="R1194" s="16" t="str">
        <f>"Q"&amp;ROUNDUP(MONTH(SalesDataTable[[#This Row],[Order Date]])/3,0)</f>
        <v>Q2</v>
      </c>
      <c r="S1194" s="13">
        <f>MONTH(SalesDataTable[[#This Row],[Order Date]])</f>
        <v>6</v>
      </c>
      <c r="T1194" s="16" t="str">
        <f>TEXT(SalesDataTable[[#This Row],[Order Date]],"mmm")</f>
        <v>Jun</v>
      </c>
    </row>
    <row r="1195" ht="15.6" spans="1:20">
      <c r="A1195" s="19" t="s">
        <v>1266</v>
      </c>
      <c r="B1195" s="11">
        <v>46198</v>
      </c>
      <c r="C1195" s="12" t="s">
        <v>47</v>
      </c>
      <c r="D1195" s="12" t="s">
        <v>65</v>
      </c>
      <c r="E1195" s="12" t="s">
        <v>23</v>
      </c>
      <c r="F1195" s="12" t="s">
        <v>36</v>
      </c>
      <c r="G1195" s="12" t="s">
        <v>25</v>
      </c>
      <c r="H1195" s="12" t="s">
        <v>55</v>
      </c>
      <c r="I1195" s="13">
        <v>1</v>
      </c>
      <c r="J1195" s="14">
        <v>39.73</v>
      </c>
      <c r="K1195" s="15">
        <v>0</v>
      </c>
      <c r="L1195" s="14">
        <v>16.55</v>
      </c>
      <c r="M1195" s="14">
        <f t="shared" si="72"/>
        <v>39.73</v>
      </c>
      <c r="N1195" s="14">
        <f t="shared" si="73"/>
        <v>16.55</v>
      </c>
      <c r="O1195" s="14">
        <f t="shared" si="74"/>
        <v>23.18</v>
      </c>
      <c r="P1195" s="16">
        <f t="shared" si="75"/>
        <v>0.583438207903348</v>
      </c>
      <c r="Q1195" s="17">
        <f>YEAR(SalesDataTable[[#This Row],[Order Date]])</f>
        <v>2026</v>
      </c>
      <c r="R1195" s="16" t="str">
        <f>"Q"&amp;ROUNDUP(MONTH(SalesDataTable[[#This Row],[Order Date]])/3,0)</f>
        <v>Q2</v>
      </c>
      <c r="S1195" s="13">
        <f>MONTH(SalesDataTable[[#This Row],[Order Date]])</f>
        <v>6</v>
      </c>
      <c r="T1195" s="16" t="str">
        <f>TEXT(SalesDataTable[[#This Row],[Order Date]],"mmm")</f>
        <v>Jun</v>
      </c>
    </row>
    <row r="1196" ht="15.6" spans="1:20">
      <c r="A1196" s="19" t="s">
        <v>1267</v>
      </c>
      <c r="B1196" s="11">
        <v>46198</v>
      </c>
      <c r="C1196" s="12" t="s">
        <v>47</v>
      </c>
      <c r="D1196" s="12" t="s">
        <v>68</v>
      </c>
      <c r="E1196" s="12" t="s">
        <v>23</v>
      </c>
      <c r="F1196" s="12" t="s">
        <v>36</v>
      </c>
      <c r="G1196" s="12" t="s">
        <v>37</v>
      </c>
      <c r="H1196" s="12" t="s">
        <v>91</v>
      </c>
      <c r="I1196" s="13">
        <v>4</v>
      </c>
      <c r="J1196" s="14">
        <v>131.02</v>
      </c>
      <c r="K1196" s="15">
        <v>0.05</v>
      </c>
      <c r="L1196" s="14">
        <v>67.42</v>
      </c>
      <c r="M1196" s="14">
        <f t="shared" si="72"/>
        <v>497.876</v>
      </c>
      <c r="N1196" s="14">
        <f t="shared" si="73"/>
        <v>269.68</v>
      </c>
      <c r="O1196" s="14">
        <f t="shared" si="74"/>
        <v>228.196</v>
      </c>
      <c r="P1196" s="16">
        <f t="shared" si="75"/>
        <v>0.458339024174694</v>
      </c>
      <c r="Q1196" s="17">
        <f>YEAR(SalesDataTable[[#This Row],[Order Date]])</f>
        <v>2026</v>
      </c>
      <c r="R1196" s="16" t="str">
        <f>"Q"&amp;ROUNDUP(MONTH(SalesDataTable[[#This Row],[Order Date]])/3,0)</f>
        <v>Q2</v>
      </c>
      <c r="S1196" s="13">
        <f>MONTH(SalesDataTable[[#This Row],[Order Date]])</f>
        <v>6</v>
      </c>
      <c r="T1196" s="16" t="str">
        <f>TEXT(SalesDataTable[[#This Row],[Order Date]],"mmm")</f>
        <v>Jun</v>
      </c>
    </row>
    <row r="1197" ht="15.6" spans="1:20">
      <c r="A1197" s="19" t="s">
        <v>1268</v>
      </c>
      <c r="B1197" s="11">
        <v>46198</v>
      </c>
      <c r="C1197" s="12" t="s">
        <v>28</v>
      </c>
      <c r="D1197" s="12" t="s">
        <v>89</v>
      </c>
      <c r="E1197" s="12" t="s">
        <v>23</v>
      </c>
      <c r="F1197" s="12" t="s">
        <v>36</v>
      </c>
      <c r="G1197" s="12" t="s">
        <v>37</v>
      </c>
      <c r="H1197" s="12" t="s">
        <v>66</v>
      </c>
      <c r="I1197" s="13">
        <v>2</v>
      </c>
      <c r="J1197" s="14">
        <v>46.69</v>
      </c>
      <c r="K1197" s="15">
        <v>0.05</v>
      </c>
      <c r="L1197" s="14">
        <v>18.23</v>
      </c>
      <c r="M1197" s="14">
        <f t="shared" si="72"/>
        <v>88.711</v>
      </c>
      <c r="N1197" s="14">
        <f t="shared" si="73"/>
        <v>36.46</v>
      </c>
      <c r="O1197" s="14">
        <f t="shared" si="74"/>
        <v>52.251</v>
      </c>
      <c r="P1197" s="16">
        <f t="shared" si="75"/>
        <v>0.589002491235585</v>
      </c>
      <c r="Q1197" s="17">
        <f>YEAR(SalesDataTable[[#This Row],[Order Date]])</f>
        <v>2026</v>
      </c>
      <c r="R1197" s="16" t="str">
        <f>"Q"&amp;ROUNDUP(MONTH(SalesDataTable[[#This Row],[Order Date]])/3,0)</f>
        <v>Q2</v>
      </c>
      <c r="S1197" s="13">
        <f>MONTH(SalesDataTable[[#This Row],[Order Date]])</f>
        <v>6</v>
      </c>
      <c r="T1197" s="16" t="str">
        <f>TEXT(SalesDataTable[[#This Row],[Order Date]],"mmm")</f>
        <v>Jun</v>
      </c>
    </row>
    <row r="1198" ht="15.6" spans="1:20">
      <c r="A1198" s="19" t="s">
        <v>1269</v>
      </c>
      <c r="B1198" s="11">
        <v>46198</v>
      </c>
      <c r="C1198" s="12" t="s">
        <v>28</v>
      </c>
      <c r="D1198" s="12" t="s">
        <v>89</v>
      </c>
      <c r="E1198" s="12" t="s">
        <v>23</v>
      </c>
      <c r="F1198" s="12" t="s">
        <v>24</v>
      </c>
      <c r="G1198" s="12" t="s">
        <v>69</v>
      </c>
      <c r="H1198" s="12" t="s">
        <v>70</v>
      </c>
      <c r="I1198" s="13">
        <v>2</v>
      </c>
      <c r="J1198" s="14">
        <v>39.57</v>
      </c>
      <c r="K1198" s="15">
        <v>0.1</v>
      </c>
      <c r="L1198" s="14">
        <v>14.64</v>
      </c>
      <c r="M1198" s="14">
        <f t="shared" si="72"/>
        <v>71.226</v>
      </c>
      <c r="N1198" s="14">
        <f t="shared" si="73"/>
        <v>29.28</v>
      </c>
      <c r="O1198" s="14">
        <f t="shared" si="74"/>
        <v>41.946</v>
      </c>
      <c r="P1198" s="16">
        <f t="shared" si="75"/>
        <v>0.588914160559346</v>
      </c>
      <c r="Q1198" s="17">
        <f>YEAR(SalesDataTable[[#This Row],[Order Date]])</f>
        <v>2026</v>
      </c>
      <c r="R1198" s="16" t="str">
        <f>"Q"&amp;ROUNDUP(MONTH(SalesDataTable[[#This Row],[Order Date]])/3,0)</f>
        <v>Q2</v>
      </c>
      <c r="S1198" s="13">
        <f>MONTH(SalesDataTable[[#This Row],[Order Date]])</f>
        <v>6</v>
      </c>
      <c r="T1198" s="16" t="str">
        <f>TEXT(SalesDataTable[[#This Row],[Order Date]],"mmm")</f>
        <v>Jun</v>
      </c>
    </row>
    <row r="1199" ht="15.6" spans="1:20">
      <c r="A1199" s="19" t="s">
        <v>1270</v>
      </c>
      <c r="B1199" s="11">
        <v>46198</v>
      </c>
      <c r="C1199" s="12" t="s">
        <v>34</v>
      </c>
      <c r="D1199" s="12" t="s">
        <v>35</v>
      </c>
      <c r="E1199" s="12" t="s">
        <v>23</v>
      </c>
      <c r="F1199" s="12" t="s">
        <v>24</v>
      </c>
      <c r="G1199" s="12" t="s">
        <v>31</v>
      </c>
      <c r="H1199" s="12" t="s">
        <v>41</v>
      </c>
      <c r="I1199" s="13">
        <v>1</v>
      </c>
      <c r="J1199" s="14">
        <v>146.46</v>
      </c>
      <c r="K1199" s="15">
        <v>0.15</v>
      </c>
      <c r="L1199" s="14">
        <v>80.76</v>
      </c>
      <c r="M1199" s="14">
        <f t="shared" si="72"/>
        <v>124.491</v>
      </c>
      <c r="N1199" s="14">
        <f t="shared" si="73"/>
        <v>80.76</v>
      </c>
      <c r="O1199" s="14">
        <f t="shared" si="74"/>
        <v>43.731</v>
      </c>
      <c r="P1199" s="16">
        <f t="shared" si="75"/>
        <v>0.35127840566788</v>
      </c>
      <c r="Q1199" s="17">
        <f>YEAR(SalesDataTable[[#This Row],[Order Date]])</f>
        <v>2026</v>
      </c>
      <c r="R1199" s="16" t="str">
        <f>"Q"&amp;ROUNDUP(MONTH(SalesDataTable[[#This Row],[Order Date]])/3,0)</f>
        <v>Q2</v>
      </c>
      <c r="S1199" s="13">
        <f>MONTH(SalesDataTable[[#This Row],[Order Date]])</f>
        <v>6</v>
      </c>
      <c r="T1199" s="16" t="str">
        <f>TEXT(SalesDataTable[[#This Row],[Order Date]],"mmm")</f>
        <v>Jun</v>
      </c>
    </row>
    <row r="1200" ht="15.6" spans="1:20">
      <c r="A1200" s="19" t="s">
        <v>1271</v>
      </c>
      <c r="B1200" s="11">
        <v>46198</v>
      </c>
      <c r="C1200" s="12" t="s">
        <v>28</v>
      </c>
      <c r="D1200" s="12" t="s">
        <v>58</v>
      </c>
      <c r="E1200" s="12" t="s">
        <v>45</v>
      </c>
      <c r="F1200" s="12" t="s">
        <v>40</v>
      </c>
      <c r="G1200" s="12" t="s">
        <v>25</v>
      </c>
      <c r="H1200" s="12" t="s">
        <v>49</v>
      </c>
      <c r="I1200" s="13">
        <v>5</v>
      </c>
      <c r="J1200" s="14">
        <v>50.78</v>
      </c>
      <c r="K1200" s="15">
        <v>0</v>
      </c>
      <c r="L1200" s="14">
        <v>22.68</v>
      </c>
      <c r="M1200" s="14">
        <f t="shared" si="72"/>
        <v>253.9</v>
      </c>
      <c r="N1200" s="14">
        <f t="shared" si="73"/>
        <v>113.4</v>
      </c>
      <c r="O1200" s="14">
        <f t="shared" si="74"/>
        <v>140.5</v>
      </c>
      <c r="P1200" s="16">
        <f t="shared" si="75"/>
        <v>0.553367467506892</v>
      </c>
      <c r="Q1200" s="17">
        <f>YEAR(SalesDataTable[[#This Row],[Order Date]])</f>
        <v>2026</v>
      </c>
      <c r="R1200" s="16" t="str">
        <f>"Q"&amp;ROUNDUP(MONTH(SalesDataTable[[#This Row],[Order Date]])/3,0)</f>
        <v>Q2</v>
      </c>
      <c r="S1200" s="13">
        <f>MONTH(SalesDataTable[[#This Row],[Order Date]])</f>
        <v>6</v>
      </c>
      <c r="T1200" s="16" t="str">
        <f>TEXT(SalesDataTable[[#This Row],[Order Date]],"mmm")</f>
        <v>Jun</v>
      </c>
    </row>
    <row r="1201" ht="15.6" spans="1:20">
      <c r="A1201" s="19" t="s">
        <v>1272</v>
      </c>
      <c r="B1201" s="11">
        <v>46198</v>
      </c>
      <c r="C1201" s="12" t="s">
        <v>34</v>
      </c>
      <c r="D1201" s="12" t="s">
        <v>81</v>
      </c>
      <c r="E1201" s="12" t="s">
        <v>59</v>
      </c>
      <c r="F1201" s="12" t="s">
        <v>24</v>
      </c>
      <c r="G1201" s="12" t="s">
        <v>37</v>
      </c>
      <c r="H1201" s="12" t="s">
        <v>66</v>
      </c>
      <c r="I1201" s="13">
        <v>3</v>
      </c>
      <c r="J1201" s="14">
        <v>47.61</v>
      </c>
      <c r="K1201" s="15">
        <v>0</v>
      </c>
      <c r="L1201" s="14">
        <v>18.21</v>
      </c>
      <c r="M1201" s="14">
        <f t="shared" si="72"/>
        <v>142.83</v>
      </c>
      <c r="N1201" s="14">
        <f t="shared" si="73"/>
        <v>54.63</v>
      </c>
      <c r="O1201" s="14">
        <f t="shared" si="74"/>
        <v>88.2</v>
      </c>
      <c r="P1201" s="16">
        <f t="shared" si="75"/>
        <v>0.617517328292375</v>
      </c>
      <c r="Q1201" s="17">
        <f>YEAR(SalesDataTable[[#This Row],[Order Date]])</f>
        <v>2026</v>
      </c>
      <c r="R1201" s="16" t="str">
        <f>"Q"&amp;ROUNDUP(MONTH(SalesDataTable[[#This Row],[Order Date]])/3,0)</f>
        <v>Q2</v>
      </c>
      <c r="S1201" s="13">
        <f>MONTH(SalesDataTable[[#This Row],[Order Date]])</f>
        <v>6</v>
      </c>
      <c r="T1201" s="16" t="str">
        <f>TEXT(SalesDataTable[[#This Row],[Order Date]],"mmm")</f>
        <v>Jun</v>
      </c>
    </row>
    <row r="1202" ht="15.6" spans="1:20">
      <c r="A1202" s="19" t="s">
        <v>1273</v>
      </c>
      <c r="B1202" s="11">
        <v>46198</v>
      </c>
      <c r="C1202" s="12" t="s">
        <v>34</v>
      </c>
      <c r="D1202" s="12" t="s">
        <v>146</v>
      </c>
      <c r="E1202" s="12" t="s">
        <v>23</v>
      </c>
      <c r="F1202" s="12" t="s">
        <v>36</v>
      </c>
      <c r="G1202" s="12" t="s">
        <v>25</v>
      </c>
      <c r="H1202" s="12" t="s">
        <v>49</v>
      </c>
      <c r="I1202" s="13">
        <v>1</v>
      </c>
      <c r="J1202" s="14">
        <v>50.75</v>
      </c>
      <c r="K1202" s="15">
        <v>0.1</v>
      </c>
      <c r="L1202" s="14">
        <v>22.94</v>
      </c>
      <c r="M1202" s="14">
        <f t="shared" si="72"/>
        <v>45.675</v>
      </c>
      <c r="N1202" s="14">
        <f t="shared" si="73"/>
        <v>22.94</v>
      </c>
      <c r="O1202" s="14">
        <f t="shared" si="74"/>
        <v>22.735</v>
      </c>
      <c r="P1202" s="16">
        <f t="shared" si="75"/>
        <v>0.497755883962781</v>
      </c>
      <c r="Q1202" s="17">
        <f>YEAR(SalesDataTable[[#This Row],[Order Date]])</f>
        <v>2026</v>
      </c>
      <c r="R1202" s="16" t="str">
        <f>"Q"&amp;ROUNDUP(MONTH(SalesDataTable[[#This Row],[Order Date]])/3,0)</f>
        <v>Q2</v>
      </c>
      <c r="S1202" s="13">
        <f>MONTH(SalesDataTable[[#This Row],[Order Date]])</f>
        <v>6</v>
      </c>
      <c r="T1202" s="16" t="str">
        <f>TEXT(SalesDataTable[[#This Row],[Order Date]],"mmm")</f>
        <v>Jun</v>
      </c>
    </row>
    <row r="1203" ht="15.6" spans="1:20">
      <c r="A1203" s="19" t="s">
        <v>1274</v>
      </c>
      <c r="B1203" s="11">
        <v>46198</v>
      </c>
      <c r="C1203" s="12" t="s">
        <v>34</v>
      </c>
      <c r="D1203" s="12" t="s">
        <v>54</v>
      </c>
      <c r="E1203" s="12" t="s">
        <v>59</v>
      </c>
      <c r="F1203" s="12" t="s">
        <v>24</v>
      </c>
      <c r="G1203" s="12" t="s">
        <v>69</v>
      </c>
      <c r="H1203" s="12" t="s">
        <v>94</v>
      </c>
      <c r="I1203" s="13">
        <v>1</v>
      </c>
      <c r="J1203" s="14">
        <v>50.33</v>
      </c>
      <c r="K1203" s="15">
        <v>0</v>
      </c>
      <c r="L1203" s="14">
        <v>21.66</v>
      </c>
      <c r="M1203" s="14">
        <f t="shared" si="72"/>
        <v>50.33</v>
      </c>
      <c r="N1203" s="14">
        <f t="shared" si="73"/>
        <v>21.66</v>
      </c>
      <c r="O1203" s="14">
        <f t="shared" si="74"/>
        <v>28.67</v>
      </c>
      <c r="P1203" s="16">
        <f t="shared" si="75"/>
        <v>0.569640373534671</v>
      </c>
      <c r="Q1203" s="17">
        <f>YEAR(SalesDataTable[[#This Row],[Order Date]])</f>
        <v>2026</v>
      </c>
      <c r="R1203" s="16" t="str">
        <f>"Q"&amp;ROUNDUP(MONTH(SalesDataTable[[#This Row],[Order Date]])/3,0)</f>
        <v>Q2</v>
      </c>
      <c r="S1203" s="13">
        <f>MONTH(SalesDataTable[[#This Row],[Order Date]])</f>
        <v>6</v>
      </c>
      <c r="T1203" s="16" t="str">
        <f>TEXT(SalesDataTable[[#This Row],[Order Date]],"mmm")</f>
        <v>Jun</v>
      </c>
    </row>
    <row r="1204" ht="15.6" spans="1:20">
      <c r="A1204" s="19" t="s">
        <v>1275</v>
      </c>
      <c r="B1204" s="11">
        <v>46199</v>
      </c>
      <c r="C1204" s="12" t="s">
        <v>34</v>
      </c>
      <c r="D1204" s="12" t="s">
        <v>81</v>
      </c>
      <c r="E1204" s="12" t="s">
        <v>23</v>
      </c>
      <c r="F1204" s="12" t="s">
        <v>40</v>
      </c>
      <c r="G1204" s="12" t="s">
        <v>37</v>
      </c>
      <c r="H1204" s="12" t="s">
        <v>66</v>
      </c>
      <c r="I1204" s="13">
        <v>1</v>
      </c>
      <c r="J1204" s="14">
        <v>47.5</v>
      </c>
      <c r="K1204" s="15">
        <v>0.1</v>
      </c>
      <c r="L1204" s="14">
        <v>18.8</v>
      </c>
      <c r="M1204" s="14">
        <f t="shared" si="72"/>
        <v>42.75</v>
      </c>
      <c r="N1204" s="14">
        <f t="shared" si="73"/>
        <v>18.8</v>
      </c>
      <c r="O1204" s="14">
        <f t="shared" si="74"/>
        <v>23.95</v>
      </c>
      <c r="P1204" s="16">
        <f t="shared" si="75"/>
        <v>0.560233918128655</v>
      </c>
      <c r="Q1204" s="17">
        <f>YEAR(SalesDataTable[[#This Row],[Order Date]])</f>
        <v>2026</v>
      </c>
      <c r="R1204" s="16" t="str">
        <f>"Q"&amp;ROUNDUP(MONTH(SalesDataTable[[#This Row],[Order Date]])/3,0)</f>
        <v>Q2</v>
      </c>
      <c r="S1204" s="13">
        <f>MONTH(SalesDataTable[[#This Row],[Order Date]])</f>
        <v>6</v>
      </c>
      <c r="T1204" s="16" t="str">
        <f>TEXT(SalesDataTable[[#This Row],[Order Date]],"mmm")</f>
        <v>Jun</v>
      </c>
    </row>
    <row r="1205" ht="15.6" spans="1:20">
      <c r="A1205" s="19" t="s">
        <v>1276</v>
      </c>
      <c r="B1205" s="11">
        <v>46199</v>
      </c>
      <c r="C1205" s="12" t="s">
        <v>34</v>
      </c>
      <c r="D1205" s="12" t="s">
        <v>81</v>
      </c>
      <c r="E1205" s="12" t="s">
        <v>59</v>
      </c>
      <c r="F1205" s="12" t="s">
        <v>24</v>
      </c>
      <c r="G1205" s="12" t="s">
        <v>37</v>
      </c>
      <c r="H1205" s="12" t="s">
        <v>91</v>
      </c>
      <c r="I1205" s="13">
        <v>2</v>
      </c>
      <c r="J1205" s="14">
        <v>130.33</v>
      </c>
      <c r="K1205" s="15">
        <v>0.1</v>
      </c>
      <c r="L1205" s="14">
        <v>67.32</v>
      </c>
      <c r="M1205" s="14">
        <f t="shared" si="72"/>
        <v>234.594</v>
      </c>
      <c r="N1205" s="14">
        <f t="shared" si="73"/>
        <v>134.64</v>
      </c>
      <c r="O1205" s="14">
        <f t="shared" si="74"/>
        <v>99.954</v>
      </c>
      <c r="P1205" s="16">
        <f t="shared" si="75"/>
        <v>0.426072278063378</v>
      </c>
      <c r="Q1205" s="17">
        <f>YEAR(SalesDataTable[[#This Row],[Order Date]])</f>
        <v>2026</v>
      </c>
      <c r="R1205" s="16" t="str">
        <f>"Q"&amp;ROUNDUP(MONTH(SalesDataTable[[#This Row],[Order Date]])/3,0)</f>
        <v>Q2</v>
      </c>
      <c r="S1205" s="13">
        <f>MONTH(SalesDataTable[[#This Row],[Order Date]])</f>
        <v>6</v>
      </c>
      <c r="T1205" s="16" t="str">
        <f>TEXT(SalesDataTable[[#This Row],[Order Date]],"mmm")</f>
        <v>Jun</v>
      </c>
    </row>
    <row r="1206" ht="15.6" spans="1:20">
      <c r="A1206" s="19" t="s">
        <v>1277</v>
      </c>
      <c r="B1206" s="11">
        <v>46199</v>
      </c>
      <c r="C1206" s="12" t="s">
        <v>28</v>
      </c>
      <c r="D1206" s="12" t="s">
        <v>106</v>
      </c>
      <c r="E1206" s="12" t="s">
        <v>23</v>
      </c>
      <c r="F1206" s="12" t="s">
        <v>24</v>
      </c>
      <c r="G1206" s="12" t="s">
        <v>31</v>
      </c>
      <c r="H1206" s="12" t="s">
        <v>73</v>
      </c>
      <c r="I1206" s="13">
        <v>3</v>
      </c>
      <c r="J1206" s="14">
        <v>156.76</v>
      </c>
      <c r="K1206" s="15">
        <v>0.05</v>
      </c>
      <c r="L1206" s="14">
        <v>78.63</v>
      </c>
      <c r="M1206" s="14">
        <f t="shared" si="72"/>
        <v>446.766</v>
      </c>
      <c r="N1206" s="14">
        <f t="shared" si="73"/>
        <v>235.89</v>
      </c>
      <c r="O1206" s="14">
        <f t="shared" si="74"/>
        <v>210.876</v>
      </c>
      <c r="P1206" s="16">
        <f t="shared" si="75"/>
        <v>0.472005479378467</v>
      </c>
      <c r="Q1206" s="17">
        <f>YEAR(SalesDataTable[[#This Row],[Order Date]])</f>
        <v>2026</v>
      </c>
      <c r="R1206" s="16" t="str">
        <f>"Q"&amp;ROUNDUP(MONTH(SalesDataTable[[#This Row],[Order Date]])/3,0)</f>
        <v>Q2</v>
      </c>
      <c r="S1206" s="13">
        <f>MONTH(SalesDataTable[[#This Row],[Order Date]])</f>
        <v>6</v>
      </c>
      <c r="T1206" s="16" t="str">
        <f>TEXT(SalesDataTable[[#This Row],[Order Date]],"mmm")</f>
        <v>Jun</v>
      </c>
    </row>
    <row r="1207" ht="15.6" spans="1:20">
      <c r="A1207" s="19" t="s">
        <v>1278</v>
      </c>
      <c r="B1207" s="11">
        <v>46199</v>
      </c>
      <c r="C1207" s="12" t="s">
        <v>34</v>
      </c>
      <c r="D1207" s="12" t="s">
        <v>81</v>
      </c>
      <c r="E1207" s="12" t="s">
        <v>23</v>
      </c>
      <c r="F1207" s="12" t="s">
        <v>36</v>
      </c>
      <c r="G1207" s="12" t="s">
        <v>69</v>
      </c>
      <c r="H1207" s="12" t="s">
        <v>87</v>
      </c>
      <c r="I1207" s="13">
        <v>4</v>
      </c>
      <c r="J1207" s="14">
        <v>35.77</v>
      </c>
      <c r="K1207" s="15">
        <v>0</v>
      </c>
      <c r="L1207" s="14">
        <v>13.75</v>
      </c>
      <c r="M1207" s="14">
        <f t="shared" si="72"/>
        <v>143.08</v>
      </c>
      <c r="N1207" s="14">
        <f t="shared" si="73"/>
        <v>55</v>
      </c>
      <c r="O1207" s="14">
        <f t="shared" si="74"/>
        <v>88.08</v>
      </c>
      <c r="P1207" s="16">
        <f t="shared" si="75"/>
        <v>0.615599664523344</v>
      </c>
      <c r="Q1207" s="17">
        <f>YEAR(SalesDataTable[[#This Row],[Order Date]])</f>
        <v>2026</v>
      </c>
      <c r="R1207" s="16" t="str">
        <f>"Q"&amp;ROUNDUP(MONTH(SalesDataTable[[#This Row],[Order Date]])/3,0)</f>
        <v>Q2</v>
      </c>
      <c r="S1207" s="13">
        <f>MONTH(SalesDataTable[[#This Row],[Order Date]])</f>
        <v>6</v>
      </c>
      <c r="T1207" s="16" t="str">
        <f>TEXT(SalesDataTable[[#This Row],[Order Date]],"mmm")</f>
        <v>Jun</v>
      </c>
    </row>
    <row r="1208" ht="15.6" spans="1:20">
      <c r="A1208" s="19" t="s">
        <v>1279</v>
      </c>
      <c r="B1208" s="11">
        <v>46199</v>
      </c>
      <c r="C1208" s="12" t="s">
        <v>28</v>
      </c>
      <c r="D1208" s="12" t="s">
        <v>106</v>
      </c>
      <c r="E1208" s="12" t="s">
        <v>23</v>
      </c>
      <c r="F1208" s="12" t="s">
        <v>24</v>
      </c>
      <c r="G1208" s="12" t="s">
        <v>25</v>
      </c>
      <c r="H1208" s="12" t="s">
        <v>63</v>
      </c>
      <c r="I1208" s="13">
        <v>2</v>
      </c>
      <c r="J1208" s="14">
        <v>102.49</v>
      </c>
      <c r="K1208" s="15">
        <v>0</v>
      </c>
      <c r="L1208" s="14">
        <v>50.07</v>
      </c>
      <c r="M1208" s="14">
        <f t="shared" si="72"/>
        <v>204.98</v>
      </c>
      <c r="N1208" s="14">
        <f t="shared" si="73"/>
        <v>100.14</v>
      </c>
      <c r="O1208" s="14">
        <f t="shared" si="74"/>
        <v>104.84</v>
      </c>
      <c r="P1208" s="16">
        <f t="shared" si="75"/>
        <v>0.511464533125183</v>
      </c>
      <c r="Q1208" s="17">
        <f>YEAR(SalesDataTable[[#This Row],[Order Date]])</f>
        <v>2026</v>
      </c>
      <c r="R1208" s="16" t="str">
        <f>"Q"&amp;ROUNDUP(MONTH(SalesDataTable[[#This Row],[Order Date]])/3,0)</f>
        <v>Q2</v>
      </c>
      <c r="S1208" s="13">
        <f>MONTH(SalesDataTable[[#This Row],[Order Date]])</f>
        <v>6</v>
      </c>
      <c r="T1208" s="16" t="str">
        <f>TEXT(SalesDataTable[[#This Row],[Order Date]],"mmm")</f>
        <v>Jun</v>
      </c>
    </row>
    <row r="1209" ht="15.6" spans="1:20">
      <c r="A1209" s="19" t="s">
        <v>1280</v>
      </c>
      <c r="B1209" s="11">
        <v>46199</v>
      </c>
      <c r="C1209" s="12" t="s">
        <v>21</v>
      </c>
      <c r="D1209" s="12" t="s">
        <v>22</v>
      </c>
      <c r="E1209" s="12" t="s">
        <v>30</v>
      </c>
      <c r="F1209" s="12" t="s">
        <v>40</v>
      </c>
      <c r="G1209" s="12" t="s">
        <v>25</v>
      </c>
      <c r="H1209" s="12" t="s">
        <v>26</v>
      </c>
      <c r="I1209" s="13">
        <v>8</v>
      </c>
      <c r="J1209" s="14">
        <v>82.47</v>
      </c>
      <c r="K1209" s="15">
        <v>0.15</v>
      </c>
      <c r="L1209" s="14">
        <v>42.58</v>
      </c>
      <c r="M1209" s="14">
        <f t="shared" si="72"/>
        <v>560.796</v>
      </c>
      <c r="N1209" s="14">
        <f t="shared" si="73"/>
        <v>340.64</v>
      </c>
      <c r="O1209" s="14">
        <f t="shared" si="74"/>
        <v>220.156</v>
      </c>
      <c r="P1209" s="16">
        <f t="shared" si="75"/>
        <v>0.392577693136185</v>
      </c>
      <c r="Q1209" s="17">
        <f>YEAR(SalesDataTable[[#This Row],[Order Date]])</f>
        <v>2026</v>
      </c>
      <c r="R1209" s="16" t="str">
        <f>"Q"&amp;ROUNDUP(MONTH(SalesDataTable[[#This Row],[Order Date]])/3,0)</f>
        <v>Q2</v>
      </c>
      <c r="S1209" s="13">
        <f>MONTH(SalesDataTable[[#This Row],[Order Date]])</f>
        <v>6</v>
      </c>
      <c r="T1209" s="16" t="str">
        <f>TEXT(SalesDataTable[[#This Row],[Order Date]],"mmm")</f>
        <v>Jun</v>
      </c>
    </row>
    <row r="1210" ht="15.6" spans="1:20">
      <c r="A1210" s="19" t="s">
        <v>1281</v>
      </c>
      <c r="B1210" s="11">
        <v>46199</v>
      </c>
      <c r="C1210" s="12" t="s">
        <v>34</v>
      </c>
      <c r="D1210" s="12" t="s">
        <v>81</v>
      </c>
      <c r="E1210" s="12" t="s">
        <v>23</v>
      </c>
      <c r="F1210" s="12" t="s">
        <v>24</v>
      </c>
      <c r="G1210" s="12" t="s">
        <v>51</v>
      </c>
      <c r="H1210" s="12" t="s">
        <v>110</v>
      </c>
      <c r="I1210" s="13">
        <v>1</v>
      </c>
      <c r="J1210" s="14">
        <v>121.44</v>
      </c>
      <c r="K1210" s="15">
        <v>0</v>
      </c>
      <c r="L1210" s="14">
        <v>62.34</v>
      </c>
      <c r="M1210" s="14">
        <f t="shared" si="72"/>
        <v>121.44</v>
      </c>
      <c r="N1210" s="14">
        <f t="shared" si="73"/>
        <v>62.34</v>
      </c>
      <c r="O1210" s="14">
        <f t="shared" si="74"/>
        <v>59.1</v>
      </c>
      <c r="P1210" s="16">
        <f t="shared" si="75"/>
        <v>0.486660079051383</v>
      </c>
      <c r="Q1210" s="17">
        <f>YEAR(SalesDataTable[[#This Row],[Order Date]])</f>
        <v>2026</v>
      </c>
      <c r="R1210" s="16" t="str">
        <f>"Q"&amp;ROUNDUP(MONTH(SalesDataTable[[#This Row],[Order Date]])/3,0)</f>
        <v>Q2</v>
      </c>
      <c r="S1210" s="13">
        <f>MONTH(SalesDataTable[[#This Row],[Order Date]])</f>
        <v>6</v>
      </c>
      <c r="T1210" s="16" t="str">
        <f>TEXT(SalesDataTable[[#This Row],[Order Date]],"mmm")</f>
        <v>Jun</v>
      </c>
    </row>
    <row r="1211" ht="15.6" spans="1:20">
      <c r="A1211" s="19" t="s">
        <v>1282</v>
      </c>
      <c r="B1211" s="11">
        <v>46200</v>
      </c>
      <c r="C1211" s="12" t="s">
        <v>21</v>
      </c>
      <c r="D1211" s="12" t="s">
        <v>22</v>
      </c>
      <c r="E1211" s="12" t="s">
        <v>59</v>
      </c>
      <c r="F1211" s="12" t="s">
        <v>36</v>
      </c>
      <c r="G1211" s="12" t="s">
        <v>37</v>
      </c>
      <c r="H1211" s="12" t="s">
        <v>66</v>
      </c>
      <c r="I1211" s="13">
        <v>4</v>
      </c>
      <c r="J1211" s="14">
        <v>46.44</v>
      </c>
      <c r="K1211" s="15">
        <v>0.05</v>
      </c>
      <c r="L1211" s="14">
        <v>18.2</v>
      </c>
      <c r="M1211" s="14">
        <f t="shared" si="72"/>
        <v>176.472</v>
      </c>
      <c r="N1211" s="14">
        <f t="shared" si="73"/>
        <v>72.8</v>
      </c>
      <c r="O1211" s="14">
        <f t="shared" si="74"/>
        <v>103.672</v>
      </c>
      <c r="P1211" s="16">
        <f t="shared" si="75"/>
        <v>0.587469966906931</v>
      </c>
      <c r="Q1211" s="17">
        <f>YEAR(SalesDataTable[[#This Row],[Order Date]])</f>
        <v>2026</v>
      </c>
      <c r="R1211" s="16" t="str">
        <f>"Q"&amp;ROUNDUP(MONTH(SalesDataTable[[#This Row],[Order Date]])/3,0)</f>
        <v>Q2</v>
      </c>
      <c r="S1211" s="13">
        <f>MONTH(SalesDataTable[[#This Row],[Order Date]])</f>
        <v>6</v>
      </c>
      <c r="T1211" s="16" t="str">
        <f>TEXT(SalesDataTable[[#This Row],[Order Date]],"mmm")</f>
        <v>Jun</v>
      </c>
    </row>
    <row r="1212" ht="15.6" spans="1:20">
      <c r="A1212" s="19" t="s">
        <v>1283</v>
      </c>
      <c r="B1212" s="11">
        <v>46200</v>
      </c>
      <c r="C1212" s="12" t="s">
        <v>21</v>
      </c>
      <c r="D1212" s="12" t="s">
        <v>22</v>
      </c>
      <c r="E1212" s="12" t="s">
        <v>59</v>
      </c>
      <c r="F1212" s="12" t="s">
        <v>40</v>
      </c>
      <c r="G1212" s="12" t="s">
        <v>51</v>
      </c>
      <c r="H1212" s="12" t="s">
        <v>61</v>
      </c>
      <c r="I1212" s="13">
        <v>2</v>
      </c>
      <c r="J1212" s="14">
        <v>194.13</v>
      </c>
      <c r="K1212" s="15">
        <v>0.1</v>
      </c>
      <c r="L1212" s="14">
        <v>106.51</v>
      </c>
      <c r="M1212" s="14">
        <f t="shared" si="72"/>
        <v>349.434</v>
      </c>
      <c r="N1212" s="14">
        <f t="shared" si="73"/>
        <v>213.02</v>
      </c>
      <c r="O1212" s="14">
        <f t="shared" si="74"/>
        <v>136.414</v>
      </c>
      <c r="P1212" s="16">
        <f t="shared" si="75"/>
        <v>0.390385594990756</v>
      </c>
      <c r="Q1212" s="17">
        <f>YEAR(SalesDataTable[[#This Row],[Order Date]])</f>
        <v>2026</v>
      </c>
      <c r="R1212" s="16" t="str">
        <f>"Q"&amp;ROUNDUP(MONTH(SalesDataTable[[#This Row],[Order Date]])/3,0)</f>
        <v>Q2</v>
      </c>
      <c r="S1212" s="13">
        <f>MONTH(SalesDataTable[[#This Row],[Order Date]])</f>
        <v>6</v>
      </c>
      <c r="T1212" s="16" t="str">
        <f>TEXT(SalesDataTable[[#This Row],[Order Date]],"mmm")</f>
        <v>Jun</v>
      </c>
    </row>
    <row r="1213" ht="15.6" spans="1:20">
      <c r="A1213" s="19" t="s">
        <v>1284</v>
      </c>
      <c r="B1213" s="11">
        <v>46200</v>
      </c>
      <c r="C1213" s="12" t="s">
        <v>21</v>
      </c>
      <c r="D1213" s="12" t="s">
        <v>72</v>
      </c>
      <c r="E1213" s="12" t="s">
        <v>23</v>
      </c>
      <c r="F1213" s="12" t="s">
        <v>40</v>
      </c>
      <c r="G1213" s="12" t="s">
        <v>25</v>
      </c>
      <c r="H1213" s="12" t="s">
        <v>26</v>
      </c>
      <c r="I1213" s="13">
        <v>4</v>
      </c>
      <c r="J1213" s="14">
        <v>81.86</v>
      </c>
      <c r="K1213" s="15">
        <v>0.05</v>
      </c>
      <c r="L1213" s="14">
        <v>42.22</v>
      </c>
      <c r="M1213" s="14">
        <f t="shared" si="72"/>
        <v>311.068</v>
      </c>
      <c r="N1213" s="14">
        <f t="shared" si="73"/>
        <v>168.88</v>
      </c>
      <c r="O1213" s="14">
        <f t="shared" si="74"/>
        <v>142.188</v>
      </c>
      <c r="P1213" s="16">
        <f t="shared" si="75"/>
        <v>0.457096197615955</v>
      </c>
      <c r="Q1213" s="17">
        <f>YEAR(SalesDataTable[[#This Row],[Order Date]])</f>
        <v>2026</v>
      </c>
      <c r="R1213" s="16" t="str">
        <f>"Q"&amp;ROUNDUP(MONTH(SalesDataTable[[#This Row],[Order Date]])/3,0)</f>
        <v>Q2</v>
      </c>
      <c r="S1213" s="13">
        <f>MONTH(SalesDataTable[[#This Row],[Order Date]])</f>
        <v>6</v>
      </c>
      <c r="T1213" s="16" t="str">
        <f>TEXT(SalesDataTable[[#This Row],[Order Date]],"mmm")</f>
        <v>Jun</v>
      </c>
    </row>
    <row r="1214" ht="15.6" spans="1:20">
      <c r="A1214" s="19" t="s">
        <v>1285</v>
      </c>
      <c r="B1214" s="11">
        <v>46200</v>
      </c>
      <c r="C1214" s="12" t="s">
        <v>21</v>
      </c>
      <c r="D1214" s="12" t="s">
        <v>72</v>
      </c>
      <c r="E1214" s="12" t="s">
        <v>30</v>
      </c>
      <c r="F1214" s="12" t="s">
        <v>40</v>
      </c>
      <c r="G1214" s="12" t="s">
        <v>37</v>
      </c>
      <c r="H1214" s="12" t="s">
        <v>103</v>
      </c>
      <c r="I1214" s="13">
        <v>4</v>
      </c>
      <c r="J1214" s="14">
        <v>162.61</v>
      </c>
      <c r="K1214" s="15">
        <v>0.05</v>
      </c>
      <c r="L1214" s="14">
        <v>88.64</v>
      </c>
      <c r="M1214" s="14">
        <f t="shared" si="72"/>
        <v>617.918</v>
      </c>
      <c r="N1214" s="14">
        <f t="shared" si="73"/>
        <v>354.56</v>
      </c>
      <c r="O1214" s="14">
        <f t="shared" si="74"/>
        <v>263.358</v>
      </c>
      <c r="P1214" s="16">
        <f t="shared" si="75"/>
        <v>0.426202182166566</v>
      </c>
      <c r="Q1214" s="17">
        <f>YEAR(SalesDataTable[[#This Row],[Order Date]])</f>
        <v>2026</v>
      </c>
      <c r="R1214" s="16" t="str">
        <f>"Q"&amp;ROUNDUP(MONTH(SalesDataTable[[#This Row],[Order Date]])/3,0)</f>
        <v>Q2</v>
      </c>
      <c r="S1214" s="13">
        <f>MONTH(SalesDataTable[[#This Row],[Order Date]])</f>
        <v>6</v>
      </c>
      <c r="T1214" s="16" t="str">
        <f>TEXT(SalesDataTable[[#This Row],[Order Date]],"mmm")</f>
        <v>Jun</v>
      </c>
    </row>
    <row r="1215" ht="15.6" spans="1:20">
      <c r="A1215" s="19" t="s">
        <v>1286</v>
      </c>
      <c r="B1215" s="11">
        <v>46200</v>
      </c>
      <c r="C1215" s="12" t="s">
        <v>28</v>
      </c>
      <c r="D1215" s="12" t="s">
        <v>89</v>
      </c>
      <c r="E1215" s="12" t="s">
        <v>45</v>
      </c>
      <c r="F1215" s="12" t="s">
        <v>36</v>
      </c>
      <c r="G1215" s="12" t="s">
        <v>25</v>
      </c>
      <c r="H1215" s="12" t="s">
        <v>55</v>
      </c>
      <c r="I1215" s="13">
        <v>1</v>
      </c>
      <c r="J1215" s="14">
        <v>40.26</v>
      </c>
      <c r="K1215" s="15">
        <v>0</v>
      </c>
      <c r="L1215" s="14">
        <v>16.62</v>
      </c>
      <c r="M1215" s="14">
        <f t="shared" si="72"/>
        <v>40.26</v>
      </c>
      <c r="N1215" s="14">
        <f t="shared" si="73"/>
        <v>16.62</v>
      </c>
      <c r="O1215" s="14">
        <f t="shared" si="74"/>
        <v>23.64</v>
      </c>
      <c r="P1215" s="16">
        <f t="shared" si="75"/>
        <v>0.587183308494784</v>
      </c>
      <c r="Q1215" s="17">
        <f>YEAR(SalesDataTable[[#This Row],[Order Date]])</f>
        <v>2026</v>
      </c>
      <c r="R1215" s="16" t="str">
        <f>"Q"&amp;ROUNDUP(MONTH(SalesDataTable[[#This Row],[Order Date]])/3,0)</f>
        <v>Q2</v>
      </c>
      <c r="S1215" s="13">
        <f>MONTH(SalesDataTable[[#This Row],[Order Date]])</f>
        <v>6</v>
      </c>
      <c r="T1215" s="16" t="str">
        <f>TEXT(SalesDataTable[[#This Row],[Order Date]],"mmm")</f>
        <v>Jun</v>
      </c>
    </row>
    <row r="1216" ht="15.6" spans="1:20">
      <c r="A1216" s="19" t="s">
        <v>1287</v>
      </c>
      <c r="B1216" s="11">
        <v>46200</v>
      </c>
      <c r="C1216" s="12" t="s">
        <v>21</v>
      </c>
      <c r="D1216" s="12" t="s">
        <v>22</v>
      </c>
      <c r="E1216" s="12" t="s">
        <v>23</v>
      </c>
      <c r="F1216" s="12" t="s">
        <v>40</v>
      </c>
      <c r="G1216" s="12" t="s">
        <v>37</v>
      </c>
      <c r="H1216" s="12" t="s">
        <v>66</v>
      </c>
      <c r="I1216" s="13">
        <v>1</v>
      </c>
      <c r="J1216" s="14">
        <v>47.23</v>
      </c>
      <c r="K1216" s="15">
        <v>0.1</v>
      </c>
      <c r="L1216" s="14">
        <v>17.83</v>
      </c>
      <c r="M1216" s="14">
        <f t="shared" si="72"/>
        <v>42.507</v>
      </c>
      <c r="N1216" s="14">
        <f t="shared" si="73"/>
        <v>17.83</v>
      </c>
      <c r="O1216" s="14">
        <f t="shared" si="74"/>
        <v>24.677</v>
      </c>
      <c r="P1216" s="16">
        <f t="shared" si="75"/>
        <v>0.580539675818101</v>
      </c>
      <c r="Q1216" s="17">
        <f>YEAR(SalesDataTable[[#This Row],[Order Date]])</f>
        <v>2026</v>
      </c>
      <c r="R1216" s="16" t="str">
        <f>"Q"&amp;ROUNDUP(MONTH(SalesDataTable[[#This Row],[Order Date]])/3,0)</f>
        <v>Q2</v>
      </c>
      <c r="S1216" s="13">
        <f>MONTH(SalesDataTable[[#This Row],[Order Date]])</f>
        <v>6</v>
      </c>
      <c r="T1216" s="16" t="str">
        <f>TEXT(SalesDataTable[[#This Row],[Order Date]],"mmm")</f>
        <v>Jun</v>
      </c>
    </row>
    <row r="1217" ht="15.6" spans="1:20">
      <c r="A1217" s="19" t="s">
        <v>1288</v>
      </c>
      <c r="B1217" s="11">
        <v>46200</v>
      </c>
      <c r="C1217" s="12" t="s">
        <v>34</v>
      </c>
      <c r="D1217" s="12" t="s">
        <v>81</v>
      </c>
      <c r="E1217" s="12" t="s">
        <v>23</v>
      </c>
      <c r="F1217" s="12" t="s">
        <v>36</v>
      </c>
      <c r="G1217" s="12" t="s">
        <v>69</v>
      </c>
      <c r="H1217" s="12" t="s">
        <v>94</v>
      </c>
      <c r="I1217" s="13">
        <v>1</v>
      </c>
      <c r="J1217" s="14">
        <v>50.13</v>
      </c>
      <c r="K1217" s="15">
        <v>0.15</v>
      </c>
      <c r="L1217" s="14">
        <v>22.22</v>
      </c>
      <c r="M1217" s="14">
        <f t="shared" si="72"/>
        <v>42.6105</v>
      </c>
      <c r="N1217" s="14">
        <f t="shared" si="73"/>
        <v>22.22</v>
      </c>
      <c r="O1217" s="14">
        <f t="shared" si="74"/>
        <v>20.3905</v>
      </c>
      <c r="P1217" s="16">
        <f t="shared" si="75"/>
        <v>0.478532286642964</v>
      </c>
      <c r="Q1217" s="17">
        <f>YEAR(SalesDataTable[[#This Row],[Order Date]])</f>
        <v>2026</v>
      </c>
      <c r="R1217" s="16" t="str">
        <f>"Q"&amp;ROUNDUP(MONTH(SalesDataTable[[#This Row],[Order Date]])/3,0)</f>
        <v>Q2</v>
      </c>
      <c r="S1217" s="13">
        <f>MONTH(SalesDataTable[[#This Row],[Order Date]])</f>
        <v>6</v>
      </c>
      <c r="T1217" s="16" t="str">
        <f>TEXT(SalesDataTable[[#This Row],[Order Date]],"mmm")</f>
        <v>Jun</v>
      </c>
    </row>
    <row r="1218" ht="15.6" spans="1:20">
      <c r="A1218" s="19" t="s">
        <v>1289</v>
      </c>
      <c r="B1218" s="11">
        <v>46200</v>
      </c>
      <c r="C1218" s="12" t="s">
        <v>34</v>
      </c>
      <c r="D1218" s="12" t="s">
        <v>44</v>
      </c>
      <c r="E1218" s="12" t="s">
        <v>23</v>
      </c>
      <c r="F1218" s="12" t="s">
        <v>40</v>
      </c>
      <c r="G1218" s="12" t="s">
        <v>51</v>
      </c>
      <c r="H1218" s="12" t="s">
        <v>52</v>
      </c>
      <c r="I1218" s="13">
        <v>2</v>
      </c>
      <c r="J1218" s="14">
        <v>345.82</v>
      </c>
      <c r="K1218" s="15">
        <v>0.05</v>
      </c>
      <c r="L1218" s="14">
        <v>196.24</v>
      </c>
      <c r="M1218" s="14">
        <f t="shared" ref="M1218:M1281" si="76">I1218*J1218*(1-K1218)</f>
        <v>657.058</v>
      </c>
      <c r="N1218" s="14">
        <f t="shared" ref="N1218:N1281" si="77">I1218*L1218</f>
        <v>392.48</v>
      </c>
      <c r="O1218" s="14">
        <f t="shared" ref="O1218:O1281" si="78">M1218-N1218</f>
        <v>264.578</v>
      </c>
      <c r="P1218" s="16">
        <f t="shared" ref="P1218:P1281" si="79">IFERROR(O1218/M1218,0)</f>
        <v>0.402670692693796</v>
      </c>
      <c r="Q1218" s="17">
        <f>YEAR(SalesDataTable[[#This Row],[Order Date]])</f>
        <v>2026</v>
      </c>
      <c r="R1218" s="16" t="str">
        <f>"Q"&amp;ROUNDUP(MONTH(SalesDataTable[[#This Row],[Order Date]])/3,0)</f>
        <v>Q2</v>
      </c>
      <c r="S1218" s="13">
        <f>MONTH(SalesDataTable[[#This Row],[Order Date]])</f>
        <v>6</v>
      </c>
      <c r="T1218" s="16" t="str">
        <f>TEXT(SalesDataTable[[#This Row],[Order Date]],"mmm")</f>
        <v>Jun</v>
      </c>
    </row>
    <row r="1219" ht="15.6" spans="1:20">
      <c r="A1219" s="19" t="s">
        <v>1290</v>
      </c>
      <c r="B1219" s="11">
        <v>46200</v>
      </c>
      <c r="C1219" s="12" t="s">
        <v>21</v>
      </c>
      <c r="D1219" s="12" t="s">
        <v>108</v>
      </c>
      <c r="E1219" s="12" t="s">
        <v>45</v>
      </c>
      <c r="F1219" s="12" t="s">
        <v>36</v>
      </c>
      <c r="G1219" s="12" t="s">
        <v>51</v>
      </c>
      <c r="H1219" s="12" t="s">
        <v>110</v>
      </c>
      <c r="I1219" s="13">
        <v>1</v>
      </c>
      <c r="J1219" s="14">
        <v>126.12</v>
      </c>
      <c r="K1219" s="15">
        <v>0</v>
      </c>
      <c r="L1219" s="14">
        <v>62.18</v>
      </c>
      <c r="M1219" s="14">
        <f t="shared" si="76"/>
        <v>126.12</v>
      </c>
      <c r="N1219" s="14">
        <f t="shared" si="77"/>
        <v>62.18</v>
      </c>
      <c r="O1219" s="14">
        <f t="shared" si="78"/>
        <v>63.94</v>
      </c>
      <c r="P1219" s="16">
        <f t="shared" si="79"/>
        <v>0.5069774817634</v>
      </c>
      <c r="Q1219" s="17">
        <f>YEAR(SalesDataTable[[#This Row],[Order Date]])</f>
        <v>2026</v>
      </c>
      <c r="R1219" s="16" t="str">
        <f>"Q"&amp;ROUNDUP(MONTH(SalesDataTable[[#This Row],[Order Date]])/3,0)</f>
        <v>Q2</v>
      </c>
      <c r="S1219" s="13">
        <f>MONTH(SalesDataTable[[#This Row],[Order Date]])</f>
        <v>6</v>
      </c>
      <c r="T1219" s="16" t="str">
        <f>TEXT(SalesDataTable[[#This Row],[Order Date]],"mmm")</f>
        <v>Jun</v>
      </c>
    </row>
    <row r="1220" ht="15.6" spans="1:20">
      <c r="A1220" s="19" t="s">
        <v>1291</v>
      </c>
      <c r="B1220" s="11">
        <v>46201</v>
      </c>
      <c r="C1220" s="12" t="s">
        <v>47</v>
      </c>
      <c r="D1220" s="12" t="s">
        <v>65</v>
      </c>
      <c r="E1220" s="12" t="s">
        <v>59</v>
      </c>
      <c r="F1220" s="12" t="s">
        <v>24</v>
      </c>
      <c r="G1220" s="12" t="s">
        <v>69</v>
      </c>
      <c r="H1220" s="12" t="s">
        <v>87</v>
      </c>
      <c r="I1220" s="13">
        <v>1</v>
      </c>
      <c r="J1220" s="14">
        <v>36</v>
      </c>
      <c r="K1220" s="15">
        <v>0</v>
      </c>
      <c r="L1220" s="14">
        <v>13.95</v>
      </c>
      <c r="M1220" s="14">
        <f t="shared" si="76"/>
        <v>36</v>
      </c>
      <c r="N1220" s="14">
        <f t="shared" si="77"/>
        <v>13.95</v>
      </c>
      <c r="O1220" s="14">
        <f t="shared" si="78"/>
        <v>22.05</v>
      </c>
      <c r="P1220" s="16">
        <f t="shared" si="79"/>
        <v>0.6125</v>
      </c>
      <c r="Q1220" s="17">
        <f>YEAR(SalesDataTable[[#This Row],[Order Date]])</f>
        <v>2026</v>
      </c>
      <c r="R1220" s="16" t="str">
        <f>"Q"&amp;ROUNDUP(MONTH(SalesDataTable[[#This Row],[Order Date]])/3,0)</f>
        <v>Q2</v>
      </c>
      <c r="S1220" s="13">
        <f>MONTH(SalesDataTable[[#This Row],[Order Date]])</f>
        <v>6</v>
      </c>
      <c r="T1220" s="16" t="str">
        <f>TEXT(SalesDataTable[[#This Row],[Order Date]],"mmm")</f>
        <v>Jun</v>
      </c>
    </row>
    <row r="1221" ht="15.6" spans="1:20">
      <c r="A1221" s="19" t="s">
        <v>1292</v>
      </c>
      <c r="B1221" s="11">
        <v>46201</v>
      </c>
      <c r="C1221" s="12" t="s">
        <v>21</v>
      </c>
      <c r="D1221" s="12" t="s">
        <v>22</v>
      </c>
      <c r="E1221" s="12" t="s">
        <v>23</v>
      </c>
      <c r="F1221" s="12" t="s">
        <v>24</v>
      </c>
      <c r="G1221" s="12" t="s">
        <v>37</v>
      </c>
      <c r="H1221" s="12" t="s">
        <v>103</v>
      </c>
      <c r="I1221" s="13">
        <v>1</v>
      </c>
      <c r="J1221" s="14">
        <v>162.25</v>
      </c>
      <c r="K1221" s="15">
        <v>0.05</v>
      </c>
      <c r="L1221" s="14">
        <v>89.28</v>
      </c>
      <c r="M1221" s="14">
        <f t="shared" si="76"/>
        <v>154.1375</v>
      </c>
      <c r="N1221" s="14">
        <f t="shared" si="77"/>
        <v>89.28</v>
      </c>
      <c r="O1221" s="14">
        <f t="shared" si="78"/>
        <v>64.8575</v>
      </c>
      <c r="P1221" s="16">
        <f t="shared" si="79"/>
        <v>0.420776903738545</v>
      </c>
      <c r="Q1221" s="17">
        <f>YEAR(SalesDataTable[[#This Row],[Order Date]])</f>
        <v>2026</v>
      </c>
      <c r="R1221" s="16" t="str">
        <f>"Q"&amp;ROUNDUP(MONTH(SalesDataTable[[#This Row],[Order Date]])/3,0)</f>
        <v>Q2</v>
      </c>
      <c r="S1221" s="13">
        <f>MONTH(SalesDataTable[[#This Row],[Order Date]])</f>
        <v>6</v>
      </c>
      <c r="T1221" s="16" t="str">
        <f>TEXT(SalesDataTable[[#This Row],[Order Date]],"mmm")</f>
        <v>Jun</v>
      </c>
    </row>
    <row r="1222" ht="15.6" spans="1:20">
      <c r="A1222" s="19" t="s">
        <v>1293</v>
      </c>
      <c r="B1222" s="11">
        <v>46201</v>
      </c>
      <c r="C1222" s="12" t="s">
        <v>28</v>
      </c>
      <c r="D1222" s="12" t="s">
        <v>86</v>
      </c>
      <c r="E1222" s="12" t="s">
        <v>23</v>
      </c>
      <c r="F1222" s="12" t="s">
        <v>24</v>
      </c>
      <c r="G1222" s="12" t="s">
        <v>31</v>
      </c>
      <c r="H1222" s="12" t="s">
        <v>73</v>
      </c>
      <c r="I1222" s="13">
        <v>1</v>
      </c>
      <c r="J1222" s="14">
        <v>150.44</v>
      </c>
      <c r="K1222" s="15">
        <v>0</v>
      </c>
      <c r="L1222" s="14">
        <v>80.5</v>
      </c>
      <c r="M1222" s="14">
        <f t="shared" si="76"/>
        <v>150.44</v>
      </c>
      <c r="N1222" s="14">
        <f t="shared" si="77"/>
        <v>80.5</v>
      </c>
      <c r="O1222" s="14">
        <f t="shared" si="78"/>
        <v>69.94</v>
      </c>
      <c r="P1222" s="16">
        <f t="shared" si="79"/>
        <v>0.464902951342728</v>
      </c>
      <c r="Q1222" s="17">
        <f>YEAR(SalesDataTable[[#This Row],[Order Date]])</f>
        <v>2026</v>
      </c>
      <c r="R1222" s="16" t="str">
        <f>"Q"&amp;ROUNDUP(MONTH(SalesDataTable[[#This Row],[Order Date]])/3,0)</f>
        <v>Q2</v>
      </c>
      <c r="S1222" s="13">
        <f>MONTH(SalesDataTable[[#This Row],[Order Date]])</f>
        <v>6</v>
      </c>
      <c r="T1222" s="16" t="str">
        <f>TEXT(SalesDataTable[[#This Row],[Order Date]],"mmm")</f>
        <v>Jun</v>
      </c>
    </row>
    <row r="1223" ht="15.6" spans="1:20">
      <c r="A1223" s="19" t="s">
        <v>1294</v>
      </c>
      <c r="B1223" s="11">
        <v>46201</v>
      </c>
      <c r="C1223" s="12" t="s">
        <v>21</v>
      </c>
      <c r="D1223" s="12" t="s">
        <v>22</v>
      </c>
      <c r="E1223" s="12" t="s">
        <v>45</v>
      </c>
      <c r="F1223" s="12" t="s">
        <v>40</v>
      </c>
      <c r="G1223" s="12" t="s">
        <v>51</v>
      </c>
      <c r="H1223" s="12" t="s">
        <v>110</v>
      </c>
      <c r="I1223" s="13">
        <v>2</v>
      </c>
      <c r="J1223" s="14">
        <v>126.17</v>
      </c>
      <c r="K1223" s="15">
        <v>0.05</v>
      </c>
      <c r="L1223" s="14">
        <v>61.13</v>
      </c>
      <c r="M1223" s="14">
        <f t="shared" si="76"/>
        <v>239.723</v>
      </c>
      <c r="N1223" s="14">
        <f t="shared" si="77"/>
        <v>122.26</v>
      </c>
      <c r="O1223" s="14">
        <f t="shared" si="78"/>
        <v>117.463</v>
      </c>
      <c r="P1223" s="16">
        <f t="shared" si="79"/>
        <v>0.489994702218811</v>
      </c>
      <c r="Q1223" s="17">
        <f>YEAR(SalesDataTable[[#This Row],[Order Date]])</f>
        <v>2026</v>
      </c>
      <c r="R1223" s="16" t="str">
        <f>"Q"&amp;ROUNDUP(MONTH(SalesDataTable[[#This Row],[Order Date]])/3,0)</f>
        <v>Q2</v>
      </c>
      <c r="S1223" s="13">
        <f>MONTH(SalesDataTable[[#This Row],[Order Date]])</f>
        <v>6</v>
      </c>
      <c r="T1223" s="16" t="str">
        <f>TEXT(SalesDataTable[[#This Row],[Order Date]],"mmm")</f>
        <v>Jun</v>
      </c>
    </row>
    <row r="1224" ht="15.6" spans="1:20">
      <c r="A1224" s="19" t="s">
        <v>1295</v>
      </c>
      <c r="B1224" s="11">
        <v>46201</v>
      </c>
      <c r="C1224" s="12" t="s">
        <v>47</v>
      </c>
      <c r="D1224" s="12" t="s">
        <v>65</v>
      </c>
      <c r="E1224" s="12" t="s">
        <v>59</v>
      </c>
      <c r="F1224" s="12" t="s">
        <v>24</v>
      </c>
      <c r="G1224" s="12" t="s">
        <v>51</v>
      </c>
      <c r="H1224" s="12" t="s">
        <v>84</v>
      </c>
      <c r="I1224" s="13">
        <v>2</v>
      </c>
      <c r="J1224" s="14">
        <v>83.72</v>
      </c>
      <c r="K1224" s="15">
        <v>0</v>
      </c>
      <c r="L1224" s="14">
        <v>38.96</v>
      </c>
      <c r="M1224" s="14">
        <f t="shared" si="76"/>
        <v>167.44</v>
      </c>
      <c r="N1224" s="14">
        <f t="shared" si="77"/>
        <v>77.92</v>
      </c>
      <c r="O1224" s="14">
        <f t="shared" si="78"/>
        <v>89.52</v>
      </c>
      <c r="P1224" s="16">
        <f t="shared" si="79"/>
        <v>0.534639273769709</v>
      </c>
      <c r="Q1224" s="17">
        <f>YEAR(SalesDataTable[[#This Row],[Order Date]])</f>
        <v>2026</v>
      </c>
      <c r="R1224" s="16" t="str">
        <f>"Q"&amp;ROUNDUP(MONTH(SalesDataTable[[#This Row],[Order Date]])/3,0)</f>
        <v>Q2</v>
      </c>
      <c r="S1224" s="13">
        <f>MONTH(SalesDataTable[[#This Row],[Order Date]])</f>
        <v>6</v>
      </c>
      <c r="T1224" s="16" t="str">
        <f>TEXT(SalesDataTable[[#This Row],[Order Date]],"mmm")</f>
        <v>Jun</v>
      </c>
    </row>
    <row r="1225" ht="15.6" spans="1:20">
      <c r="A1225" s="19" t="s">
        <v>1296</v>
      </c>
      <c r="B1225" s="11">
        <v>46201</v>
      </c>
      <c r="C1225" s="12" t="s">
        <v>47</v>
      </c>
      <c r="D1225" s="12" t="s">
        <v>68</v>
      </c>
      <c r="E1225" s="12" t="s">
        <v>59</v>
      </c>
      <c r="F1225" s="12" t="s">
        <v>36</v>
      </c>
      <c r="G1225" s="12" t="s">
        <v>31</v>
      </c>
      <c r="H1225" s="12" t="s">
        <v>99</v>
      </c>
      <c r="I1225" s="13">
        <v>1</v>
      </c>
      <c r="J1225" s="14">
        <v>70.58</v>
      </c>
      <c r="K1225" s="15">
        <v>0</v>
      </c>
      <c r="L1225" s="14">
        <v>32.78</v>
      </c>
      <c r="M1225" s="14">
        <f t="shared" si="76"/>
        <v>70.58</v>
      </c>
      <c r="N1225" s="14">
        <f t="shared" si="77"/>
        <v>32.78</v>
      </c>
      <c r="O1225" s="14">
        <f t="shared" si="78"/>
        <v>37.8</v>
      </c>
      <c r="P1225" s="16">
        <f t="shared" si="79"/>
        <v>0.5355624822896</v>
      </c>
      <c r="Q1225" s="17">
        <f>YEAR(SalesDataTable[[#This Row],[Order Date]])</f>
        <v>2026</v>
      </c>
      <c r="R1225" s="16" t="str">
        <f>"Q"&amp;ROUNDUP(MONTH(SalesDataTable[[#This Row],[Order Date]])/3,0)</f>
        <v>Q2</v>
      </c>
      <c r="S1225" s="13">
        <f>MONTH(SalesDataTable[[#This Row],[Order Date]])</f>
        <v>6</v>
      </c>
      <c r="T1225" s="16" t="str">
        <f>TEXT(SalesDataTable[[#This Row],[Order Date]],"mmm")</f>
        <v>Jun</v>
      </c>
    </row>
    <row r="1226" ht="15.6" spans="1:20">
      <c r="A1226" s="19" t="s">
        <v>1297</v>
      </c>
      <c r="B1226" s="11">
        <v>46201</v>
      </c>
      <c r="C1226" s="12" t="s">
        <v>47</v>
      </c>
      <c r="D1226" s="12" t="s">
        <v>102</v>
      </c>
      <c r="E1226" s="12" t="s">
        <v>30</v>
      </c>
      <c r="F1226" s="12" t="s">
        <v>40</v>
      </c>
      <c r="G1226" s="12" t="s">
        <v>51</v>
      </c>
      <c r="H1226" s="12" t="s">
        <v>84</v>
      </c>
      <c r="I1226" s="13">
        <v>5</v>
      </c>
      <c r="J1226" s="14">
        <v>81.96</v>
      </c>
      <c r="K1226" s="15">
        <v>0.05</v>
      </c>
      <c r="L1226" s="14">
        <v>39.13</v>
      </c>
      <c r="M1226" s="14">
        <f t="shared" si="76"/>
        <v>389.31</v>
      </c>
      <c r="N1226" s="14">
        <f t="shared" si="77"/>
        <v>195.65</v>
      </c>
      <c r="O1226" s="14">
        <f t="shared" si="78"/>
        <v>193.66</v>
      </c>
      <c r="P1226" s="16">
        <f t="shared" si="79"/>
        <v>0.497444196141892</v>
      </c>
      <c r="Q1226" s="17">
        <f>YEAR(SalesDataTable[[#This Row],[Order Date]])</f>
        <v>2026</v>
      </c>
      <c r="R1226" s="16" t="str">
        <f>"Q"&amp;ROUNDUP(MONTH(SalesDataTable[[#This Row],[Order Date]])/3,0)</f>
        <v>Q2</v>
      </c>
      <c r="S1226" s="13">
        <f>MONTH(SalesDataTable[[#This Row],[Order Date]])</f>
        <v>6</v>
      </c>
      <c r="T1226" s="16" t="str">
        <f>TEXT(SalesDataTable[[#This Row],[Order Date]],"mmm")</f>
        <v>Jun</v>
      </c>
    </row>
    <row r="1227" ht="15.6" spans="1:20">
      <c r="A1227" s="19" t="s">
        <v>1298</v>
      </c>
      <c r="B1227" s="11">
        <v>46201</v>
      </c>
      <c r="C1227" s="12" t="s">
        <v>28</v>
      </c>
      <c r="D1227" s="12" t="s">
        <v>106</v>
      </c>
      <c r="E1227" s="12" t="s">
        <v>23</v>
      </c>
      <c r="F1227" s="12" t="s">
        <v>36</v>
      </c>
      <c r="G1227" s="12" t="s">
        <v>25</v>
      </c>
      <c r="H1227" s="12" t="s">
        <v>55</v>
      </c>
      <c r="I1227" s="13">
        <v>1</v>
      </c>
      <c r="J1227" s="14">
        <v>40.67</v>
      </c>
      <c r="K1227" s="15">
        <v>0</v>
      </c>
      <c r="L1227" s="14">
        <v>16.5</v>
      </c>
      <c r="M1227" s="14">
        <f t="shared" si="76"/>
        <v>40.67</v>
      </c>
      <c r="N1227" s="14">
        <f t="shared" si="77"/>
        <v>16.5</v>
      </c>
      <c r="O1227" s="14">
        <f t="shared" si="78"/>
        <v>24.17</v>
      </c>
      <c r="P1227" s="16">
        <f t="shared" si="79"/>
        <v>0.594295549545119</v>
      </c>
      <c r="Q1227" s="17">
        <f>YEAR(SalesDataTable[[#This Row],[Order Date]])</f>
        <v>2026</v>
      </c>
      <c r="R1227" s="16" t="str">
        <f>"Q"&amp;ROUNDUP(MONTH(SalesDataTable[[#This Row],[Order Date]])/3,0)</f>
        <v>Q2</v>
      </c>
      <c r="S1227" s="13">
        <f>MONTH(SalesDataTable[[#This Row],[Order Date]])</f>
        <v>6</v>
      </c>
      <c r="T1227" s="16" t="str">
        <f>TEXT(SalesDataTable[[#This Row],[Order Date]],"mmm")</f>
        <v>Jun</v>
      </c>
    </row>
    <row r="1228" ht="15.6" spans="1:20">
      <c r="A1228" s="19" t="s">
        <v>1299</v>
      </c>
      <c r="B1228" s="11">
        <v>46201</v>
      </c>
      <c r="C1228" s="12" t="s">
        <v>34</v>
      </c>
      <c r="D1228" s="12" t="s">
        <v>146</v>
      </c>
      <c r="E1228" s="12" t="s">
        <v>45</v>
      </c>
      <c r="F1228" s="12" t="s">
        <v>36</v>
      </c>
      <c r="G1228" s="12" t="s">
        <v>69</v>
      </c>
      <c r="H1228" s="12" t="s">
        <v>70</v>
      </c>
      <c r="I1228" s="13">
        <v>1</v>
      </c>
      <c r="J1228" s="14">
        <v>40.94</v>
      </c>
      <c r="K1228" s="15">
        <v>0</v>
      </c>
      <c r="L1228" s="14">
        <v>14.47</v>
      </c>
      <c r="M1228" s="14">
        <f t="shared" si="76"/>
        <v>40.94</v>
      </c>
      <c r="N1228" s="14">
        <f t="shared" si="77"/>
        <v>14.47</v>
      </c>
      <c r="O1228" s="14">
        <f t="shared" si="78"/>
        <v>26.47</v>
      </c>
      <c r="P1228" s="16">
        <f t="shared" si="79"/>
        <v>0.646555935515388</v>
      </c>
      <c r="Q1228" s="17">
        <f>YEAR(SalesDataTable[[#This Row],[Order Date]])</f>
        <v>2026</v>
      </c>
      <c r="R1228" s="16" t="str">
        <f>"Q"&amp;ROUNDUP(MONTH(SalesDataTable[[#This Row],[Order Date]])/3,0)</f>
        <v>Q2</v>
      </c>
      <c r="S1228" s="13">
        <f>MONTH(SalesDataTable[[#This Row],[Order Date]])</f>
        <v>6</v>
      </c>
      <c r="T1228" s="16" t="str">
        <f>TEXT(SalesDataTable[[#This Row],[Order Date]],"mmm")</f>
        <v>Jun</v>
      </c>
    </row>
    <row r="1229" ht="15.6" spans="1:20">
      <c r="A1229" s="19" t="s">
        <v>1300</v>
      </c>
      <c r="B1229" s="11">
        <v>46202</v>
      </c>
      <c r="C1229" s="12" t="s">
        <v>47</v>
      </c>
      <c r="D1229" s="12" t="s">
        <v>68</v>
      </c>
      <c r="E1229" s="12" t="s">
        <v>30</v>
      </c>
      <c r="F1229" s="12" t="s">
        <v>40</v>
      </c>
      <c r="G1229" s="12" t="s">
        <v>25</v>
      </c>
      <c r="H1229" s="12" t="s">
        <v>63</v>
      </c>
      <c r="I1229" s="13">
        <v>3</v>
      </c>
      <c r="J1229" s="14">
        <v>100.89</v>
      </c>
      <c r="K1229" s="15">
        <v>0.05</v>
      </c>
      <c r="L1229" s="14">
        <v>49.08</v>
      </c>
      <c r="M1229" s="14">
        <f t="shared" si="76"/>
        <v>287.5365</v>
      </c>
      <c r="N1229" s="14">
        <f t="shared" si="77"/>
        <v>147.24</v>
      </c>
      <c r="O1229" s="14">
        <f t="shared" si="78"/>
        <v>140.2965</v>
      </c>
      <c r="P1229" s="16">
        <f t="shared" si="79"/>
        <v>0.487925880714275</v>
      </c>
      <c r="Q1229" s="17">
        <f>YEAR(SalesDataTable[[#This Row],[Order Date]])</f>
        <v>2026</v>
      </c>
      <c r="R1229" s="16" t="str">
        <f>"Q"&amp;ROUNDUP(MONTH(SalesDataTable[[#This Row],[Order Date]])/3,0)</f>
        <v>Q2</v>
      </c>
      <c r="S1229" s="13">
        <f>MONTH(SalesDataTable[[#This Row],[Order Date]])</f>
        <v>6</v>
      </c>
      <c r="T1229" s="16" t="str">
        <f>TEXT(SalesDataTable[[#This Row],[Order Date]],"mmm")</f>
        <v>Jun</v>
      </c>
    </row>
    <row r="1230" ht="15.6" spans="1:20">
      <c r="A1230" s="19" t="s">
        <v>1301</v>
      </c>
      <c r="B1230" s="11">
        <v>46202</v>
      </c>
      <c r="C1230" s="12" t="s">
        <v>28</v>
      </c>
      <c r="D1230" s="12" t="s">
        <v>89</v>
      </c>
      <c r="E1230" s="12" t="s">
        <v>30</v>
      </c>
      <c r="F1230" s="12" t="s">
        <v>40</v>
      </c>
      <c r="G1230" s="12" t="s">
        <v>25</v>
      </c>
      <c r="H1230" s="12" t="s">
        <v>55</v>
      </c>
      <c r="I1230" s="13">
        <v>3</v>
      </c>
      <c r="J1230" s="14">
        <v>39.78</v>
      </c>
      <c r="K1230" s="15">
        <v>0.15</v>
      </c>
      <c r="L1230" s="14">
        <v>16.85</v>
      </c>
      <c r="M1230" s="14">
        <f t="shared" si="76"/>
        <v>101.439</v>
      </c>
      <c r="N1230" s="14">
        <f t="shared" si="77"/>
        <v>50.55</v>
      </c>
      <c r="O1230" s="14">
        <f t="shared" si="78"/>
        <v>50.889</v>
      </c>
      <c r="P1230" s="16">
        <f t="shared" si="79"/>
        <v>0.501670954958152</v>
      </c>
      <c r="Q1230" s="17">
        <f>YEAR(SalesDataTable[[#This Row],[Order Date]])</f>
        <v>2026</v>
      </c>
      <c r="R1230" s="16" t="str">
        <f>"Q"&amp;ROUNDUP(MONTH(SalesDataTable[[#This Row],[Order Date]])/3,0)</f>
        <v>Q2</v>
      </c>
      <c r="S1230" s="13">
        <f>MONTH(SalesDataTable[[#This Row],[Order Date]])</f>
        <v>6</v>
      </c>
      <c r="T1230" s="16" t="str">
        <f>TEXT(SalesDataTable[[#This Row],[Order Date]],"mmm")</f>
        <v>Jun</v>
      </c>
    </row>
    <row r="1231" ht="15.6" spans="1:20">
      <c r="A1231" s="19" t="s">
        <v>1302</v>
      </c>
      <c r="B1231" s="11">
        <v>46202</v>
      </c>
      <c r="C1231" s="12" t="s">
        <v>21</v>
      </c>
      <c r="D1231" s="12" t="s">
        <v>22</v>
      </c>
      <c r="E1231" s="12" t="s">
        <v>23</v>
      </c>
      <c r="F1231" s="12" t="s">
        <v>24</v>
      </c>
      <c r="G1231" s="12" t="s">
        <v>69</v>
      </c>
      <c r="H1231" s="12" t="s">
        <v>70</v>
      </c>
      <c r="I1231" s="13">
        <v>1</v>
      </c>
      <c r="J1231" s="14">
        <v>40.3</v>
      </c>
      <c r="K1231" s="15">
        <v>0.05</v>
      </c>
      <c r="L1231" s="14">
        <v>14.79</v>
      </c>
      <c r="M1231" s="14">
        <f t="shared" si="76"/>
        <v>38.285</v>
      </c>
      <c r="N1231" s="14">
        <f t="shared" si="77"/>
        <v>14.79</v>
      </c>
      <c r="O1231" s="14">
        <f t="shared" si="78"/>
        <v>23.495</v>
      </c>
      <c r="P1231" s="16">
        <f t="shared" si="79"/>
        <v>0.613686822515345</v>
      </c>
      <c r="Q1231" s="17">
        <f>YEAR(SalesDataTable[[#This Row],[Order Date]])</f>
        <v>2026</v>
      </c>
      <c r="R1231" s="16" t="str">
        <f>"Q"&amp;ROUNDUP(MONTH(SalesDataTable[[#This Row],[Order Date]])/3,0)</f>
        <v>Q2</v>
      </c>
      <c r="S1231" s="13">
        <f>MONTH(SalesDataTable[[#This Row],[Order Date]])</f>
        <v>6</v>
      </c>
      <c r="T1231" s="16" t="str">
        <f>TEXT(SalesDataTable[[#This Row],[Order Date]],"mmm")</f>
        <v>Jun</v>
      </c>
    </row>
    <row r="1232" ht="15.6" spans="1:20">
      <c r="A1232" s="19" t="s">
        <v>1303</v>
      </c>
      <c r="B1232" s="11">
        <v>46202</v>
      </c>
      <c r="C1232" s="12" t="s">
        <v>28</v>
      </c>
      <c r="D1232" s="12" t="s">
        <v>86</v>
      </c>
      <c r="E1232" s="12" t="s">
        <v>45</v>
      </c>
      <c r="F1232" s="12" t="s">
        <v>24</v>
      </c>
      <c r="G1232" s="12" t="s">
        <v>31</v>
      </c>
      <c r="H1232" s="12" t="s">
        <v>32</v>
      </c>
      <c r="I1232" s="13">
        <v>1</v>
      </c>
      <c r="J1232" s="14">
        <v>90.91</v>
      </c>
      <c r="K1232" s="15">
        <v>0.05</v>
      </c>
      <c r="L1232" s="14">
        <v>45.9</v>
      </c>
      <c r="M1232" s="14">
        <f t="shared" si="76"/>
        <v>86.3645</v>
      </c>
      <c r="N1232" s="14">
        <f t="shared" si="77"/>
        <v>45.9</v>
      </c>
      <c r="O1232" s="14">
        <f t="shared" si="78"/>
        <v>40.4645</v>
      </c>
      <c r="P1232" s="16">
        <f t="shared" si="79"/>
        <v>0.468531630473169</v>
      </c>
      <c r="Q1232" s="17">
        <f>YEAR(SalesDataTable[[#This Row],[Order Date]])</f>
        <v>2026</v>
      </c>
      <c r="R1232" s="16" t="str">
        <f>"Q"&amp;ROUNDUP(MONTH(SalesDataTable[[#This Row],[Order Date]])/3,0)</f>
        <v>Q2</v>
      </c>
      <c r="S1232" s="13">
        <f>MONTH(SalesDataTable[[#This Row],[Order Date]])</f>
        <v>6</v>
      </c>
      <c r="T1232" s="16" t="str">
        <f>TEXT(SalesDataTable[[#This Row],[Order Date]],"mmm")</f>
        <v>Jun</v>
      </c>
    </row>
    <row r="1233" ht="15.6" spans="1:20">
      <c r="A1233" s="19" t="s">
        <v>1304</v>
      </c>
      <c r="B1233" s="11">
        <v>46202</v>
      </c>
      <c r="C1233" s="12" t="s">
        <v>21</v>
      </c>
      <c r="D1233" s="12" t="s">
        <v>22</v>
      </c>
      <c r="E1233" s="12" t="s">
        <v>30</v>
      </c>
      <c r="F1233" s="12" t="s">
        <v>40</v>
      </c>
      <c r="G1233" s="12" t="s">
        <v>37</v>
      </c>
      <c r="H1233" s="12" t="s">
        <v>103</v>
      </c>
      <c r="I1233" s="13">
        <v>5</v>
      </c>
      <c r="J1233" s="14">
        <v>162.29</v>
      </c>
      <c r="K1233" s="15">
        <v>0.15</v>
      </c>
      <c r="L1233" s="14">
        <v>86.66</v>
      </c>
      <c r="M1233" s="14">
        <f t="shared" si="76"/>
        <v>689.7325</v>
      </c>
      <c r="N1233" s="14">
        <f t="shared" si="77"/>
        <v>433.3</v>
      </c>
      <c r="O1233" s="14">
        <f t="shared" si="78"/>
        <v>256.4325</v>
      </c>
      <c r="P1233" s="16">
        <f t="shared" si="79"/>
        <v>0.371785438557702</v>
      </c>
      <c r="Q1233" s="17">
        <f>YEAR(SalesDataTable[[#This Row],[Order Date]])</f>
        <v>2026</v>
      </c>
      <c r="R1233" s="16" t="str">
        <f>"Q"&amp;ROUNDUP(MONTH(SalesDataTable[[#This Row],[Order Date]])/3,0)</f>
        <v>Q2</v>
      </c>
      <c r="S1233" s="13">
        <f>MONTH(SalesDataTable[[#This Row],[Order Date]])</f>
        <v>6</v>
      </c>
      <c r="T1233" s="16" t="str">
        <f>TEXT(SalesDataTable[[#This Row],[Order Date]],"mmm")</f>
        <v>Jun</v>
      </c>
    </row>
    <row r="1234" ht="15.6" spans="1:20">
      <c r="A1234" s="19" t="s">
        <v>1305</v>
      </c>
      <c r="B1234" s="11">
        <v>46202</v>
      </c>
      <c r="C1234" s="12" t="s">
        <v>28</v>
      </c>
      <c r="D1234" s="12" t="s">
        <v>86</v>
      </c>
      <c r="E1234" s="12" t="s">
        <v>23</v>
      </c>
      <c r="F1234" s="12" t="s">
        <v>40</v>
      </c>
      <c r="G1234" s="12" t="s">
        <v>25</v>
      </c>
      <c r="H1234" s="12" t="s">
        <v>49</v>
      </c>
      <c r="I1234" s="13">
        <v>2</v>
      </c>
      <c r="J1234" s="14">
        <v>51.03</v>
      </c>
      <c r="K1234" s="15">
        <v>0</v>
      </c>
      <c r="L1234" s="14">
        <v>22.59</v>
      </c>
      <c r="M1234" s="14">
        <f t="shared" si="76"/>
        <v>102.06</v>
      </c>
      <c r="N1234" s="14">
        <f t="shared" si="77"/>
        <v>45.18</v>
      </c>
      <c r="O1234" s="14">
        <f t="shared" si="78"/>
        <v>56.88</v>
      </c>
      <c r="P1234" s="16">
        <f t="shared" si="79"/>
        <v>0.557319223985891</v>
      </c>
      <c r="Q1234" s="17">
        <f>YEAR(SalesDataTable[[#This Row],[Order Date]])</f>
        <v>2026</v>
      </c>
      <c r="R1234" s="16" t="str">
        <f>"Q"&amp;ROUNDUP(MONTH(SalesDataTable[[#This Row],[Order Date]])/3,0)</f>
        <v>Q2</v>
      </c>
      <c r="S1234" s="13">
        <f>MONTH(SalesDataTable[[#This Row],[Order Date]])</f>
        <v>6</v>
      </c>
      <c r="T1234" s="16" t="str">
        <f>TEXT(SalesDataTable[[#This Row],[Order Date]],"mmm")</f>
        <v>Jun</v>
      </c>
    </row>
    <row r="1235" ht="15.6" spans="1:20">
      <c r="A1235" s="19" t="s">
        <v>1306</v>
      </c>
      <c r="B1235" s="11">
        <v>46202</v>
      </c>
      <c r="C1235" s="12" t="s">
        <v>28</v>
      </c>
      <c r="D1235" s="12" t="s">
        <v>89</v>
      </c>
      <c r="E1235" s="12" t="s">
        <v>23</v>
      </c>
      <c r="F1235" s="12" t="s">
        <v>40</v>
      </c>
      <c r="G1235" s="12" t="s">
        <v>69</v>
      </c>
      <c r="H1235" s="12" t="s">
        <v>94</v>
      </c>
      <c r="I1235" s="13">
        <v>1</v>
      </c>
      <c r="J1235" s="14">
        <v>50.67</v>
      </c>
      <c r="K1235" s="15">
        <v>0</v>
      </c>
      <c r="L1235" s="14">
        <v>22.18</v>
      </c>
      <c r="M1235" s="14">
        <f t="shared" si="76"/>
        <v>50.67</v>
      </c>
      <c r="N1235" s="14">
        <f t="shared" si="77"/>
        <v>22.18</v>
      </c>
      <c r="O1235" s="14">
        <f t="shared" si="78"/>
        <v>28.49</v>
      </c>
      <c r="P1235" s="16">
        <f t="shared" si="79"/>
        <v>0.562265640418394</v>
      </c>
      <c r="Q1235" s="17">
        <f>YEAR(SalesDataTable[[#This Row],[Order Date]])</f>
        <v>2026</v>
      </c>
      <c r="R1235" s="16" t="str">
        <f>"Q"&amp;ROUNDUP(MONTH(SalesDataTable[[#This Row],[Order Date]])/3,0)</f>
        <v>Q2</v>
      </c>
      <c r="S1235" s="13">
        <f>MONTH(SalesDataTable[[#This Row],[Order Date]])</f>
        <v>6</v>
      </c>
      <c r="T1235" s="16" t="str">
        <f>TEXT(SalesDataTable[[#This Row],[Order Date]],"mmm")</f>
        <v>Jun</v>
      </c>
    </row>
    <row r="1236" ht="15.6" spans="1:20">
      <c r="A1236" s="19" t="s">
        <v>1307</v>
      </c>
      <c r="B1236" s="11">
        <v>46202</v>
      </c>
      <c r="C1236" s="12" t="s">
        <v>47</v>
      </c>
      <c r="D1236" s="12" t="s">
        <v>68</v>
      </c>
      <c r="E1236" s="12" t="s">
        <v>30</v>
      </c>
      <c r="F1236" s="12" t="s">
        <v>24</v>
      </c>
      <c r="G1236" s="12" t="s">
        <v>37</v>
      </c>
      <c r="H1236" s="12" t="s">
        <v>91</v>
      </c>
      <c r="I1236" s="13">
        <v>10</v>
      </c>
      <c r="J1236" s="14">
        <v>130.62</v>
      </c>
      <c r="K1236" s="15">
        <v>0.05</v>
      </c>
      <c r="L1236" s="14">
        <v>67.05</v>
      </c>
      <c r="M1236" s="14">
        <f t="shared" si="76"/>
        <v>1240.89</v>
      </c>
      <c r="N1236" s="14">
        <f t="shared" si="77"/>
        <v>670.5</v>
      </c>
      <c r="O1236" s="14">
        <f t="shared" si="78"/>
        <v>570.39</v>
      </c>
      <c r="P1236" s="16">
        <f t="shared" si="79"/>
        <v>0.45966201677828</v>
      </c>
      <c r="Q1236" s="17">
        <f>YEAR(SalesDataTable[[#This Row],[Order Date]])</f>
        <v>2026</v>
      </c>
      <c r="R1236" s="16" t="str">
        <f>"Q"&amp;ROUNDUP(MONTH(SalesDataTable[[#This Row],[Order Date]])/3,0)</f>
        <v>Q2</v>
      </c>
      <c r="S1236" s="13">
        <f>MONTH(SalesDataTable[[#This Row],[Order Date]])</f>
        <v>6</v>
      </c>
      <c r="T1236" s="16" t="str">
        <f>TEXT(SalesDataTable[[#This Row],[Order Date]],"mmm")</f>
        <v>Jun</v>
      </c>
    </row>
    <row r="1237" ht="15.6" spans="1:20">
      <c r="A1237" s="19" t="s">
        <v>1308</v>
      </c>
      <c r="B1237" s="11">
        <v>46202</v>
      </c>
      <c r="C1237" s="12" t="s">
        <v>34</v>
      </c>
      <c r="D1237" s="12" t="s">
        <v>54</v>
      </c>
      <c r="E1237" s="12" t="s">
        <v>23</v>
      </c>
      <c r="F1237" s="12" t="s">
        <v>36</v>
      </c>
      <c r="G1237" s="12" t="s">
        <v>51</v>
      </c>
      <c r="H1237" s="12" t="s">
        <v>61</v>
      </c>
      <c r="I1237" s="13">
        <v>4</v>
      </c>
      <c r="J1237" s="14">
        <v>194.6</v>
      </c>
      <c r="K1237" s="15">
        <v>0</v>
      </c>
      <c r="L1237" s="14">
        <v>104.64</v>
      </c>
      <c r="M1237" s="14">
        <f t="shared" si="76"/>
        <v>778.4</v>
      </c>
      <c r="N1237" s="14">
        <f t="shared" si="77"/>
        <v>418.56</v>
      </c>
      <c r="O1237" s="14">
        <f t="shared" si="78"/>
        <v>359.84</v>
      </c>
      <c r="P1237" s="16">
        <f t="shared" si="79"/>
        <v>0.462281603288798</v>
      </c>
      <c r="Q1237" s="17">
        <f>YEAR(SalesDataTable[[#This Row],[Order Date]])</f>
        <v>2026</v>
      </c>
      <c r="R1237" s="16" t="str">
        <f>"Q"&amp;ROUNDUP(MONTH(SalesDataTable[[#This Row],[Order Date]])/3,0)</f>
        <v>Q2</v>
      </c>
      <c r="S1237" s="13">
        <f>MONTH(SalesDataTable[[#This Row],[Order Date]])</f>
        <v>6</v>
      </c>
      <c r="T1237" s="16" t="str">
        <f>TEXT(SalesDataTable[[#This Row],[Order Date]],"mmm")</f>
        <v>Jun</v>
      </c>
    </row>
    <row r="1238" ht="15.6" spans="1:20">
      <c r="A1238" s="19" t="s">
        <v>1309</v>
      </c>
      <c r="B1238" s="11">
        <v>46203</v>
      </c>
      <c r="C1238" s="12" t="s">
        <v>34</v>
      </c>
      <c r="D1238" s="12" t="s">
        <v>35</v>
      </c>
      <c r="E1238" s="12" t="s">
        <v>45</v>
      </c>
      <c r="F1238" s="12" t="s">
        <v>36</v>
      </c>
      <c r="G1238" s="12" t="s">
        <v>31</v>
      </c>
      <c r="H1238" s="12" t="s">
        <v>32</v>
      </c>
      <c r="I1238" s="13">
        <v>1</v>
      </c>
      <c r="J1238" s="14">
        <v>94</v>
      </c>
      <c r="K1238" s="15">
        <v>0</v>
      </c>
      <c r="L1238" s="14">
        <v>45.62</v>
      </c>
      <c r="M1238" s="14">
        <f t="shared" si="76"/>
        <v>94</v>
      </c>
      <c r="N1238" s="14">
        <f t="shared" si="77"/>
        <v>45.62</v>
      </c>
      <c r="O1238" s="14">
        <f t="shared" si="78"/>
        <v>48.38</v>
      </c>
      <c r="P1238" s="16">
        <f t="shared" si="79"/>
        <v>0.51468085106383</v>
      </c>
      <c r="Q1238" s="17">
        <f>YEAR(SalesDataTable[[#This Row],[Order Date]])</f>
        <v>2026</v>
      </c>
      <c r="R1238" s="16" t="str">
        <f>"Q"&amp;ROUNDUP(MONTH(SalesDataTable[[#This Row],[Order Date]])/3,0)</f>
        <v>Q2</v>
      </c>
      <c r="S1238" s="13">
        <f>MONTH(SalesDataTable[[#This Row],[Order Date]])</f>
        <v>6</v>
      </c>
      <c r="T1238" s="16" t="str">
        <f>TEXT(SalesDataTable[[#This Row],[Order Date]],"mmm")</f>
        <v>Jun</v>
      </c>
    </row>
    <row r="1239" ht="15.6" spans="1:20">
      <c r="A1239" s="19" t="s">
        <v>1310</v>
      </c>
      <c r="B1239" s="11">
        <v>46203</v>
      </c>
      <c r="C1239" s="12" t="s">
        <v>47</v>
      </c>
      <c r="D1239" s="12" t="s">
        <v>68</v>
      </c>
      <c r="E1239" s="12" t="s">
        <v>23</v>
      </c>
      <c r="F1239" s="12" t="s">
        <v>24</v>
      </c>
      <c r="G1239" s="12" t="s">
        <v>69</v>
      </c>
      <c r="H1239" s="12" t="s">
        <v>70</v>
      </c>
      <c r="I1239" s="13">
        <v>2</v>
      </c>
      <c r="J1239" s="14">
        <v>40.46</v>
      </c>
      <c r="K1239" s="15">
        <v>0</v>
      </c>
      <c r="L1239" s="14">
        <v>15.15</v>
      </c>
      <c r="M1239" s="14">
        <f t="shared" si="76"/>
        <v>80.92</v>
      </c>
      <c r="N1239" s="14">
        <f t="shared" si="77"/>
        <v>30.3</v>
      </c>
      <c r="O1239" s="14">
        <f t="shared" si="78"/>
        <v>50.62</v>
      </c>
      <c r="P1239" s="16">
        <f t="shared" si="79"/>
        <v>0.625556104794859</v>
      </c>
      <c r="Q1239" s="17">
        <f>YEAR(SalesDataTable[[#This Row],[Order Date]])</f>
        <v>2026</v>
      </c>
      <c r="R1239" s="16" t="str">
        <f>"Q"&amp;ROUNDUP(MONTH(SalesDataTable[[#This Row],[Order Date]])/3,0)</f>
        <v>Q2</v>
      </c>
      <c r="S1239" s="13">
        <f>MONTH(SalesDataTable[[#This Row],[Order Date]])</f>
        <v>6</v>
      </c>
      <c r="T1239" s="16" t="str">
        <f>TEXT(SalesDataTable[[#This Row],[Order Date]],"mmm")</f>
        <v>Jun</v>
      </c>
    </row>
    <row r="1240" ht="15.6" spans="1:20">
      <c r="A1240" s="19" t="s">
        <v>1311</v>
      </c>
      <c r="B1240" s="11">
        <v>46203</v>
      </c>
      <c r="C1240" s="12" t="s">
        <v>28</v>
      </c>
      <c r="D1240" s="12" t="s">
        <v>58</v>
      </c>
      <c r="E1240" s="12" t="s">
        <v>45</v>
      </c>
      <c r="F1240" s="12" t="s">
        <v>36</v>
      </c>
      <c r="G1240" s="12" t="s">
        <v>31</v>
      </c>
      <c r="H1240" s="12" t="s">
        <v>73</v>
      </c>
      <c r="I1240" s="13">
        <v>1</v>
      </c>
      <c r="J1240" s="14">
        <v>156.11</v>
      </c>
      <c r="K1240" s="15">
        <v>0</v>
      </c>
      <c r="L1240" s="14">
        <v>79.52</v>
      </c>
      <c r="M1240" s="14">
        <f t="shared" si="76"/>
        <v>156.11</v>
      </c>
      <c r="N1240" s="14">
        <f t="shared" si="77"/>
        <v>79.52</v>
      </c>
      <c r="O1240" s="14">
        <f t="shared" si="78"/>
        <v>76.59</v>
      </c>
      <c r="P1240" s="16">
        <f t="shared" si="79"/>
        <v>0.490615591570047</v>
      </c>
      <c r="Q1240" s="17">
        <f>YEAR(SalesDataTable[[#This Row],[Order Date]])</f>
        <v>2026</v>
      </c>
      <c r="R1240" s="16" t="str">
        <f>"Q"&amp;ROUNDUP(MONTH(SalesDataTable[[#This Row],[Order Date]])/3,0)</f>
        <v>Q2</v>
      </c>
      <c r="S1240" s="13">
        <f>MONTH(SalesDataTable[[#This Row],[Order Date]])</f>
        <v>6</v>
      </c>
      <c r="T1240" s="16" t="str">
        <f>TEXT(SalesDataTable[[#This Row],[Order Date]],"mmm")</f>
        <v>Jun</v>
      </c>
    </row>
    <row r="1241" ht="15.6" spans="1:20">
      <c r="A1241" s="19" t="s">
        <v>1312</v>
      </c>
      <c r="B1241" s="11">
        <v>46204</v>
      </c>
      <c r="C1241" s="12" t="s">
        <v>34</v>
      </c>
      <c r="D1241" s="12" t="s">
        <v>44</v>
      </c>
      <c r="E1241" s="12" t="s">
        <v>23</v>
      </c>
      <c r="F1241" s="12" t="s">
        <v>24</v>
      </c>
      <c r="G1241" s="12" t="s">
        <v>51</v>
      </c>
      <c r="H1241" s="12" t="s">
        <v>110</v>
      </c>
      <c r="I1241" s="13">
        <v>2</v>
      </c>
      <c r="J1241" s="14">
        <v>121.78</v>
      </c>
      <c r="K1241" s="15">
        <v>0.1</v>
      </c>
      <c r="L1241" s="14">
        <v>59.62</v>
      </c>
      <c r="M1241" s="14">
        <f t="shared" si="76"/>
        <v>219.204</v>
      </c>
      <c r="N1241" s="14">
        <f t="shared" si="77"/>
        <v>119.24</v>
      </c>
      <c r="O1241" s="14">
        <f t="shared" si="78"/>
        <v>99.964</v>
      </c>
      <c r="P1241" s="16">
        <f t="shared" si="79"/>
        <v>0.456031824236784</v>
      </c>
      <c r="Q1241" s="17">
        <f>YEAR(SalesDataTable[[#This Row],[Order Date]])</f>
        <v>2026</v>
      </c>
      <c r="R1241" s="16" t="str">
        <f>"Q"&amp;ROUNDUP(MONTH(SalesDataTable[[#This Row],[Order Date]])/3,0)</f>
        <v>Q3</v>
      </c>
      <c r="S1241" s="13">
        <f>MONTH(SalesDataTable[[#This Row],[Order Date]])</f>
        <v>7</v>
      </c>
      <c r="T1241" s="16" t="str">
        <f>TEXT(SalesDataTable[[#This Row],[Order Date]],"mmm")</f>
        <v>Jul</v>
      </c>
    </row>
    <row r="1242" ht="15.6" spans="1:20">
      <c r="A1242" s="19" t="s">
        <v>1313</v>
      </c>
      <c r="B1242" s="11">
        <v>46204</v>
      </c>
      <c r="C1242" s="12" t="s">
        <v>21</v>
      </c>
      <c r="D1242" s="12" t="s">
        <v>108</v>
      </c>
      <c r="E1242" s="12" t="s">
        <v>59</v>
      </c>
      <c r="F1242" s="12" t="s">
        <v>36</v>
      </c>
      <c r="G1242" s="12" t="s">
        <v>69</v>
      </c>
      <c r="H1242" s="12" t="s">
        <v>87</v>
      </c>
      <c r="I1242" s="13">
        <v>3</v>
      </c>
      <c r="J1242" s="14">
        <v>36.22</v>
      </c>
      <c r="K1242" s="15">
        <v>0.1</v>
      </c>
      <c r="L1242" s="14">
        <v>13.83</v>
      </c>
      <c r="M1242" s="14">
        <f t="shared" si="76"/>
        <v>97.794</v>
      </c>
      <c r="N1242" s="14">
        <f t="shared" si="77"/>
        <v>41.49</v>
      </c>
      <c r="O1242" s="14">
        <f t="shared" si="78"/>
        <v>56.304</v>
      </c>
      <c r="P1242" s="16">
        <f t="shared" si="79"/>
        <v>0.575740842996503</v>
      </c>
      <c r="Q1242" s="17">
        <f>YEAR(SalesDataTable[[#This Row],[Order Date]])</f>
        <v>2026</v>
      </c>
      <c r="R1242" s="16" t="str">
        <f>"Q"&amp;ROUNDUP(MONTH(SalesDataTable[[#This Row],[Order Date]])/3,0)</f>
        <v>Q3</v>
      </c>
      <c r="S1242" s="13">
        <f>MONTH(SalesDataTable[[#This Row],[Order Date]])</f>
        <v>7</v>
      </c>
      <c r="T1242" s="16" t="str">
        <f>TEXT(SalesDataTable[[#This Row],[Order Date]],"mmm")</f>
        <v>Jul</v>
      </c>
    </row>
    <row r="1243" ht="15.6" spans="1:20">
      <c r="A1243" s="19" t="s">
        <v>1314</v>
      </c>
      <c r="B1243" s="11">
        <v>46204</v>
      </c>
      <c r="C1243" s="12" t="s">
        <v>47</v>
      </c>
      <c r="D1243" s="12" t="s">
        <v>65</v>
      </c>
      <c r="E1243" s="12" t="s">
        <v>30</v>
      </c>
      <c r="F1243" s="12" t="s">
        <v>40</v>
      </c>
      <c r="G1243" s="12" t="s">
        <v>37</v>
      </c>
      <c r="H1243" s="12" t="s">
        <v>103</v>
      </c>
      <c r="I1243" s="13">
        <v>10</v>
      </c>
      <c r="J1243" s="14">
        <v>161.78</v>
      </c>
      <c r="K1243" s="15">
        <v>0.1</v>
      </c>
      <c r="L1243" s="14">
        <v>85.11</v>
      </c>
      <c r="M1243" s="14">
        <f t="shared" si="76"/>
        <v>1456.02</v>
      </c>
      <c r="N1243" s="14">
        <f t="shared" si="77"/>
        <v>851.1</v>
      </c>
      <c r="O1243" s="14">
        <f t="shared" si="78"/>
        <v>604.92</v>
      </c>
      <c r="P1243" s="16">
        <f t="shared" si="79"/>
        <v>0.415461326080686</v>
      </c>
      <c r="Q1243" s="17">
        <f>YEAR(SalesDataTable[[#This Row],[Order Date]])</f>
        <v>2026</v>
      </c>
      <c r="R1243" s="16" t="str">
        <f>"Q"&amp;ROUNDUP(MONTH(SalesDataTable[[#This Row],[Order Date]])/3,0)</f>
        <v>Q3</v>
      </c>
      <c r="S1243" s="13">
        <f>MONTH(SalesDataTable[[#This Row],[Order Date]])</f>
        <v>7</v>
      </c>
      <c r="T1243" s="16" t="str">
        <f>TEXT(SalesDataTable[[#This Row],[Order Date]],"mmm")</f>
        <v>Jul</v>
      </c>
    </row>
    <row r="1244" ht="15.6" spans="1:20">
      <c r="A1244" s="19" t="s">
        <v>1315</v>
      </c>
      <c r="B1244" s="11">
        <v>46204</v>
      </c>
      <c r="C1244" s="12" t="s">
        <v>47</v>
      </c>
      <c r="D1244" s="12" t="s">
        <v>65</v>
      </c>
      <c r="E1244" s="12" t="s">
        <v>23</v>
      </c>
      <c r="F1244" s="12" t="s">
        <v>40</v>
      </c>
      <c r="G1244" s="12" t="s">
        <v>51</v>
      </c>
      <c r="H1244" s="12" t="s">
        <v>110</v>
      </c>
      <c r="I1244" s="13">
        <v>3</v>
      </c>
      <c r="J1244" s="14">
        <v>126.23</v>
      </c>
      <c r="K1244" s="15">
        <v>0.05</v>
      </c>
      <c r="L1244" s="14">
        <v>61.81</v>
      </c>
      <c r="M1244" s="14">
        <f t="shared" si="76"/>
        <v>359.7555</v>
      </c>
      <c r="N1244" s="14">
        <f t="shared" si="77"/>
        <v>185.43</v>
      </c>
      <c r="O1244" s="14">
        <f t="shared" si="78"/>
        <v>174.3255</v>
      </c>
      <c r="P1244" s="16">
        <f t="shared" si="79"/>
        <v>0.484566601483507</v>
      </c>
      <c r="Q1244" s="17">
        <f>YEAR(SalesDataTable[[#This Row],[Order Date]])</f>
        <v>2026</v>
      </c>
      <c r="R1244" s="16" t="str">
        <f>"Q"&amp;ROUNDUP(MONTH(SalesDataTable[[#This Row],[Order Date]])/3,0)</f>
        <v>Q3</v>
      </c>
      <c r="S1244" s="13">
        <f>MONTH(SalesDataTable[[#This Row],[Order Date]])</f>
        <v>7</v>
      </c>
      <c r="T1244" s="16" t="str">
        <f>TEXT(SalesDataTable[[#This Row],[Order Date]],"mmm")</f>
        <v>Jul</v>
      </c>
    </row>
    <row r="1245" ht="15.6" spans="1:20">
      <c r="A1245" s="19" t="s">
        <v>1316</v>
      </c>
      <c r="B1245" s="11">
        <v>46204</v>
      </c>
      <c r="C1245" s="12" t="s">
        <v>47</v>
      </c>
      <c r="D1245" s="12" t="s">
        <v>68</v>
      </c>
      <c r="E1245" s="12" t="s">
        <v>23</v>
      </c>
      <c r="F1245" s="12" t="s">
        <v>24</v>
      </c>
      <c r="G1245" s="12" t="s">
        <v>25</v>
      </c>
      <c r="H1245" s="12" t="s">
        <v>26</v>
      </c>
      <c r="I1245" s="13">
        <v>4</v>
      </c>
      <c r="J1245" s="14">
        <v>79.97</v>
      </c>
      <c r="K1245" s="15">
        <v>0.1</v>
      </c>
      <c r="L1245" s="14">
        <v>43.36</v>
      </c>
      <c r="M1245" s="14">
        <f t="shared" si="76"/>
        <v>287.892</v>
      </c>
      <c r="N1245" s="14">
        <f t="shared" si="77"/>
        <v>173.44</v>
      </c>
      <c r="O1245" s="14">
        <f t="shared" si="78"/>
        <v>114.452</v>
      </c>
      <c r="P1245" s="16">
        <f t="shared" si="79"/>
        <v>0.397551859725175</v>
      </c>
      <c r="Q1245" s="17">
        <f>YEAR(SalesDataTable[[#This Row],[Order Date]])</f>
        <v>2026</v>
      </c>
      <c r="R1245" s="16" t="str">
        <f>"Q"&amp;ROUNDUP(MONTH(SalesDataTable[[#This Row],[Order Date]])/3,0)</f>
        <v>Q3</v>
      </c>
      <c r="S1245" s="13">
        <f>MONTH(SalesDataTable[[#This Row],[Order Date]])</f>
        <v>7</v>
      </c>
      <c r="T1245" s="16" t="str">
        <f>TEXT(SalesDataTable[[#This Row],[Order Date]],"mmm")</f>
        <v>Jul</v>
      </c>
    </row>
    <row r="1246" ht="15.6" spans="1:20">
      <c r="A1246" s="19" t="s">
        <v>1317</v>
      </c>
      <c r="B1246" s="11">
        <v>46204</v>
      </c>
      <c r="C1246" s="12" t="s">
        <v>47</v>
      </c>
      <c r="D1246" s="12" t="s">
        <v>68</v>
      </c>
      <c r="E1246" s="12" t="s">
        <v>45</v>
      </c>
      <c r="F1246" s="12" t="s">
        <v>36</v>
      </c>
      <c r="G1246" s="12" t="s">
        <v>25</v>
      </c>
      <c r="H1246" s="12" t="s">
        <v>63</v>
      </c>
      <c r="I1246" s="13">
        <v>2</v>
      </c>
      <c r="J1246" s="14">
        <v>102.37</v>
      </c>
      <c r="K1246" s="15">
        <v>0</v>
      </c>
      <c r="L1246" s="14">
        <v>50.25</v>
      </c>
      <c r="M1246" s="14">
        <f t="shared" si="76"/>
        <v>204.74</v>
      </c>
      <c r="N1246" s="14">
        <f t="shared" si="77"/>
        <v>100.5</v>
      </c>
      <c r="O1246" s="14">
        <f t="shared" si="78"/>
        <v>104.24</v>
      </c>
      <c r="P1246" s="16">
        <f t="shared" si="79"/>
        <v>0.509133535215395</v>
      </c>
      <c r="Q1246" s="17">
        <f>YEAR(SalesDataTable[[#This Row],[Order Date]])</f>
        <v>2026</v>
      </c>
      <c r="R1246" s="16" t="str">
        <f>"Q"&amp;ROUNDUP(MONTH(SalesDataTable[[#This Row],[Order Date]])/3,0)</f>
        <v>Q3</v>
      </c>
      <c r="S1246" s="13">
        <f>MONTH(SalesDataTable[[#This Row],[Order Date]])</f>
        <v>7</v>
      </c>
      <c r="T1246" s="16" t="str">
        <f>TEXT(SalesDataTable[[#This Row],[Order Date]],"mmm")</f>
        <v>Jul</v>
      </c>
    </row>
    <row r="1247" ht="15.6" spans="1:20">
      <c r="A1247" s="19" t="s">
        <v>1318</v>
      </c>
      <c r="B1247" s="11">
        <v>46204</v>
      </c>
      <c r="C1247" s="12" t="s">
        <v>47</v>
      </c>
      <c r="D1247" s="12" t="s">
        <v>102</v>
      </c>
      <c r="E1247" s="12" t="s">
        <v>23</v>
      </c>
      <c r="F1247" s="12" t="s">
        <v>36</v>
      </c>
      <c r="G1247" s="12" t="s">
        <v>25</v>
      </c>
      <c r="H1247" s="12" t="s">
        <v>63</v>
      </c>
      <c r="I1247" s="13">
        <v>1</v>
      </c>
      <c r="J1247" s="14">
        <v>102.13</v>
      </c>
      <c r="K1247" s="15">
        <v>0</v>
      </c>
      <c r="L1247" s="14">
        <v>49.17</v>
      </c>
      <c r="M1247" s="14">
        <f t="shared" si="76"/>
        <v>102.13</v>
      </c>
      <c r="N1247" s="14">
        <f t="shared" si="77"/>
        <v>49.17</v>
      </c>
      <c r="O1247" s="14">
        <f t="shared" si="78"/>
        <v>52.96</v>
      </c>
      <c r="P1247" s="16">
        <f t="shared" si="79"/>
        <v>0.518554783119553</v>
      </c>
      <c r="Q1247" s="17">
        <f>YEAR(SalesDataTable[[#This Row],[Order Date]])</f>
        <v>2026</v>
      </c>
      <c r="R1247" s="16" t="str">
        <f>"Q"&amp;ROUNDUP(MONTH(SalesDataTable[[#This Row],[Order Date]])/3,0)</f>
        <v>Q3</v>
      </c>
      <c r="S1247" s="13">
        <f>MONTH(SalesDataTable[[#This Row],[Order Date]])</f>
        <v>7</v>
      </c>
      <c r="T1247" s="16" t="str">
        <f>TEXT(SalesDataTable[[#This Row],[Order Date]],"mmm")</f>
        <v>Jul</v>
      </c>
    </row>
    <row r="1248" ht="15.6" spans="1:20">
      <c r="A1248" s="19" t="s">
        <v>1319</v>
      </c>
      <c r="B1248" s="11">
        <v>46205</v>
      </c>
      <c r="C1248" s="12" t="s">
        <v>34</v>
      </c>
      <c r="D1248" s="12" t="s">
        <v>35</v>
      </c>
      <c r="E1248" s="12" t="s">
        <v>23</v>
      </c>
      <c r="F1248" s="12" t="s">
        <v>24</v>
      </c>
      <c r="G1248" s="12" t="s">
        <v>37</v>
      </c>
      <c r="H1248" s="12" t="s">
        <v>103</v>
      </c>
      <c r="I1248" s="13">
        <v>1</v>
      </c>
      <c r="J1248" s="14">
        <v>161.82</v>
      </c>
      <c r="K1248" s="15">
        <v>0</v>
      </c>
      <c r="L1248" s="14">
        <v>87.15</v>
      </c>
      <c r="M1248" s="14">
        <f t="shared" si="76"/>
        <v>161.82</v>
      </c>
      <c r="N1248" s="14">
        <f t="shared" si="77"/>
        <v>87.15</v>
      </c>
      <c r="O1248" s="14">
        <f t="shared" si="78"/>
        <v>74.67</v>
      </c>
      <c r="P1248" s="16">
        <f t="shared" si="79"/>
        <v>0.461438635520949</v>
      </c>
      <c r="Q1248" s="17">
        <f>YEAR(SalesDataTable[[#This Row],[Order Date]])</f>
        <v>2026</v>
      </c>
      <c r="R1248" s="16" t="str">
        <f>"Q"&amp;ROUNDUP(MONTH(SalesDataTable[[#This Row],[Order Date]])/3,0)</f>
        <v>Q3</v>
      </c>
      <c r="S1248" s="13">
        <f>MONTH(SalesDataTable[[#This Row],[Order Date]])</f>
        <v>7</v>
      </c>
      <c r="T1248" s="16" t="str">
        <f>TEXT(SalesDataTable[[#This Row],[Order Date]],"mmm")</f>
        <v>Jul</v>
      </c>
    </row>
    <row r="1249" ht="15.6" spans="1:20">
      <c r="A1249" s="19" t="s">
        <v>1320</v>
      </c>
      <c r="B1249" s="11">
        <v>46205</v>
      </c>
      <c r="C1249" s="12" t="s">
        <v>47</v>
      </c>
      <c r="D1249" s="12" t="s">
        <v>68</v>
      </c>
      <c r="E1249" s="12" t="s">
        <v>23</v>
      </c>
      <c r="F1249" s="12" t="s">
        <v>36</v>
      </c>
      <c r="G1249" s="12" t="s">
        <v>25</v>
      </c>
      <c r="H1249" s="12" t="s">
        <v>26</v>
      </c>
      <c r="I1249" s="13">
        <v>2</v>
      </c>
      <c r="J1249" s="14">
        <v>83.29</v>
      </c>
      <c r="K1249" s="15">
        <v>0</v>
      </c>
      <c r="L1249" s="14">
        <v>42.45</v>
      </c>
      <c r="M1249" s="14">
        <f t="shared" si="76"/>
        <v>166.58</v>
      </c>
      <c r="N1249" s="14">
        <f t="shared" si="77"/>
        <v>84.9</v>
      </c>
      <c r="O1249" s="14">
        <f t="shared" si="78"/>
        <v>81.68</v>
      </c>
      <c r="P1249" s="16">
        <f t="shared" si="79"/>
        <v>0.490334974186577</v>
      </c>
      <c r="Q1249" s="17">
        <f>YEAR(SalesDataTable[[#This Row],[Order Date]])</f>
        <v>2026</v>
      </c>
      <c r="R1249" s="16" t="str">
        <f>"Q"&amp;ROUNDUP(MONTH(SalesDataTable[[#This Row],[Order Date]])/3,0)</f>
        <v>Q3</v>
      </c>
      <c r="S1249" s="13">
        <f>MONTH(SalesDataTable[[#This Row],[Order Date]])</f>
        <v>7</v>
      </c>
      <c r="T1249" s="16" t="str">
        <f>TEXT(SalesDataTable[[#This Row],[Order Date]],"mmm")</f>
        <v>Jul</v>
      </c>
    </row>
    <row r="1250" ht="15.6" spans="1:20">
      <c r="A1250" s="19" t="s">
        <v>1321</v>
      </c>
      <c r="B1250" s="11">
        <v>46205</v>
      </c>
      <c r="C1250" s="12" t="s">
        <v>34</v>
      </c>
      <c r="D1250" s="12" t="s">
        <v>146</v>
      </c>
      <c r="E1250" s="12" t="s">
        <v>23</v>
      </c>
      <c r="F1250" s="12" t="s">
        <v>36</v>
      </c>
      <c r="G1250" s="12" t="s">
        <v>37</v>
      </c>
      <c r="H1250" s="12" t="s">
        <v>91</v>
      </c>
      <c r="I1250" s="13">
        <v>2</v>
      </c>
      <c r="J1250" s="14">
        <v>136.73</v>
      </c>
      <c r="K1250" s="15">
        <v>0</v>
      </c>
      <c r="L1250" s="14">
        <v>66.03</v>
      </c>
      <c r="M1250" s="14">
        <f t="shared" si="76"/>
        <v>273.46</v>
      </c>
      <c r="N1250" s="14">
        <f t="shared" si="77"/>
        <v>132.06</v>
      </c>
      <c r="O1250" s="14">
        <f t="shared" si="78"/>
        <v>141.4</v>
      </c>
      <c r="P1250" s="16">
        <f t="shared" si="79"/>
        <v>0.517077451912528</v>
      </c>
      <c r="Q1250" s="17">
        <f>YEAR(SalesDataTable[[#This Row],[Order Date]])</f>
        <v>2026</v>
      </c>
      <c r="R1250" s="16" t="str">
        <f>"Q"&amp;ROUNDUP(MONTH(SalesDataTable[[#This Row],[Order Date]])/3,0)</f>
        <v>Q3</v>
      </c>
      <c r="S1250" s="13">
        <f>MONTH(SalesDataTable[[#This Row],[Order Date]])</f>
        <v>7</v>
      </c>
      <c r="T1250" s="16" t="str">
        <f>TEXT(SalesDataTable[[#This Row],[Order Date]],"mmm")</f>
        <v>Jul</v>
      </c>
    </row>
    <row r="1251" ht="15.6" spans="1:20">
      <c r="A1251" s="19" t="s">
        <v>1322</v>
      </c>
      <c r="B1251" s="11">
        <v>46205</v>
      </c>
      <c r="C1251" s="12" t="s">
        <v>34</v>
      </c>
      <c r="D1251" s="12" t="s">
        <v>35</v>
      </c>
      <c r="E1251" s="12" t="s">
        <v>59</v>
      </c>
      <c r="F1251" s="12" t="s">
        <v>24</v>
      </c>
      <c r="G1251" s="12" t="s">
        <v>31</v>
      </c>
      <c r="H1251" s="12" t="s">
        <v>73</v>
      </c>
      <c r="I1251" s="13">
        <v>2</v>
      </c>
      <c r="J1251" s="14">
        <v>152.44</v>
      </c>
      <c r="K1251" s="15">
        <v>0</v>
      </c>
      <c r="L1251" s="14">
        <v>81.23</v>
      </c>
      <c r="M1251" s="14">
        <f t="shared" si="76"/>
        <v>304.88</v>
      </c>
      <c r="N1251" s="14">
        <f t="shared" si="77"/>
        <v>162.46</v>
      </c>
      <c r="O1251" s="14">
        <f t="shared" si="78"/>
        <v>142.42</v>
      </c>
      <c r="P1251" s="16">
        <f t="shared" si="79"/>
        <v>0.467134610338494</v>
      </c>
      <c r="Q1251" s="17">
        <f>YEAR(SalesDataTable[[#This Row],[Order Date]])</f>
        <v>2026</v>
      </c>
      <c r="R1251" s="16" t="str">
        <f>"Q"&amp;ROUNDUP(MONTH(SalesDataTable[[#This Row],[Order Date]])/3,0)</f>
        <v>Q3</v>
      </c>
      <c r="S1251" s="13">
        <f>MONTH(SalesDataTable[[#This Row],[Order Date]])</f>
        <v>7</v>
      </c>
      <c r="T1251" s="16" t="str">
        <f>TEXT(SalesDataTable[[#This Row],[Order Date]],"mmm")</f>
        <v>Jul</v>
      </c>
    </row>
    <row r="1252" ht="15.6" spans="1:20">
      <c r="A1252" s="19" t="s">
        <v>1323</v>
      </c>
      <c r="B1252" s="11">
        <v>46205</v>
      </c>
      <c r="C1252" s="12" t="s">
        <v>47</v>
      </c>
      <c r="D1252" s="12" t="s">
        <v>65</v>
      </c>
      <c r="E1252" s="12" t="s">
        <v>23</v>
      </c>
      <c r="F1252" s="12" t="s">
        <v>36</v>
      </c>
      <c r="G1252" s="12" t="s">
        <v>31</v>
      </c>
      <c r="H1252" s="12" t="s">
        <v>99</v>
      </c>
      <c r="I1252" s="13">
        <v>2</v>
      </c>
      <c r="J1252" s="14">
        <v>71.28</v>
      </c>
      <c r="K1252" s="15">
        <v>0.1</v>
      </c>
      <c r="L1252" s="14">
        <v>32.67</v>
      </c>
      <c r="M1252" s="14">
        <f t="shared" si="76"/>
        <v>128.304</v>
      </c>
      <c r="N1252" s="14">
        <f t="shared" si="77"/>
        <v>65.34</v>
      </c>
      <c r="O1252" s="14">
        <f t="shared" si="78"/>
        <v>62.964</v>
      </c>
      <c r="P1252" s="16">
        <f t="shared" si="79"/>
        <v>0.490740740740741</v>
      </c>
      <c r="Q1252" s="17">
        <f>YEAR(SalesDataTable[[#This Row],[Order Date]])</f>
        <v>2026</v>
      </c>
      <c r="R1252" s="16" t="str">
        <f>"Q"&amp;ROUNDUP(MONTH(SalesDataTable[[#This Row],[Order Date]])/3,0)</f>
        <v>Q3</v>
      </c>
      <c r="S1252" s="13">
        <f>MONTH(SalesDataTable[[#This Row],[Order Date]])</f>
        <v>7</v>
      </c>
      <c r="T1252" s="16" t="str">
        <f>TEXT(SalesDataTable[[#This Row],[Order Date]],"mmm")</f>
        <v>Jul</v>
      </c>
    </row>
    <row r="1253" ht="15.6" spans="1:20">
      <c r="A1253" s="19" t="s">
        <v>1324</v>
      </c>
      <c r="B1253" s="11">
        <v>46205</v>
      </c>
      <c r="C1253" s="12" t="s">
        <v>34</v>
      </c>
      <c r="D1253" s="12" t="s">
        <v>44</v>
      </c>
      <c r="E1253" s="12" t="s">
        <v>59</v>
      </c>
      <c r="F1253" s="12" t="s">
        <v>24</v>
      </c>
      <c r="G1253" s="12" t="s">
        <v>25</v>
      </c>
      <c r="H1253" s="12" t="s">
        <v>26</v>
      </c>
      <c r="I1253" s="13">
        <v>1</v>
      </c>
      <c r="J1253" s="14">
        <v>80.29</v>
      </c>
      <c r="K1253" s="15">
        <v>0.1</v>
      </c>
      <c r="L1253" s="14">
        <v>43.47</v>
      </c>
      <c r="M1253" s="14">
        <f t="shared" si="76"/>
        <v>72.261</v>
      </c>
      <c r="N1253" s="14">
        <f t="shared" si="77"/>
        <v>43.47</v>
      </c>
      <c r="O1253" s="14">
        <f t="shared" si="78"/>
        <v>28.791</v>
      </c>
      <c r="P1253" s="16">
        <f t="shared" si="79"/>
        <v>0.398430688753269</v>
      </c>
      <c r="Q1253" s="17">
        <f>YEAR(SalesDataTable[[#This Row],[Order Date]])</f>
        <v>2026</v>
      </c>
      <c r="R1253" s="16" t="str">
        <f>"Q"&amp;ROUNDUP(MONTH(SalesDataTable[[#This Row],[Order Date]])/3,0)</f>
        <v>Q3</v>
      </c>
      <c r="S1253" s="13">
        <f>MONTH(SalesDataTable[[#This Row],[Order Date]])</f>
        <v>7</v>
      </c>
      <c r="T1253" s="16" t="str">
        <f>TEXT(SalesDataTable[[#This Row],[Order Date]],"mmm")</f>
        <v>Jul</v>
      </c>
    </row>
    <row r="1254" ht="15.6" spans="1:20">
      <c r="A1254" s="19" t="s">
        <v>1325</v>
      </c>
      <c r="B1254" s="11">
        <v>46205</v>
      </c>
      <c r="C1254" s="12" t="s">
        <v>28</v>
      </c>
      <c r="D1254" s="12" t="s">
        <v>58</v>
      </c>
      <c r="E1254" s="12" t="s">
        <v>59</v>
      </c>
      <c r="F1254" s="12" t="s">
        <v>36</v>
      </c>
      <c r="G1254" s="12" t="s">
        <v>31</v>
      </c>
      <c r="H1254" s="12" t="s">
        <v>41</v>
      </c>
      <c r="I1254" s="13">
        <v>1</v>
      </c>
      <c r="J1254" s="14">
        <v>142.38</v>
      </c>
      <c r="K1254" s="15">
        <v>0.05</v>
      </c>
      <c r="L1254" s="14">
        <v>77.17</v>
      </c>
      <c r="M1254" s="14">
        <f t="shared" si="76"/>
        <v>135.261</v>
      </c>
      <c r="N1254" s="14">
        <f t="shared" si="77"/>
        <v>77.17</v>
      </c>
      <c r="O1254" s="14">
        <f t="shared" si="78"/>
        <v>58.091</v>
      </c>
      <c r="P1254" s="16">
        <f t="shared" si="79"/>
        <v>0.429473388485964</v>
      </c>
      <c r="Q1254" s="17">
        <f>YEAR(SalesDataTable[[#This Row],[Order Date]])</f>
        <v>2026</v>
      </c>
      <c r="R1254" s="16" t="str">
        <f>"Q"&amp;ROUNDUP(MONTH(SalesDataTable[[#This Row],[Order Date]])/3,0)</f>
        <v>Q3</v>
      </c>
      <c r="S1254" s="13">
        <f>MONTH(SalesDataTable[[#This Row],[Order Date]])</f>
        <v>7</v>
      </c>
      <c r="T1254" s="16" t="str">
        <f>TEXT(SalesDataTable[[#This Row],[Order Date]],"mmm")</f>
        <v>Jul</v>
      </c>
    </row>
    <row r="1255" ht="15.6" spans="1:20">
      <c r="A1255" s="19" t="s">
        <v>1326</v>
      </c>
      <c r="B1255" s="11">
        <v>46205</v>
      </c>
      <c r="C1255" s="12" t="s">
        <v>47</v>
      </c>
      <c r="D1255" s="12" t="s">
        <v>65</v>
      </c>
      <c r="E1255" s="12" t="s">
        <v>23</v>
      </c>
      <c r="F1255" s="12" t="s">
        <v>36</v>
      </c>
      <c r="G1255" s="12" t="s">
        <v>31</v>
      </c>
      <c r="H1255" s="12" t="s">
        <v>32</v>
      </c>
      <c r="I1255" s="13">
        <v>3</v>
      </c>
      <c r="J1255" s="14">
        <v>91.47</v>
      </c>
      <c r="K1255" s="15">
        <v>0.05</v>
      </c>
      <c r="L1255" s="14">
        <v>45.6</v>
      </c>
      <c r="M1255" s="14">
        <f t="shared" si="76"/>
        <v>260.6895</v>
      </c>
      <c r="N1255" s="14">
        <f t="shared" si="77"/>
        <v>136.8</v>
      </c>
      <c r="O1255" s="14">
        <f t="shared" si="78"/>
        <v>123.8895</v>
      </c>
      <c r="P1255" s="16">
        <f t="shared" si="79"/>
        <v>0.475237782879633</v>
      </c>
      <c r="Q1255" s="17">
        <f>YEAR(SalesDataTable[[#This Row],[Order Date]])</f>
        <v>2026</v>
      </c>
      <c r="R1255" s="16" t="str">
        <f>"Q"&amp;ROUNDUP(MONTH(SalesDataTable[[#This Row],[Order Date]])/3,0)</f>
        <v>Q3</v>
      </c>
      <c r="S1255" s="13">
        <f>MONTH(SalesDataTable[[#This Row],[Order Date]])</f>
        <v>7</v>
      </c>
      <c r="T1255" s="16" t="str">
        <f>TEXT(SalesDataTable[[#This Row],[Order Date]],"mmm")</f>
        <v>Jul</v>
      </c>
    </row>
    <row r="1256" ht="15.6" spans="1:20">
      <c r="A1256" s="19" t="s">
        <v>1327</v>
      </c>
      <c r="B1256" s="11">
        <v>46205</v>
      </c>
      <c r="C1256" s="12" t="s">
        <v>28</v>
      </c>
      <c r="D1256" s="12" t="s">
        <v>86</v>
      </c>
      <c r="E1256" s="12" t="s">
        <v>45</v>
      </c>
      <c r="F1256" s="12" t="s">
        <v>36</v>
      </c>
      <c r="G1256" s="12" t="s">
        <v>37</v>
      </c>
      <c r="H1256" s="12" t="s">
        <v>66</v>
      </c>
      <c r="I1256" s="13">
        <v>1</v>
      </c>
      <c r="J1256" s="14">
        <v>45.92</v>
      </c>
      <c r="K1256" s="15">
        <v>0.05</v>
      </c>
      <c r="L1256" s="14">
        <v>17.91</v>
      </c>
      <c r="M1256" s="14">
        <f t="shared" si="76"/>
        <v>43.624</v>
      </c>
      <c r="N1256" s="14">
        <f t="shared" si="77"/>
        <v>17.91</v>
      </c>
      <c r="O1256" s="14">
        <f t="shared" si="78"/>
        <v>25.714</v>
      </c>
      <c r="P1256" s="16">
        <f t="shared" si="79"/>
        <v>0.589446176416651</v>
      </c>
      <c r="Q1256" s="17">
        <f>YEAR(SalesDataTable[[#This Row],[Order Date]])</f>
        <v>2026</v>
      </c>
      <c r="R1256" s="16" t="str">
        <f>"Q"&amp;ROUNDUP(MONTH(SalesDataTable[[#This Row],[Order Date]])/3,0)</f>
        <v>Q3</v>
      </c>
      <c r="S1256" s="13">
        <f>MONTH(SalesDataTable[[#This Row],[Order Date]])</f>
        <v>7</v>
      </c>
      <c r="T1256" s="16" t="str">
        <f>TEXT(SalesDataTable[[#This Row],[Order Date]],"mmm")</f>
        <v>Jul</v>
      </c>
    </row>
    <row r="1257" ht="15.6" spans="1:20">
      <c r="A1257" s="19" t="s">
        <v>1328</v>
      </c>
      <c r="B1257" s="11">
        <v>46206</v>
      </c>
      <c r="C1257" s="12" t="s">
        <v>47</v>
      </c>
      <c r="D1257" s="12" t="s">
        <v>48</v>
      </c>
      <c r="E1257" s="12" t="s">
        <v>45</v>
      </c>
      <c r="F1257" s="12" t="s">
        <v>36</v>
      </c>
      <c r="G1257" s="12" t="s">
        <v>69</v>
      </c>
      <c r="H1257" s="12" t="s">
        <v>87</v>
      </c>
      <c r="I1257" s="13">
        <v>1</v>
      </c>
      <c r="J1257" s="14">
        <v>36.01</v>
      </c>
      <c r="K1257" s="15">
        <v>0</v>
      </c>
      <c r="L1257" s="14">
        <v>14.11</v>
      </c>
      <c r="M1257" s="14">
        <f t="shared" si="76"/>
        <v>36.01</v>
      </c>
      <c r="N1257" s="14">
        <f t="shared" si="77"/>
        <v>14.11</v>
      </c>
      <c r="O1257" s="14">
        <f t="shared" si="78"/>
        <v>21.9</v>
      </c>
      <c r="P1257" s="16">
        <f t="shared" si="79"/>
        <v>0.608164398778117</v>
      </c>
      <c r="Q1257" s="17">
        <f>YEAR(SalesDataTable[[#This Row],[Order Date]])</f>
        <v>2026</v>
      </c>
      <c r="R1257" s="16" t="str">
        <f>"Q"&amp;ROUNDUP(MONTH(SalesDataTable[[#This Row],[Order Date]])/3,0)</f>
        <v>Q3</v>
      </c>
      <c r="S1257" s="13">
        <f>MONTH(SalesDataTable[[#This Row],[Order Date]])</f>
        <v>7</v>
      </c>
      <c r="T1257" s="16" t="str">
        <f>TEXT(SalesDataTable[[#This Row],[Order Date]],"mmm")</f>
        <v>Jul</v>
      </c>
    </row>
    <row r="1258" ht="15.6" spans="1:20">
      <c r="A1258" s="19" t="s">
        <v>1329</v>
      </c>
      <c r="B1258" s="11">
        <v>46206</v>
      </c>
      <c r="C1258" s="12" t="s">
        <v>47</v>
      </c>
      <c r="D1258" s="12" t="s">
        <v>102</v>
      </c>
      <c r="E1258" s="12" t="s">
        <v>23</v>
      </c>
      <c r="F1258" s="12" t="s">
        <v>40</v>
      </c>
      <c r="G1258" s="12" t="s">
        <v>37</v>
      </c>
      <c r="H1258" s="12" t="s">
        <v>103</v>
      </c>
      <c r="I1258" s="13">
        <v>1</v>
      </c>
      <c r="J1258" s="14">
        <v>165.8</v>
      </c>
      <c r="K1258" s="15">
        <v>0.1</v>
      </c>
      <c r="L1258" s="14">
        <v>88.32</v>
      </c>
      <c r="M1258" s="14">
        <f t="shared" si="76"/>
        <v>149.22</v>
      </c>
      <c r="N1258" s="14">
        <f t="shared" si="77"/>
        <v>88.32</v>
      </c>
      <c r="O1258" s="14">
        <f t="shared" si="78"/>
        <v>60.9</v>
      </c>
      <c r="P1258" s="16">
        <f t="shared" si="79"/>
        <v>0.408122235625251</v>
      </c>
      <c r="Q1258" s="17">
        <f>YEAR(SalesDataTable[[#This Row],[Order Date]])</f>
        <v>2026</v>
      </c>
      <c r="R1258" s="16" t="str">
        <f>"Q"&amp;ROUNDUP(MONTH(SalesDataTable[[#This Row],[Order Date]])/3,0)</f>
        <v>Q3</v>
      </c>
      <c r="S1258" s="13">
        <f>MONTH(SalesDataTable[[#This Row],[Order Date]])</f>
        <v>7</v>
      </c>
      <c r="T1258" s="16" t="str">
        <f>TEXT(SalesDataTable[[#This Row],[Order Date]],"mmm")</f>
        <v>Jul</v>
      </c>
    </row>
    <row r="1259" ht="15.6" spans="1:20">
      <c r="A1259" s="19" t="s">
        <v>1330</v>
      </c>
      <c r="B1259" s="11">
        <v>46206</v>
      </c>
      <c r="C1259" s="12" t="s">
        <v>34</v>
      </c>
      <c r="D1259" s="12" t="s">
        <v>35</v>
      </c>
      <c r="E1259" s="12" t="s">
        <v>30</v>
      </c>
      <c r="F1259" s="12" t="s">
        <v>40</v>
      </c>
      <c r="G1259" s="12" t="s">
        <v>69</v>
      </c>
      <c r="H1259" s="12" t="s">
        <v>70</v>
      </c>
      <c r="I1259" s="13">
        <v>5</v>
      </c>
      <c r="J1259" s="14">
        <v>40.36</v>
      </c>
      <c r="K1259" s="15">
        <v>0.15</v>
      </c>
      <c r="L1259" s="14">
        <v>14.57</v>
      </c>
      <c r="M1259" s="14">
        <f t="shared" si="76"/>
        <v>171.53</v>
      </c>
      <c r="N1259" s="14">
        <f t="shared" si="77"/>
        <v>72.85</v>
      </c>
      <c r="O1259" s="14">
        <f t="shared" si="78"/>
        <v>98.68</v>
      </c>
      <c r="P1259" s="16">
        <f t="shared" si="79"/>
        <v>0.575292951670262</v>
      </c>
      <c r="Q1259" s="17">
        <f>YEAR(SalesDataTable[[#This Row],[Order Date]])</f>
        <v>2026</v>
      </c>
      <c r="R1259" s="16" t="str">
        <f>"Q"&amp;ROUNDUP(MONTH(SalesDataTable[[#This Row],[Order Date]])/3,0)</f>
        <v>Q3</v>
      </c>
      <c r="S1259" s="13">
        <f>MONTH(SalesDataTable[[#This Row],[Order Date]])</f>
        <v>7</v>
      </c>
      <c r="T1259" s="16" t="str">
        <f>TEXT(SalesDataTable[[#This Row],[Order Date]],"mmm")</f>
        <v>Jul</v>
      </c>
    </row>
    <row r="1260" ht="15.6" spans="1:20">
      <c r="A1260" s="19" t="s">
        <v>1331</v>
      </c>
      <c r="B1260" s="11">
        <v>46206</v>
      </c>
      <c r="C1260" s="12" t="s">
        <v>34</v>
      </c>
      <c r="D1260" s="12" t="s">
        <v>146</v>
      </c>
      <c r="E1260" s="12" t="s">
        <v>30</v>
      </c>
      <c r="F1260" s="12" t="s">
        <v>40</v>
      </c>
      <c r="G1260" s="12" t="s">
        <v>31</v>
      </c>
      <c r="H1260" s="12" t="s">
        <v>41</v>
      </c>
      <c r="I1260" s="13">
        <v>12</v>
      </c>
      <c r="J1260" s="14">
        <v>143.77</v>
      </c>
      <c r="K1260" s="15">
        <v>0.1</v>
      </c>
      <c r="L1260" s="14">
        <v>81.68</v>
      </c>
      <c r="M1260" s="14">
        <f t="shared" si="76"/>
        <v>1552.716</v>
      </c>
      <c r="N1260" s="14">
        <f t="shared" si="77"/>
        <v>980.16</v>
      </c>
      <c r="O1260" s="14">
        <f t="shared" si="78"/>
        <v>572.556</v>
      </c>
      <c r="P1260" s="16">
        <f t="shared" si="79"/>
        <v>0.368744831636951</v>
      </c>
      <c r="Q1260" s="17">
        <f>YEAR(SalesDataTable[[#This Row],[Order Date]])</f>
        <v>2026</v>
      </c>
      <c r="R1260" s="16" t="str">
        <f>"Q"&amp;ROUNDUP(MONTH(SalesDataTable[[#This Row],[Order Date]])/3,0)</f>
        <v>Q3</v>
      </c>
      <c r="S1260" s="13">
        <f>MONTH(SalesDataTable[[#This Row],[Order Date]])</f>
        <v>7</v>
      </c>
      <c r="T1260" s="16" t="str">
        <f>TEXT(SalesDataTable[[#This Row],[Order Date]],"mmm")</f>
        <v>Jul</v>
      </c>
    </row>
    <row r="1261" ht="15.6" spans="1:20">
      <c r="A1261" s="19" t="s">
        <v>1332</v>
      </c>
      <c r="B1261" s="11">
        <v>46206</v>
      </c>
      <c r="C1261" s="12" t="s">
        <v>28</v>
      </c>
      <c r="D1261" s="12" t="s">
        <v>89</v>
      </c>
      <c r="E1261" s="12" t="s">
        <v>23</v>
      </c>
      <c r="F1261" s="12" t="s">
        <v>36</v>
      </c>
      <c r="G1261" s="12" t="s">
        <v>31</v>
      </c>
      <c r="H1261" s="12" t="s">
        <v>99</v>
      </c>
      <c r="I1261" s="13">
        <v>2</v>
      </c>
      <c r="J1261" s="14">
        <v>70.5</v>
      </c>
      <c r="K1261" s="15">
        <v>0</v>
      </c>
      <c r="L1261" s="14">
        <v>32.51</v>
      </c>
      <c r="M1261" s="14">
        <f t="shared" si="76"/>
        <v>141</v>
      </c>
      <c r="N1261" s="14">
        <f t="shared" si="77"/>
        <v>65.02</v>
      </c>
      <c r="O1261" s="14">
        <f t="shared" si="78"/>
        <v>75.98</v>
      </c>
      <c r="P1261" s="16">
        <f t="shared" si="79"/>
        <v>0.53886524822695</v>
      </c>
      <c r="Q1261" s="17">
        <f>YEAR(SalesDataTable[[#This Row],[Order Date]])</f>
        <v>2026</v>
      </c>
      <c r="R1261" s="16" t="str">
        <f>"Q"&amp;ROUNDUP(MONTH(SalesDataTable[[#This Row],[Order Date]])/3,0)</f>
        <v>Q3</v>
      </c>
      <c r="S1261" s="13">
        <f>MONTH(SalesDataTable[[#This Row],[Order Date]])</f>
        <v>7</v>
      </c>
      <c r="T1261" s="16" t="str">
        <f>TEXT(SalesDataTable[[#This Row],[Order Date]],"mmm")</f>
        <v>Jul</v>
      </c>
    </row>
    <row r="1262" ht="15.6" spans="1:20">
      <c r="A1262" s="19" t="s">
        <v>1333</v>
      </c>
      <c r="B1262" s="11">
        <v>46206</v>
      </c>
      <c r="C1262" s="12" t="s">
        <v>28</v>
      </c>
      <c r="D1262" s="12" t="s">
        <v>106</v>
      </c>
      <c r="E1262" s="12" t="s">
        <v>23</v>
      </c>
      <c r="F1262" s="12" t="s">
        <v>36</v>
      </c>
      <c r="G1262" s="12" t="s">
        <v>31</v>
      </c>
      <c r="H1262" s="12" t="s">
        <v>73</v>
      </c>
      <c r="I1262" s="13">
        <v>2</v>
      </c>
      <c r="J1262" s="14">
        <v>152.89</v>
      </c>
      <c r="K1262" s="15">
        <v>0</v>
      </c>
      <c r="L1262" s="14">
        <v>81.34</v>
      </c>
      <c r="M1262" s="14">
        <f t="shared" si="76"/>
        <v>305.78</v>
      </c>
      <c r="N1262" s="14">
        <f t="shared" si="77"/>
        <v>162.68</v>
      </c>
      <c r="O1262" s="14">
        <f t="shared" si="78"/>
        <v>143.1</v>
      </c>
      <c r="P1262" s="16">
        <f t="shared" si="79"/>
        <v>0.467983517561646</v>
      </c>
      <c r="Q1262" s="17">
        <f>YEAR(SalesDataTable[[#This Row],[Order Date]])</f>
        <v>2026</v>
      </c>
      <c r="R1262" s="16" t="str">
        <f>"Q"&amp;ROUNDUP(MONTH(SalesDataTable[[#This Row],[Order Date]])/3,0)</f>
        <v>Q3</v>
      </c>
      <c r="S1262" s="13">
        <f>MONTH(SalesDataTable[[#This Row],[Order Date]])</f>
        <v>7</v>
      </c>
      <c r="T1262" s="16" t="str">
        <f>TEXT(SalesDataTable[[#This Row],[Order Date]],"mmm")</f>
        <v>Jul</v>
      </c>
    </row>
    <row r="1263" ht="15.6" spans="1:20">
      <c r="A1263" s="19" t="s">
        <v>1334</v>
      </c>
      <c r="B1263" s="11">
        <v>46207</v>
      </c>
      <c r="C1263" s="12" t="s">
        <v>21</v>
      </c>
      <c r="D1263" s="12" t="s">
        <v>108</v>
      </c>
      <c r="E1263" s="12" t="s">
        <v>23</v>
      </c>
      <c r="F1263" s="12" t="s">
        <v>36</v>
      </c>
      <c r="G1263" s="12" t="s">
        <v>25</v>
      </c>
      <c r="H1263" s="12" t="s">
        <v>26</v>
      </c>
      <c r="I1263" s="13">
        <v>2</v>
      </c>
      <c r="J1263" s="14">
        <v>81.9</v>
      </c>
      <c r="K1263" s="15">
        <v>0</v>
      </c>
      <c r="L1263" s="14">
        <v>42.61</v>
      </c>
      <c r="M1263" s="14">
        <f t="shared" si="76"/>
        <v>163.8</v>
      </c>
      <c r="N1263" s="14">
        <f t="shared" si="77"/>
        <v>85.22</v>
      </c>
      <c r="O1263" s="14">
        <f t="shared" si="78"/>
        <v>78.58</v>
      </c>
      <c r="P1263" s="16">
        <f t="shared" si="79"/>
        <v>0.47973137973138</v>
      </c>
      <c r="Q1263" s="17">
        <f>YEAR(SalesDataTable[[#This Row],[Order Date]])</f>
        <v>2026</v>
      </c>
      <c r="R1263" s="16" t="str">
        <f>"Q"&amp;ROUNDUP(MONTH(SalesDataTable[[#This Row],[Order Date]])/3,0)</f>
        <v>Q3</v>
      </c>
      <c r="S1263" s="13">
        <f>MONTH(SalesDataTable[[#This Row],[Order Date]])</f>
        <v>7</v>
      </c>
      <c r="T1263" s="16" t="str">
        <f>TEXT(SalesDataTable[[#This Row],[Order Date]],"mmm")</f>
        <v>Jul</v>
      </c>
    </row>
    <row r="1264" ht="15.6" spans="1:20">
      <c r="A1264" s="19" t="s">
        <v>1335</v>
      </c>
      <c r="B1264" s="11">
        <v>46207</v>
      </c>
      <c r="C1264" s="12" t="s">
        <v>34</v>
      </c>
      <c r="D1264" s="12" t="s">
        <v>81</v>
      </c>
      <c r="E1264" s="12" t="s">
        <v>45</v>
      </c>
      <c r="F1264" s="12" t="s">
        <v>36</v>
      </c>
      <c r="G1264" s="12" t="s">
        <v>25</v>
      </c>
      <c r="H1264" s="12" t="s">
        <v>63</v>
      </c>
      <c r="I1264" s="13">
        <v>1</v>
      </c>
      <c r="J1264" s="14">
        <v>103.58</v>
      </c>
      <c r="K1264" s="15">
        <v>0</v>
      </c>
      <c r="L1264" s="14">
        <v>51.94</v>
      </c>
      <c r="M1264" s="14">
        <f t="shared" si="76"/>
        <v>103.58</v>
      </c>
      <c r="N1264" s="14">
        <f t="shared" si="77"/>
        <v>51.94</v>
      </c>
      <c r="O1264" s="14">
        <f t="shared" si="78"/>
        <v>51.64</v>
      </c>
      <c r="P1264" s="16">
        <f t="shared" si="79"/>
        <v>0.498551843985325</v>
      </c>
      <c r="Q1264" s="17">
        <f>YEAR(SalesDataTable[[#This Row],[Order Date]])</f>
        <v>2026</v>
      </c>
      <c r="R1264" s="16" t="str">
        <f>"Q"&amp;ROUNDUP(MONTH(SalesDataTable[[#This Row],[Order Date]])/3,0)</f>
        <v>Q3</v>
      </c>
      <c r="S1264" s="13">
        <f>MONTH(SalesDataTable[[#This Row],[Order Date]])</f>
        <v>7</v>
      </c>
      <c r="T1264" s="16" t="str">
        <f>TEXT(SalesDataTable[[#This Row],[Order Date]],"mmm")</f>
        <v>Jul</v>
      </c>
    </row>
    <row r="1265" ht="15.6" spans="1:20">
      <c r="A1265" s="19" t="s">
        <v>1336</v>
      </c>
      <c r="B1265" s="11">
        <v>46207</v>
      </c>
      <c r="C1265" s="12" t="s">
        <v>34</v>
      </c>
      <c r="D1265" s="12" t="s">
        <v>44</v>
      </c>
      <c r="E1265" s="12" t="s">
        <v>30</v>
      </c>
      <c r="F1265" s="12" t="s">
        <v>24</v>
      </c>
      <c r="G1265" s="12" t="s">
        <v>31</v>
      </c>
      <c r="H1265" s="12" t="s">
        <v>99</v>
      </c>
      <c r="I1265" s="13">
        <v>4</v>
      </c>
      <c r="J1265" s="14">
        <v>69.7</v>
      </c>
      <c r="K1265" s="15">
        <v>0.1</v>
      </c>
      <c r="L1265" s="14">
        <v>32.8</v>
      </c>
      <c r="M1265" s="14">
        <f t="shared" si="76"/>
        <v>250.92</v>
      </c>
      <c r="N1265" s="14">
        <f t="shared" si="77"/>
        <v>131.2</v>
      </c>
      <c r="O1265" s="14">
        <f t="shared" si="78"/>
        <v>119.72</v>
      </c>
      <c r="P1265" s="16">
        <f t="shared" si="79"/>
        <v>0.477124183006536</v>
      </c>
      <c r="Q1265" s="17">
        <f>YEAR(SalesDataTable[[#This Row],[Order Date]])</f>
        <v>2026</v>
      </c>
      <c r="R1265" s="16" t="str">
        <f>"Q"&amp;ROUNDUP(MONTH(SalesDataTable[[#This Row],[Order Date]])/3,0)</f>
        <v>Q3</v>
      </c>
      <c r="S1265" s="13">
        <f>MONTH(SalesDataTable[[#This Row],[Order Date]])</f>
        <v>7</v>
      </c>
      <c r="T1265" s="16" t="str">
        <f>TEXT(SalesDataTable[[#This Row],[Order Date]],"mmm")</f>
        <v>Jul</v>
      </c>
    </row>
    <row r="1266" ht="15.6" spans="1:20">
      <c r="A1266" s="19" t="s">
        <v>1337</v>
      </c>
      <c r="B1266" s="11">
        <v>46207</v>
      </c>
      <c r="C1266" s="12" t="s">
        <v>28</v>
      </c>
      <c r="D1266" s="12" t="s">
        <v>89</v>
      </c>
      <c r="E1266" s="12" t="s">
        <v>23</v>
      </c>
      <c r="F1266" s="12" t="s">
        <v>40</v>
      </c>
      <c r="G1266" s="12" t="s">
        <v>69</v>
      </c>
      <c r="H1266" s="12" t="s">
        <v>70</v>
      </c>
      <c r="I1266" s="13">
        <v>1</v>
      </c>
      <c r="J1266" s="14">
        <v>40.55</v>
      </c>
      <c r="K1266" s="15">
        <v>0.05</v>
      </c>
      <c r="L1266" s="14">
        <v>14.44</v>
      </c>
      <c r="M1266" s="14">
        <f t="shared" si="76"/>
        <v>38.5225</v>
      </c>
      <c r="N1266" s="14">
        <f t="shared" si="77"/>
        <v>14.44</v>
      </c>
      <c r="O1266" s="14">
        <f t="shared" si="78"/>
        <v>24.0825</v>
      </c>
      <c r="P1266" s="16">
        <f t="shared" si="79"/>
        <v>0.625154130702836</v>
      </c>
      <c r="Q1266" s="17">
        <f>YEAR(SalesDataTable[[#This Row],[Order Date]])</f>
        <v>2026</v>
      </c>
      <c r="R1266" s="16" t="str">
        <f>"Q"&amp;ROUNDUP(MONTH(SalesDataTable[[#This Row],[Order Date]])/3,0)</f>
        <v>Q3</v>
      </c>
      <c r="S1266" s="13">
        <f>MONTH(SalesDataTable[[#This Row],[Order Date]])</f>
        <v>7</v>
      </c>
      <c r="T1266" s="16" t="str">
        <f>TEXT(SalesDataTable[[#This Row],[Order Date]],"mmm")</f>
        <v>Jul</v>
      </c>
    </row>
    <row r="1267" ht="15.6" spans="1:20">
      <c r="A1267" s="19" t="s">
        <v>1338</v>
      </c>
      <c r="B1267" s="11">
        <v>46207</v>
      </c>
      <c r="C1267" s="12" t="s">
        <v>47</v>
      </c>
      <c r="D1267" s="12" t="s">
        <v>68</v>
      </c>
      <c r="E1267" s="12" t="s">
        <v>23</v>
      </c>
      <c r="F1267" s="12" t="s">
        <v>36</v>
      </c>
      <c r="G1267" s="12" t="s">
        <v>31</v>
      </c>
      <c r="H1267" s="12" t="s">
        <v>41</v>
      </c>
      <c r="I1267" s="13">
        <v>2</v>
      </c>
      <c r="J1267" s="14">
        <v>145.89</v>
      </c>
      <c r="K1267" s="15">
        <v>0</v>
      </c>
      <c r="L1267" s="14">
        <v>80.71</v>
      </c>
      <c r="M1267" s="14">
        <f t="shared" si="76"/>
        <v>291.78</v>
      </c>
      <c r="N1267" s="14">
        <f t="shared" si="77"/>
        <v>161.42</v>
      </c>
      <c r="O1267" s="14">
        <f t="shared" si="78"/>
        <v>130.36</v>
      </c>
      <c r="P1267" s="16">
        <f t="shared" si="79"/>
        <v>0.446774967441223</v>
      </c>
      <c r="Q1267" s="17">
        <f>YEAR(SalesDataTable[[#This Row],[Order Date]])</f>
        <v>2026</v>
      </c>
      <c r="R1267" s="16" t="str">
        <f>"Q"&amp;ROUNDUP(MONTH(SalesDataTable[[#This Row],[Order Date]])/3,0)</f>
        <v>Q3</v>
      </c>
      <c r="S1267" s="13">
        <f>MONTH(SalesDataTable[[#This Row],[Order Date]])</f>
        <v>7</v>
      </c>
      <c r="T1267" s="16" t="str">
        <f>TEXT(SalesDataTable[[#This Row],[Order Date]],"mmm")</f>
        <v>Jul</v>
      </c>
    </row>
    <row r="1268" ht="15.6" spans="1:20">
      <c r="A1268" s="19" t="s">
        <v>1339</v>
      </c>
      <c r="B1268" s="11">
        <v>46207</v>
      </c>
      <c r="C1268" s="12" t="s">
        <v>47</v>
      </c>
      <c r="D1268" s="12" t="s">
        <v>102</v>
      </c>
      <c r="E1268" s="12" t="s">
        <v>23</v>
      </c>
      <c r="F1268" s="12" t="s">
        <v>24</v>
      </c>
      <c r="G1268" s="12" t="s">
        <v>37</v>
      </c>
      <c r="H1268" s="12" t="s">
        <v>103</v>
      </c>
      <c r="I1268" s="13">
        <v>1</v>
      </c>
      <c r="J1268" s="14">
        <v>163.25</v>
      </c>
      <c r="K1268" s="15">
        <v>0</v>
      </c>
      <c r="L1268" s="14">
        <v>89.71</v>
      </c>
      <c r="M1268" s="14">
        <f t="shared" si="76"/>
        <v>163.25</v>
      </c>
      <c r="N1268" s="14">
        <f t="shared" si="77"/>
        <v>89.71</v>
      </c>
      <c r="O1268" s="14">
        <f t="shared" si="78"/>
        <v>73.54</v>
      </c>
      <c r="P1268" s="16">
        <f t="shared" si="79"/>
        <v>0.450474732006126</v>
      </c>
      <c r="Q1268" s="17">
        <f>YEAR(SalesDataTable[[#This Row],[Order Date]])</f>
        <v>2026</v>
      </c>
      <c r="R1268" s="16" t="str">
        <f>"Q"&amp;ROUNDUP(MONTH(SalesDataTable[[#This Row],[Order Date]])/3,0)</f>
        <v>Q3</v>
      </c>
      <c r="S1268" s="13">
        <f>MONTH(SalesDataTable[[#This Row],[Order Date]])</f>
        <v>7</v>
      </c>
      <c r="T1268" s="16" t="str">
        <f>TEXT(SalesDataTable[[#This Row],[Order Date]],"mmm")</f>
        <v>Jul</v>
      </c>
    </row>
    <row r="1269" ht="15.6" spans="1:20">
      <c r="A1269" s="19" t="s">
        <v>1340</v>
      </c>
      <c r="B1269" s="11">
        <v>46207</v>
      </c>
      <c r="C1269" s="12" t="s">
        <v>28</v>
      </c>
      <c r="D1269" s="12" t="s">
        <v>29</v>
      </c>
      <c r="E1269" s="12" t="s">
        <v>23</v>
      </c>
      <c r="F1269" s="12" t="s">
        <v>24</v>
      </c>
      <c r="G1269" s="12" t="s">
        <v>69</v>
      </c>
      <c r="H1269" s="12" t="s">
        <v>70</v>
      </c>
      <c r="I1269" s="13">
        <v>1</v>
      </c>
      <c r="J1269" s="14">
        <v>40.39</v>
      </c>
      <c r="K1269" s="15">
        <v>0.1</v>
      </c>
      <c r="L1269" s="14">
        <v>14.38</v>
      </c>
      <c r="M1269" s="14">
        <f t="shared" si="76"/>
        <v>36.351</v>
      </c>
      <c r="N1269" s="14">
        <f t="shared" si="77"/>
        <v>14.38</v>
      </c>
      <c r="O1269" s="14">
        <f t="shared" si="78"/>
        <v>21.971</v>
      </c>
      <c r="P1269" s="16">
        <f t="shared" si="79"/>
        <v>0.604412533355341</v>
      </c>
      <c r="Q1269" s="17">
        <f>YEAR(SalesDataTable[[#This Row],[Order Date]])</f>
        <v>2026</v>
      </c>
      <c r="R1269" s="16" t="str">
        <f>"Q"&amp;ROUNDUP(MONTH(SalesDataTable[[#This Row],[Order Date]])/3,0)</f>
        <v>Q3</v>
      </c>
      <c r="S1269" s="13">
        <f>MONTH(SalesDataTable[[#This Row],[Order Date]])</f>
        <v>7</v>
      </c>
      <c r="T1269" s="16" t="str">
        <f>TEXT(SalesDataTable[[#This Row],[Order Date]],"mmm")</f>
        <v>Jul</v>
      </c>
    </row>
    <row r="1270" ht="15.6" spans="1:20">
      <c r="A1270" s="19" t="s">
        <v>1341</v>
      </c>
      <c r="B1270" s="11">
        <v>46207</v>
      </c>
      <c r="C1270" s="12" t="s">
        <v>21</v>
      </c>
      <c r="D1270" s="12" t="s">
        <v>108</v>
      </c>
      <c r="E1270" s="12" t="s">
        <v>45</v>
      </c>
      <c r="F1270" s="12" t="s">
        <v>24</v>
      </c>
      <c r="G1270" s="12" t="s">
        <v>51</v>
      </c>
      <c r="H1270" s="12" t="s">
        <v>61</v>
      </c>
      <c r="I1270" s="13">
        <v>1</v>
      </c>
      <c r="J1270" s="14">
        <v>200.22</v>
      </c>
      <c r="K1270" s="15">
        <v>0</v>
      </c>
      <c r="L1270" s="14">
        <v>104.38</v>
      </c>
      <c r="M1270" s="14">
        <f t="shared" si="76"/>
        <v>200.22</v>
      </c>
      <c r="N1270" s="14">
        <f t="shared" si="77"/>
        <v>104.38</v>
      </c>
      <c r="O1270" s="14">
        <f t="shared" si="78"/>
        <v>95.84</v>
      </c>
      <c r="P1270" s="16">
        <f t="shared" si="79"/>
        <v>0.478673459194886</v>
      </c>
      <c r="Q1270" s="17">
        <f>YEAR(SalesDataTable[[#This Row],[Order Date]])</f>
        <v>2026</v>
      </c>
      <c r="R1270" s="16" t="str">
        <f>"Q"&amp;ROUNDUP(MONTH(SalesDataTable[[#This Row],[Order Date]])/3,0)</f>
        <v>Q3</v>
      </c>
      <c r="S1270" s="13">
        <f>MONTH(SalesDataTable[[#This Row],[Order Date]])</f>
        <v>7</v>
      </c>
      <c r="T1270" s="16" t="str">
        <f>TEXT(SalesDataTable[[#This Row],[Order Date]],"mmm")</f>
        <v>Jul</v>
      </c>
    </row>
    <row r="1271" ht="15.6" spans="1:20">
      <c r="A1271" s="19" t="s">
        <v>1342</v>
      </c>
      <c r="B1271" s="11">
        <v>46207</v>
      </c>
      <c r="C1271" s="12" t="s">
        <v>28</v>
      </c>
      <c r="D1271" s="12" t="s">
        <v>58</v>
      </c>
      <c r="E1271" s="12" t="s">
        <v>23</v>
      </c>
      <c r="F1271" s="12" t="s">
        <v>24</v>
      </c>
      <c r="G1271" s="12" t="s">
        <v>37</v>
      </c>
      <c r="H1271" s="12" t="s">
        <v>103</v>
      </c>
      <c r="I1271" s="13">
        <v>1</v>
      </c>
      <c r="J1271" s="14">
        <v>164.78</v>
      </c>
      <c r="K1271" s="15">
        <v>0.1</v>
      </c>
      <c r="L1271" s="14">
        <v>88.72</v>
      </c>
      <c r="M1271" s="14">
        <f t="shared" si="76"/>
        <v>148.302</v>
      </c>
      <c r="N1271" s="14">
        <f t="shared" si="77"/>
        <v>88.72</v>
      </c>
      <c r="O1271" s="14">
        <f t="shared" si="78"/>
        <v>59.582</v>
      </c>
      <c r="P1271" s="16">
        <f t="shared" si="79"/>
        <v>0.401761270920149</v>
      </c>
      <c r="Q1271" s="17">
        <f>YEAR(SalesDataTable[[#This Row],[Order Date]])</f>
        <v>2026</v>
      </c>
      <c r="R1271" s="16" t="str">
        <f>"Q"&amp;ROUNDUP(MONTH(SalesDataTable[[#This Row],[Order Date]])/3,0)</f>
        <v>Q3</v>
      </c>
      <c r="S1271" s="13">
        <f>MONTH(SalesDataTable[[#This Row],[Order Date]])</f>
        <v>7</v>
      </c>
      <c r="T1271" s="16" t="str">
        <f>TEXT(SalesDataTable[[#This Row],[Order Date]],"mmm")</f>
        <v>Jul</v>
      </c>
    </row>
    <row r="1272" ht="15.6" spans="1:20">
      <c r="A1272" s="19" t="s">
        <v>1343</v>
      </c>
      <c r="B1272" s="11">
        <v>46207</v>
      </c>
      <c r="C1272" s="12" t="s">
        <v>28</v>
      </c>
      <c r="D1272" s="12" t="s">
        <v>106</v>
      </c>
      <c r="E1272" s="12" t="s">
        <v>23</v>
      </c>
      <c r="F1272" s="12" t="s">
        <v>24</v>
      </c>
      <c r="G1272" s="12" t="s">
        <v>31</v>
      </c>
      <c r="H1272" s="12" t="s">
        <v>41</v>
      </c>
      <c r="I1272" s="13">
        <v>4</v>
      </c>
      <c r="J1272" s="14">
        <v>142.86</v>
      </c>
      <c r="K1272" s="15">
        <v>0</v>
      </c>
      <c r="L1272" s="14">
        <v>81.62</v>
      </c>
      <c r="M1272" s="14">
        <f t="shared" si="76"/>
        <v>571.44</v>
      </c>
      <c r="N1272" s="14">
        <f t="shared" si="77"/>
        <v>326.48</v>
      </c>
      <c r="O1272" s="14">
        <f t="shared" si="78"/>
        <v>244.96</v>
      </c>
      <c r="P1272" s="16">
        <f t="shared" si="79"/>
        <v>0.428671426571469</v>
      </c>
      <c r="Q1272" s="17">
        <f>YEAR(SalesDataTable[[#This Row],[Order Date]])</f>
        <v>2026</v>
      </c>
      <c r="R1272" s="16" t="str">
        <f>"Q"&amp;ROUNDUP(MONTH(SalesDataTable[[#This Row],[Order Date]])/3,0)</f>
        <v>Q3</v>
      </c>
      <c r="S1272" s="13">
        <f>MONTH(SalesDataTable[[#This Row],[Order Date]])</f>
        <v>7</v>
      </c>
      <c r="T1272" s="16" t="str">
        <f>TEXT(SalesDataTable[[#This Row],[Order Date]],"mmm")</f>
        <v>Jul</v>
      </c>
    </row>
    <row r="1273" ht="15.6" spans="1:20">
      <c r="A1273" s="19" t="s">
        <v>1344</v>
      </c>
      <c r="B1273" s="11">
        <v>46208</v>
      </c>
      <c r="C1273" s="12" t="s">
        <v>47</v>
      </c>
      <c r="D1273" s="12" t="s">
        <v>102</v>
      </c>
      <c r="E1273" s="12" t="s">
        <v>59</v>
      </c>
      <c r="F1273" s="12" t="s">
        <v>40</v>
      </c>
      <c r="G1273" s="12" t="s">
        <v>25</v>
      </c>
      <c r="H1273" s="12" t="s">
        <v>55</v>
      </c>
      <c r="I1273" s="13">
        <v>1</v>
      </c>
      <c r="J1273" s="14">
        <v>41.18</v>
      </c>
      <c r="K1273" s="15">
        <v>0</v>
      </c>
      <c r="L1273" s="14">
        <v>16.25</v>
      </c>
      <c r="M1273" s="14">
        <f t="shared" si="76"/>
        <v>41.18</v>
      </c>
      <c r="N1273" s="14">
        <f t="shared" si="77"/>
        <v>16.25</v>
      </c>
      <c r="O1273" s="14">
        <f t="shared" si="78"/>
        <v>24.93</v>
      </c>
      <c r="P1273" s="16">
        <f t="shared" si="79"/>
        <v>0.605390966488587</v>
      </c>
      <c r="Q1273" s="17">
        <f>YEAR(SalesDataTable[[#This Row],[Order Date]])</f>
        <v>2026</v>
      </c>
      <c r="R1273" s="16" t="str">
        <f>"Q"&amp;ROUNDUP(MONTH(SalesDataTable[[#This Row],[Order Date]])/3,0)</f>
        <v>Q3</v>
      </c>
      <c r="S1273" s="13">
        <f>MONTH(SalesDataTable[[#This Row],[Order Date]])</f>
        <v>7</v>
      </c>
      <c r="T1273" s="16" t="str">
        <f>TEXT(SalesDataTable[[#This Row],[Order Date]],"mmm")</f>
        <v>Jul</v>
      </c>
    </row>
    <row r="1274" ht="15.6" spans="1:20">
      <c r="A1274" s="19" t="s">
        <v>1345</v>
      </c>
      <c r="B1274" s="11">
        <v>46208</v>
      </c>
      <c r="C1274" s="12" t="s">
        <v>28</v>
      </c>
      <c r="D1274" s="12" t="s">
        <v>86</v>
      </c>
      <c r="E1274" s="12" t="s">
        <v>30</v>
      </c>
      <c r="F1274" s="12" t="s">
        <v>40</v>
      </c>
      <c r="G1274" s="12" t="s">
        <v>69</v>
      </c>
      <c r="H1274" s="12" t="s">
        <v>87</v>
      </c>
      <c r="I1274" s="13">
        <v>12</v>
      </c>
      <c r="J1274" s="14">
        <v>35.81</v>
      </c>
      <c r="K1274" s="15">
        <v>0.15</v>
      </c>
      <c r="L1274" s="14">
        <v>14.29</v>
      </c>
      <c r="M1274" s="14">
        <f t="shared" si="76"/>
        <v>365.262</v>
      </c>
      <c r="N1274" s="14">
        <f t="shared" si="77"/>
        <v>171.48</v>
      </c>
      <c r="O1274" s="14">
        <f t="shared" si="78"/>
        <v>193.782</v>
      </c>
      <c r="P1274" s="16">
        <f t="shared" si="79"/>
        <v>0.530528771128669</v>
      </c>
      <c r="Q1274" s="17">
        <f>YEAR(SalesDataTable[[#This Row],[Order Date]])</f>
        <v>2026</v>
      </c>
      <c r="R1274" s="16" t="str">
        <f>"Q"&amp;ROUNDUP(MONTH(SalesDataTable[[#This Row],[Order Date]])/3,0)</f>
        <v>Q3</v>
      </c>
      <c r="S1274" s="13">
        <f>MONTH(SalesDataTable[[#This Row],[Order Date]])</f>
        <v>7</v>
      </c>
      <c r="T1274" s="16" t="str">
        <f>TEXT(SalesDataTable[[#This Row],[Order Date]],"mmm")</f>
        <v>Jul</v>
      </c>
    </row>
    <row r="1275" ht="15.6" spans="1:20">
      <c r="A1275" s="19" t="s">
        <v>1346</v>
      </c>
      <c r="B1275" s="11">
        <v>46208</v>
      </c>
      <c r="C1275" s="12" t="s">
        <v>28</v>
      </c>
      <c r="D1275" s="12" t="s">
        <v>106</v>
      </c>
      <c r="E1275" s="12" t="s">
        <v>45</v>
      </c>
      <c r="F1275" s="12" t="s">
        <v>36</v>
      </c>
      <c r="G1275" s="12" t="s">
        <v>51</v>
      </c>
      <c r="H1275" s="12" t="s">
        <v>52</v>
      </c>
      <c r="I1275" s="13">
        <v>3</v>
      </c>
      <c r="J1275" s="14">
        <v>345.42</v>
      </c>
      <c r="K1275" s="15">
        <v>0</v>
      </c>
      <c r="L1275" s="14">
        <v>198.69</v>
      </c>
      <c r="M1275" s="14">
        <f t="shared" si="76"/>
        <v>1036.26</v>
      </c>
      <c r="N1275" s="14">
        <f t="shared" si="77"/>
        <v>596.07</v>
      </c>
      <c r="O1275" s="14">
        <f t="shared" si="78"/>
        <v>440.19</v>
      </c>
      <c r="P1275" s="16">
        <f t="shared" si="79"/>
        <v>0.424787215563662</v>
      </c>
      <c r="Q1275" s="17">
        <f>YEAR(SalesDataTable[[#This Row],[Order Date]])</f>
        <v>2026</v>
      </c>
      <c r="R1275" s="16" t="str">
        <f>"Q"&amp;ROUNDUP(MONTH(SalesDataTable[[#This Row],[Order Date]])/3,0)</f>
        <v>Q3</v>
      </c>
      <c r="S1275" s="13">
        <f>MONTH(SalesDataTable[[#This Row],[Order Date]])</f>
        <v>7</v>
      </c>
      <c r="T1275" s="16" t="str">
        <f>TEXT(SalesDataTable[[#This Row],[Order Date]],"mmm")</f>
        <v>Jul</v>
      </c>
    </row>
    <row r="1276" ht="15.6" spans="1:20">
      <c r="A1276" s="19" t="s">
        <v>1347</v>
      </c>
      <c r="B1276" s="11">
        <v>46208</v>
      </c>
      <c r="C1276" s="12" t="s">
        <v>47</v>
      </c>
      <c r="D1276" s="12" t="s">
        <v>68</v>
      </c>
      <c r="E1276" s="12" t="s">
        <v>23</v>
      </c>
      <c r="F1276" s="12" t="s">
        <v>24</v>
      </c>
      <c r="G1276" s="12" t="s">
        <v>25</v>
      </c>
      <c r="H1276" s="12" t="s">
        <v>63</v>
      </c>
      <c r="I1276" s="13">
        <v>4</v>
      </c>
      <c r="J1276" s="14">
        <v>101.66</v>
      </c>
      <c r="K1276" s="15">
        <v>0.1</v>
      </c>
      <c r="L1276" s="14">
        <v>51.55</v>
      </c>
      <c r="M1276" s="14">
        <f t="shared" si="76"/>
        <v>365.976</v>
      </c>
      <c r="N1276" s="14">
        <f t="shared" si="77"/>
        <v>206.2</v>
      </c>
      <c r="O1276" s="14">
        <f t="shared" si="78"/>
        <v>159.776</v>
      </c>
      <c r="P1276" s="16">
        <f t="shared" si="79"/>
        <v>0.436575075961265</v>
      </c>
      <c r="Q1276" s="17">
        <f>YEAR(SalesDataTable[[#This Row],[Order Date]])</f>
        <v>2026</v>
      </c>
      <c r="R1276" s="16" t="str">
        <f>"Q"&amp;ROUNDUP(MONTH(SalesDataTable[[#This Row],[Order Date]])/3,0)</f>
        <v>Q3</v>
      </c>
      <c r="S1276" s="13">
        <f>MONTH(SalesDataTable[[#This Row],[Order Date]])</f>
        <v>7</v>
      </c>
      <c r="T1276" s="16" t="str">
        <f>TEXT(SalesDataTable[[#This Row],[Order Date]],"mmm")</f>
        <v>Jul</v>
      </c>
    </row>
    <row r="1277" ht="15.6" spans="1:20">
      <c r="A1277" s="19" t="s">
        <v>1348</v>
      </c>
      <c r="B1277" s="11">
        <v>46208</v>
      </c>
      <c r="C1277" s="12" t="s">
        <v>47</v>
      </c>
      <c r="D1277" s="12" t="s">
        <v>102</v>
      </c>
      <c r="E1277" s="12" t="s">
        <v>23</v>
      </c>
      <c r="F1277" s="12" t="s">
        <v>40</v>
      </c>
      <c r="G1277" s="12" t="s">
        <v>31</v>
      </c>
      <c r="H1277" s="12" t="s">
        <v>41</v>
      </c>
      <c r="I1277" s="13">
        <v>3</v>
      </c>
      <c r="J1277" s="14">
        <v>146.89</v>
      </c>
      <c r="K1277" s="15">
        <v>0</v>
      </c>
      <c r="L1277" s="14">
        <v>77.65</v>
      </c>
      <c r="M1277" s="14">
        <f t="shared" si="76"/>
        <v>440.67</v>
      </c>
      <c r="N1277" s="14">
        <f t="shared" si="77"/>
        <v>232.95</v>
      </c>
      <c r="O1277" s="14">
        <f t="shared" si="78"/>
        <v>207.72</v>
      </c>
      <c r="P1277" s="16">
        <f t="shared" si="79"/>
        <v>0.471373136360542</v>
      </c>
      <c r="Q1277" s="17">
        <f>YEAR(SalesDataTable[[#This Row],[Order Date]])</f>
        <v>2026</v>
      </c>
      <c r="R1277" s="16" t="str">
        <f>"Q"&amp;ROUNDUP(MONTH(SalesDataTable[[#This Row],[Order Date]])/3,0)</f>
        <v>Q3</v>
      </c>
      <c r="S1277" s="13">
        <f>MONTH(SalesDataTable[[#This Row],[Order Date]])</f>
        <v>7</v>
      </c>
      <c r="T1277" s="16" t="str">
        <f>TEXT(SalesDataTable[[#This Row],[Order Date]],"mmm")</f>
        <v>Jul</v>
      </c>
    </row>
    <row r="1278" ht="15.6" spans="1:20">
      <c r="A1278" s="19" t="s">
        <v>1349</v>
      </c>
      <c r="B1278" s="11">
        <v>46208</v>
      </c>
      <c r="C1278" s="12" t="s">
        <v>47</v>
      </c>
      <c r="D1278" s="12" t="s">
        <v>102</v>
      </c>
      <c r="E1278" s="12" t="s">
        <v>59</v>
      </c>
      <c r="F1278" s="12" t="s">
        <v>24</v>
      </c>
      <c r="G1278" s="12" t="s">
        <v>37</v>
      </c>
      <c r="H1278" s="12" t="s">
        <v>103</v>
      </c>
      <c r="I1278" s="13">
        <v>2</v>
      </c>
      <c r="J1278" s="14">
        <v>161.21</v>
      </c>
      <c r="K1278" s="15">
        <v>0</v>
      </c>
      <c r="L1278" s="14">
        <v>85.2</v>
      </c>
      <c r="M1278" s="14">
        <f t="shared" si="76"/>
        <v>322.42</v>
      </c>
      <c r="N1278" s="14">
        <f t="shared" si="77"/>
        <v>170.4</v>
      </c>
      <c r="O1278" s="14">
        <f t="shared" si="78"/>
        <v>152.02</v>
      </c>
      <c r="P1278" s="16">
        <f t="shared" si="79"/>
        <v>0.471496805409094</v>
      </c>
      <c r="Q1278" s="17">
        <f>YEAR(SalesDataTable[[#This Row],[Order Date]])</f>
        <v>2026</v>
      </c>
      <c r="R1278" s="16" t="str">
        <f>"Q"&amp;ROUNDUP(MONTH(SalesDataTable[[#This Row],[Order Date]])/3,0)</f>
        <v>Q3</v>
      </c>
      <c r="S1278" s="13">
        <f>MONTH(SalesDataTable[[#This Row],[Order Date]])</f>
        <v>7</v>
      </c>
      <c r="T1278" s="16" t="str">
        <f>TEXT(SalesDataTable[[#This Row],[Order Date]],"mmm")</f>
        <v>Jul</v>
      </c>
    </row>
    <row r="1279" ht="15.6" spans="1:20">
      <c r="A1279" s="19" t="s">
        <v>1350</v>
      </c>
      <c r="B1279" s="11">
        <v>46208</v>
      </c>
      <c r="C1279" s="12" t="s">
        <v>47</v>
      </c>
      <c r="D1279" s="12" t="s">
        <v>68</v>
      </c>
      <c r="E1279" s="12" t="s">
        <v>45</v>
      </c>
      <c r="F1279" s="12" t="s">
        <v>36</v>
      </c>
      <c r="G1279" s="12" t="s">
        <v>31</v>
      </c>
      <c r="H1279" s="12" t="s">
        <v>99</v>
      </c>
      <c r="I1279" s="13">
        <v>2</v>
      </c>
      <c r="J1279" s="14">
        <v>71.27</v>
      </c>
      <c r="K1279" s="15">
        <v>0.05</v>
      </c>
      <c r="L1279" s="14">
        <v>32.85</v>
      </c>
      <c r="M1279" s="14">
        <f t="shared" si="76"/>
        <v>135.413</v>
      </c>
      <c r="N1279" s="14">
        <f t="shared" si="77"/>
        <v>65.7</v>
      </c>
      <c r="O1279" s="14">
        <f t="shared" si="78"/>
        <v>69.713</v>
      </c>
      <c r="P1279" s="16">
        <f t="shared" si="79"/>
        <v>0.514817631985112</v>
      </c>
      <c r="Q1279" s="17">
        <f>YEAR(SalesDataTable[[#This Row],[Order Date]])</f>
        <v>2026</v>
      </c>
      <c r="R1279" s="16" t="str">
        <f>"Q"&amp;ROUNDUP(MONTH(SalesDataTable[[#This Row],[Order Date]])/3,0)</f>
        <v>Q3</v>
      </c>
      <c r="S1279" s="13">
        <f>MONTH(SalesDataTable[[#This Row],[Order Date]])</f>
        <v>7</v>
      </c>
      <c r="T1279" s="16" t="str">
        <f>TEXT(SalesDataTable[[#This Row],[Order Date]],"mmm")</f>
        <v>Jul</v>
      </c>
    </row>
    <row r="1280" ht="15.6" spans="1:20">
      <c r="A1280" s="19" t="s">
        <v>1351</v>
      </c>
      <c r="B1280" s="11">
        <v>46208</v>
      </c>
      <c r="C1280" s="12" t="s">
        <v>21</v>
      </c>
      <c r="D1280" s="12" t="s">
        <v>72</v>
      </c>
      <c r="E1280" s="12" t="s">
        <v>45</v>
      </c>
      <c r="F1280" s="12" t="s">
        <v>24</v>
      </c>
      <c r="G1280" s="12" t="s">
        <v>69</v>
      </c>
      <c r="H1280" s="12" t="s">
        <v>94</v>
      </c>
      <c r="I1280" s="13">
        <v>3</v>
      </c>
      <c r="J1280" s="14">
        <v>50.16</v>
      </c>
      <c r="K1280" s="15">
        <v>0.05</v>
      </c>
      <c r="L1280" s="14">
        <v>22.24</v>
      </c>
      <c r="M1280" s="14">
        <f t="shared" si="76"/>
        <v>142.956</v>
      </c>
      <c r="N1280" s="14">
        <f t="shared" si="77"/>
        <v>66.72</v>
      </c>
      <c r="O1280" s="14">
        <f t="shared" si="78"/>
        <v>76.236</v>
      </c>
      <c r="P1280" s="16">
        <f t="shared" si="79"/>
        <v>0.533282968186015</v>
      </c>
      <c r="Q1280" s="17">
        <f>YEAR(SalesDataTable[[#This Row],[Order Date]])</f>
        <v>2026</v>
      </c>
      <c r="R1280" s="16" t="str">
        <f>"Q"&amp;ROUNDUP(MONTH(SalesDataTable[[#This Row],[Order Date]])/3,0)</f>
        <v>Q3</v>
      </c>
      <c r="S1280" s="13">
        <f>MONTH(SalesDataTable[[#This Row],[Order Date]])</f>
        <v>7</v>
      </c>
      <c r="T1280" s="16" t="str">
        <f>TEXT(SalesDataTable[[#This Row],[Order Date]],"mmm")</f>
        <v>Jul</v>
      </c>
    </row>
    <row r="1281" ht="15.6" spans="1:20">
      <c r="A1281" s="19" t="s">
        <v>1352</v>
      </c>
      <c r="B1281" s="11">
        <v>46208</v>
      </c>
      <c r="C1281" s="12" t="s">
        <v>47</v>
      </c>
      <c r="D1281" s="12" t="s">
        <v>48</v>
      </c>
      <c r="E1281" s="12" t="s">
        <v>59</v>
      </c>
      <c r="F1281" s="12" t="s">
        <v>36</v>
      </c>
      <c r="G1281" s="12" t="s">
        <v>31</v>
      </c>
      <c r="H1281" s="12" t="s">
        <v>41</v>
      </c>
      <c r="I1281" s="13">
        <v>1</v>
      </c>
      <c r="J1281" s="14">
        <v>145.37</v>
      </c>
      <c r="K1281" s="15">
        <v>0.05</v>
      </c>
      <c r="L1281" s="14">
        <v>81.02</v>
      </c>
      <c r="M1281" s="14">
        <f t="shared" si="76"/>
        <v>138.1015</v>
      </c>
      <c r="N1281" s="14">
        <f t="shared" si="77"/>
        <v>81.02</v>
      </c>
      <c r="O1281" s="14">
        <f t="shared" si="78"/>
        <v>57.0815</v>
      </c>
      <c r="P1281" s="16">
        <f t="shared" si="79"/>
        <v>0.413330050723562</v>
      </c>
      <c r="Q1281" s="17">
        <f>YEAR(SalesDataTable[[#This Row],[Order Date]])</f>
        <v>2026</v>
      </c>
      <c r="R1281" s="16" t="str">
        <f>"Q"&amp;ROUNDUP(MONTH(SalesDataTable[[#This Row],[Order Date]])/3,0)</f>
        <v>Q3</v>
      </c>
      <c r="S1281" s="13">
        <f>MONTH(SalesDataTable[[#This Row],[Order Date]])</f>
        <v>7</v>
      </c>
      <c r="T1281" s="16" t="str">
        <f>TEXT(SalesDataTable[[#This Row],[Order Date]],"mmm")</f>
        <v>Jul</v>
      </c>
    </row>
    <row r="1282" ht="15.6" spans="1:20">
      <c r="A1282" s="19" t="s">
        <v>1353</v>
      </c>
      <c r="B1282" s="11">
        <v>46208</v>
      </c>
      <c r="C1282" s="12" t="s">
        <v>47</v>
      </c>
      <c r="D1282" s="12" t="s">
        <v>65</v>
      </c>
      <c r="E1282" s="12" t="s">
        <v>45</v>
      </c>
      <c r="F1282" s="12" t="s">
        <v>36</v>
      </c>
      <c r="G1282" s="12" t="s">
        <v>37</v>
      </c>
      <c r="H1282" s="12" t="s">
        <v>66</v>
      </c>
      <c r="I1282" s="13">
        <v>2</v>
      </c>
      <c r="J1282" s="14">
        <v>47.1</v>
      </c>
      <c r="K1282" s="15">
        <v>0</v>
      </c>
      <c r="L1282" s="14">
        <v>17.92</v>
      </c>
      <c r="M1282" s="14">
        <f t="shared" ref="M1282:M1345" si="80">I1282*J1282*(1-K1282)</f>
        <v>94.2</v>
      </c>
      <c r="N1282" s="14">
        <f t="shared" ref="N1282:N1345" si="81">I1282*L1282</f>
        <v>35.84</v>
      </c>
      <c r="O1282" s="14">
        <f t="shared" ref="O1282:O1345" si="82">M1282-N1282</f>
        <v>58.36</v>
      </c>
      <c r="P1282" s="16">
        <f t="shared" ref="P1282:P1345" si="83">IFERROR(O1282/M1282,0)</f>
        <v>0.619532908704883</v>
      </c>
      <c r="Q1282" s="17">
        <f>YEAR(SalesDataTable[[#This Row],[Order Date]])</f>
        <v>2026</v>
      </c>
      <c r="R1282" s="16" t="str">
        <f>"Q"&amp;ROUNDUP(MONTH(SalesDataTable[[#This Row],[Order Date]])/3,0)</f>
        <v>Q3</v>
      </c>
      <c r="S1282" s="13">
        <f>MONTH(SalesDataTable[[#This Row],[Order Date]])</f>
        <v>7</v>
      </c>
      <c r="T1282" s="16" t="str">
        <f>TEXT(SalesDataTable[[#This Row],[Order Date]],"mmm")</f>
        <v>Jul</v>
      </c>
    </row>
    <row r="1283" ht="15.6" spans="1:20">
      <c r="A1283" s="19" t="s">
        <v>1354</v>
      </c>
      <c r="B1283" s="11">
        <v>46208</v>
      </c>
      <c r="C1283" s="12" t="s">
        <v>47</v>
      </c>
      <c r="D1283" s="12" t="s">
        <v>102</v>
      </c>
      <c r="E1283" s="12" t="s">
        <v>30</v>
      </c>
      <c r="F1283" s="12" t="s">
        <v>40</v>
      </c>
      <c r="G1283" s="12" t="s">
        <v>31</v>
      </c>
      <c r="H1283" s="12" t="s">
        <v>73</v>
      </c>
      <c r="I1283" s="13">
        <v>5</v>
      </c>
      <c r="J1283" s="14">
        <v>155.09</v>
      </c>
      <c r="K1283" s="15">
        <v>0.1</v>
      </c>
      <c r="L1283" s="14">
        <v>78.52</v>
      </c>
      <c r="M1283" s="14">
        <f t="shared" si="80"/>
        <v>697.905</v>
      </c>
      <c r="N1283" s="14">
        <f t="shared" si="81"/>
        <v>392.6</v>
      </c>
      <c r="O1283" s="14">
        <f t="shared" si="82"/>
        <v>305.305</v>
      </c>
      <c r="P1283" s="16">
        <f t="shared" si="83"/>
        <v>0.4374592530502</v>
      </c>
      <c r="Q1283" s="17">
        <f>YEAR(SalesDataTable[[#This Row],[Order Date]])</f>
        <v>2026</v>
      </c>
      <c r="R1283" s="16" t="str">
        <f>"Q"&amp;ROUNDUP(MONTH(SalesDataTable[[#This Row],[Order Date]])/3,0)</f>
        <v>Q3</v>
      </c>
      <c r="S1283" s="13">
        <f>MONTH(SalesDataTable[[#This Row],[Order Date]])</f>
        <v>7</v>
      </c>
      <c r="T1283" s="16" t="str">
        <f>TEXT(SalesDataTable[[#This Row],[Order Date]],"mmm")</f>
        <v>Jul</v>
      </c>
    </row>
    <row r="1284" ht="15.6" spans="1:20">
      <c r="A1284" s="19" t="s">
        <v>1355</v>
      </c>
      <c r="B1284" s="11">
        <v>46208</v>
      </c>
      <c r="C1284" s="12" t="s">
        <v>47</v>
      </c>
      <c r="D1284" s="12" t="s">
        <v>102</v>
      </c>
      <c r="E1284" s="12" t="s">
        <v>23</v>
      </c>
      <c r="F1284" s="12" t="s">
        <v>36</v>
      </c>
      <c r="G1284" s="12" t="s">
        <v>25</v>
      </c>
      <c r="H1284" s="12" t="s">
        <v>26</v>
      </c>
      <c r="I1284" s="13">
        <v>3</v>
      </c>
      <c r="J1284" s="14">
        <v>82.89</v>
      </c>
      <c r="K1284" s="15">
        <v>0</v>
      </c>
      <c r="L1284" s="14">
        <v>42.31</v>
      </c>
      <c r="M1284" s="14">
        <f t="shared" si="80"/>
        <v>248.67</v>
      </c>
      <c r="N1284" s="14">
        <f t="shared" si="81"/>
        <v>126.93</v>
      </c>
      <c r="O1284" s="14">
        <f t="shared" si="82"/>
        <v>121.74</v>
      </c>
      <c r="P1284" s="16">
        <f t="shared" si="83"/>
        <v>0.489564483049825</v>
      </c>
      <c r="Q1284" s="17">
        <f>YEAR(SalesDataTable[[#This Row],[Order Date]])</f>
        <v>2026</v>
      </c>
      <c r="R1284" s="16" t="str">
        <f>"Q"&amp;ROUNDUP(MONTH(SalesDataTable[[#This Row],[Order Date]])/3,0)</f>
        <v>Q3</v>
      </c>
      <c r="S1284" s="13">
        <f>MONTH(SalesDataTable[[#This Row],[Order Date]])</f>
        <v>7</v>
      </c>
      <c r="T1284" s="16" t="str">
        <f>TEXT(SalesDataTable[[#This Row],[Order Date]],"mmm")</f>
        <v>Jul</v>
      </c>
    </row>
    <row r="1285" ht="15.6" spans="1:20">
      <c r="A1285" s="19" t="s">
        <v>1356</v>
      </c>
      <c r="B1285" s="11">
        <v>46208</v>
      </c>
      <c r="C1285" s="12" t="s">
        <v>34</v>
      </c>
      <c r="D1285" s="12" t="s">
        <v>44</v>
      </c>
      <c r="E1285" s="12" t="s">
        <v>45</v>
      </c>
      <c r="F1285" s="12" t="s">
        <v>36</v>
      </c>
      <c r="G1285" s="12" t="s">
        <v>25</v>
      </c>
      <c r="H1285" s="12" t="s">
        <v>26</v>
      </c>
      <c r="I1285" s="13">
        <v>2</v>
      </c>
      <c r="J1285" s="14">
        <v>80.8</v>
      </c>
      <c r="K1285" s="15">
        <v>0</v>
      </c>
      <c r="L1285" s="14">
        <v>42.21</v>
      </c>
      <c r="M1285" s="14">
        <f t="shared" si="80"/>
        <v>161.6</v>
      </c>
      <c r="N1285" s="14">
        <f t="shared" si="81"/>
        <v>84.42</v>
      </c>
      <c r="O1285" s="14">
        <f t="shared" si="82"/>
        <v>77.18</v>
      </c>
      <c r="P1285" s="16">
        <f t="shared" si="83"/>
        <v>0.47759900990099</v>
      </c>
      <c r="Q1285" s="17">
        <f>YEAR(SalesDataTable[[#This Row],[Order Date]])</f>
        <v>2026</v>
      </c>
      <c r="R1285" s="16" t="str">
        <f>"Q"&amp;ROUNDUP(MONTH(SalesDataTable[[#This Row],[Order Date]])/3,0)</f>
        <v>Q3</v>
      </c>
      <c r="S1285" s="13">
        <f>MONTH(SalesDataTable[[#This Row],[Order Date]])</f>
        <v>7</v>
      </c>
      <c r="T1285" s="16" t="str">
        <f>TEXT(SalesDataTable[[#This Row],[Order Date]],"mmm")</f>
        <v>Jul</v>
      </c>
    </row>
    <row r="1286" ht="15.6" spans="1:20">
      <c r="A1286" s="19" t="s">
        <v>1357</v>
      </c>
      <c r="B1286" s="11">
        <v>46209</v>
      </c>
      <c r="C1286" s="12" t="s">
        <v>34</v>
      </c>
      <c r="D1286" s="12" t="s">
        <v>54</v>
      </c>
      <c r="E1286" s="12" t="s">
        <v>23</v>
      </c>
      <c r="F1286" s="12" t="s">
        <v>36</v>
      </c>
      <c r="G1286" s="12" t="s">
        <v>69</v>
      </c>
      <c r="H1286" s="12" t="s">
        <v>70</v>
      </c>
      <c r="I1286" s="13">
        <v>2</v>
      </c>
      <c r="J1286" s="14">
        <v>39.54</v>
      </c>
      <c r="K1286" s="15">
        <v>0.05</v>
      </c>
      <c r="L1286" s="14">
        <v>14.68</v>
      </c>
      <c r="M1286" s="14">
        <f t="shared" si="80"/>
        <v>75.126</v>
      </c>
      <c r="N1286" s="14">
        <f t="shared" si="81"/>
        <v>29.36</v>
      </c>
      <c r="O1286" s="14">
        <f t="shared" si="82"/>
        <v>45.766</v>
      </c>
      <c r="P1286" s="16">
        <f t="shared" si="83"/>
        <v>0.609189894310891</v>
      </c>
      <c r="Q1286" s="17">
        <f>YEAR(SalesDataTable[[#This Row],[Order Date]])</f>
        <v>2026</v>
      </c>
      <c r="R1286" s="16" t="str">
        <f>"Q"&amp;ROUNDUP(MONTH(SalesDataTable[[#This Row],[Order Date]])/3,0)</f>
        <v>Q3</v>
      </c>
      <c r="S1286" s="13">
        <f>MONTH(SalesDataTable[[#This Row],[Order Date]])</f>
        <v>7</v>
      </c>
      <c r="T1286" s="16" t="str">
        <f>TEXT(SalesDataTable[[#This Row],[Order Date]],"mmm")</f>
        <v>Jul</v>
      </c>
    </row>
    <row r="1287" ht="15.6" spans="1:20">
      <c r="A1287" s="19" t="s">
        <v>1358</v>
      </c>
      <c r="B1287" s="11">
        <v>46209</v>
      </c>
      <c r="C1287" s="12" t="s">
        <v>34</v>
      </c>
      <c r="D1287" s="12" t="s">
        <v>35</v>
      </c>
      <c r="E1287" s="12" t="s">
        <v>23</v>
      </c>
      <c r="F1287" s="12" t="s">
        <v>36</v>
      </c>
      <c r="G1287" s="12" t="s">
        <v>69</v>
      </c>
      <c r="H1287" s="12" t="s">
        <v>75</v>
      </c>
      <c r="I1287" s="13">
        <v>2</v>
      </c>
      <c r="J1287" s="14">
        <v>121.35</v>
      </c>
      <c r="K1287" s="15">
        <v>0</v>
      </c>
      <c r="L1287" s="14">
        <v>71.06</v>
      </c>
      <c r="M1287" s="14">
        <f t="shared" si="80"/>
        <v>242.7</v>
      </c>
      <c r="N1287" s="14">
        <f t="shared" si="81"/>
        <v>142.12</v>
      </c>
      <c r="O1287" s="14">
        <f t="shared" si="82"/>
        <v>100.58</v>
      </c>
      <c r="P1287" s="16">
        <f t="shared" si="83"/>
        <v>0.414421096003296</v>
      </c>
      <c r="Q1287" s="17">
        <f>YEAR(SalesDataTable[[#This Row],[Order Date]])</f>
        <v>2026</v>
      </c>
      <c r="R1287" s="16" t="str">
        <f>"Q"&amp;ROUNDUP(MONTH(SalesDataTable[[#This Row],[Order Date]])/3,0)</f>
        <v>Q3</v>
      </c>
      <c r="S1287" s="13">
        <f>MONTH(SalesDataTable[[#This Row],[Order Date]])</f>
        <v>7</v>
      </c>
      <c r="T1287" s="16" t="str">
        <f>TEXT(SalesDataTable[[#This Row],[Order Date]],"mmm")</f>
        <v>Jul</v>
      </c>
    </row>
    <row r="1288" ht="15.6" spans="1:20">
      <c r="A1288" s="19" t="s">
        <v>1359</v>
      </c>
      <c r="B1288" s="11">
        <v>46209</v>
      </c>
      <c r="C1288" s="12" t="s">
        <v>47</v>
      </c>
      <c r="D1288" s="12" t="s">
        <v>68</v>
      </c>
      <c r="E1288" s="12" t="s">
        <v>45</v>
      </c>
      <c r="F1288" s="12" t="s">
        <v>24</v>
      </c>
      <c r="G1288" s="12" t="s">
        <v>69</v>
      </c>
      <c r="H1288" s="12" t="s">
        <v>70</v>
      </c>
      <c r="I1288" s="13">
        <v>1</v>
      </c>
      <c r="J1288" s="14">
        <v>41.37</v>
      </c>
      <c r="K1288" s="15">
        <v>0</v>
      </c>
      <c r="L1288" s="14">
        <v>15.12</v>
      </c>
      <c r="M1288" s="14">
        <f t="shared" si="80"/>
        <v>41.37</v>
      </c>
      <c r="N1288" s="14">
        <f t="shared" si="81"/>
        <v>15.12</v>
      </c>
      <c r="O1288" s="14">
        <f t="shared" si="82"/>
        <v>26.25</v>
      </c>
      <c r="P1288" s="16">
        <f t="shared" si="83"/>
        <v>0.634517766497462</v>
      </c>
      <c r="Q1288" s="17">
        <f>YEAR(SalesDataTable[[#This Row],[Order Date]])</f>
        <v>2026</v>
      </c>
      <c r="R1288" s="16" t="str">
        <f>"Q"&amp;ROUNDUP(MONTH(SalesDataTable[[#This Row],[Order Date]])/3,0)</f>
        <v>Q3</v>
      </c>
      <c r="S1288" s="13">
        <f>MONTH(SalesDataTable[[#This Row],[Order Date]])</f>
        <v>7</v>
      </c>
      <c r="T1288" s="16" t="str">
        <f>TEXT(SalesDataTable[[#This Row],[Order Date]],"mmm")</f>
        <v>Jul</v>
      </c>
    </row>
    <row r="1289" ht="15.6" spans="1:20">
      <c r="A1289" s="19" t="s">
        <v>1360</v>
      </c>
      <c r="B1289" s="11">
        <v>46209</v>
      </c>
      <c r="C1289" s="12" t="s">
        <v>28</v>
      </c>
      <c r="D1289" s="12" t="s">
        <v>89</v>
      </c>
      <c r="E1289" s="12" t="s">
        <v>23</v>
      </c>
      <c r="F1289" s="12" t="s">
        <v>36</v>
      </c>
      <c r="G1289" s="12" t="s">
        <v>25</v>
      </c>
      <c r="H1289" s="12" t="s">
        <v>26</v>
      </c>
      <c r="I1289" s="13">
        <v>5</v>
      </c>
      <c r="J1289" s="14">
        <v>81.63</v>
      </c>
      <c r="K1289" s="15">
        <v>0.05</v>
      </c>
      <c r="L1289" s="14">
        <v>42.36</v>
      </c>
      <c r="M1289" s="14">
        <f t="shared" si="80"/>
        <v>387.7425</v>
      </c>
      <c r="N1289" s="14">
        <f t="shared" si="81"/>
        <v>211.8</v>
      </c>
      <c r="O1289" s="14">
        <f t="shared" si="82"/>
        <v>175.9425</v>
      </c>
      <c r="P1289" s="16">
        <f t="shared" si="83"/>
        <v>0.453761194607246</v>
      </c>
      <c r="Q1289" s="17">
        <f>YEAR(SalesDataTable[[#This Row],[Order Date]])</f>
        <v>2026</v>
      </c>
      <c r="R1289" s="16" t="str">
        <f>"Q"&amp;ROUNDUP(MONTH(SalesDataTable[[#This Row],[Order Date]])/3,0)</f>
        <v>Q3</v>
      </c>
      <c r="S1289" s="13">
        <f>MONTH(SalesDataTable[[#This Row],[Order Date]])</f>
        <v>7</v>
      </c>
      <c r="T1289" s="16" t="str">
        <f>TEXT(SalesDataTable[[#This Row],[Order Date]],"mmm")</f>
        <v>Jul</v>
      </c>
    </row>
    <row r="1290" ht="15.6" spans="1:20">
      <c r="A1290" s="19" t="s">
        <v>1361</v>
      </c>
      <c r="B1290" s="11">
        <v>46209</v>
      </c>
      <c r="C1290" s="12" t="s">
        <v>28</v>
      </c>
      <c r="D1290" s="12" t="s">
        <v>29</v>
      </c>
      <c r="E1290" s="12" t="s">
        <v>23</v>
      </c>
      <c r="F1290" s="12" t="s">
        <v>24</v>
      </c>
      <c r="G1290" s="12" t="s">
        <v>69</v>
      </c>
      <c r="H1290" s="12" t="s">
        <v>87</v>
      </c>
      <c r="I1290" s="13">
        <v>1</v>
      </c>
      <c r="J1290" s="14">
        <v>36.19</v>
      </c>
      <c r="K1290" s="15">
        <v>0</v>
      </c>
      <c r="L1290" s="14">
        <v>13.91</v>
      </c>
      <c r="M1290" s="14">
        <f t="shared" si="80"/>
        <v>36.19</v>
      </c>
      <c r="N1290" s="14">
        <f t="shared" si="81"/>
        <v>13.91</v>
      </c>
      <c r="O1290" s="14">
        <f t="shared" si="82"/>
        <v>22.28</v>
      </c>
      <c r="P1290" s="16">
        <f t="shared" si="83"/>
        <v>0.615639679469467</v>
      </c>
      <c r="Q1290" s="17">
        <f>YEAR(SalesDataTable[[#This Row],[Order Date]])</f>
        <v>2026</v>
      </c>
      <c r="R1290" s="16" t="str">
        <f>"Q"&amp;ROUNDUP(MONTH(SalesDataTable[[#This Row],[Order Date]])/3,0)</f>
        <v>Q3</v>
      </c>
      <c r="S1290" s="13">
        <f>MONTH(SalesDataTable[[#This Row],[Order Date]])</f>
        <v>7</v>
      </c>
      <c r="T1290" s="16" t="str">
        <f>TEXT(SalesDataTable[[#This Row],[Order Date]],"mmm")</f>
        <v>Jul</v>
      </c>
    </row>
    <row r="1291" ht="15.6" spans="1:20">
      <c r="A1291" s="19" t="s">
        <v>1362</v>
      </c>
      <c r="B1291" s="11">
        <v>46209</v>
      </c>
      <c r="C1291" s="12" t="s">
        <v>28</v>
      </c>
      <c r="D1291" s="12" t="s">
        <v>29</v>
      </c>
      <c r="E1291" s="12" t="s">
        <v>59</v>
      </c>
      <c r="F1291" s="12" t="s">
        <v>36</v>
      </c>
      <c r="G1291" s="12" t="s">
        <v>31</v>
      </c>
      <c r="H1291" s="12" t="s">
        <v>41</v>
      </c>
      <c r="I1291" s="13">
        <v>1</v>
      </c>
      <c r="J1291" s="14">
        <v>142.04</v>
      </c>
      <c r="K1291" s="15">
        <v>0</v>
      </c>
      <c r="L1291" s="14">
        <v>81.67</v>
      </c>
      <c r="M1291" s="14">
        <f t="shared" si="80"/>
        <v>142.04</v>
      </c>
      <c r="N1291" s="14">
        <f t="shared" si="81"/>
        <v>81.67</v>
      </c>
      <c r="O1291" s="14">
        <f t="shared" si="82"/>
        <v>60.37</v>
      </c>
      <c r="P1291" s="16">
        <f t="shared" si="83"/>
        <v>0.425021120811039</v>
      </c>
      <c r="Q1291" s="17">
        <f>YEAR(SalesDataTable[[#This Row],[Order Date]])</f>
        <v>2026</v>
      </c>
      <c r="R1291" s="16" t="str">
        <f>"Q"&amp;ROUNDUP(MONTH(SalesDataTable[[#This Row],[Order Date]])/3,0)</f>
        <v>Q3</v>
      </c>
      <c r="S1291" s="13">
        <f>MONTH(SalesDataTable[[#This Row],[Order Date]])</f>
        <v>7</v>
      </c>
      <c r="T1291" s="16" t="str">
        <f>TEXT(SalesDataTable[[#This Row],[Order Date]],"mmm")</f>
        <v>Jul</v>
      </c>
    </row>
    <row r="1292" ht="15.6" spans="1:20">
      <c r="A1292" s="19" t="s">
        <v>1363</v>
      </c>
      <c r="B1292" s="11">
        <v>46209</v>
      </c>
      <c r="C1292" s="12" t="s">
        <v>34</v>
      </c>
      <c r="D1292" s="12" t="s">
        <v>54</v>
      </c>
      <c r="E1292" s="12" t="s">
        <v>23</v>
      </c>
      <c r="F1292" s="12" t="s">
        <v>40</v>
      </c>
      <c r="G1292" s="12" t="s">
        <v>37</v>
      </c>
      <c r="H1292" s="12" t="s">
        <v>91</v>
      </c>
      <c r="I1292" s="13">
        <v>1</v>
      </c>
      <c r="J1292" s="14">
        <v>133.67</v>
      </c>
      <c r="K1292" s="15">
        <v>0</v>
      </c>
      <c r="L1292" s="14">
        <v>68.25</v>
      </c>
      <c r="M1292" s="14">
        <f t="shared" si="80"/>
        <v>133.67</v>
      </c>
      <c r="N1292" s="14">
        <f t="shared" si="81"/>
        <v>68.25</v>
      </c>
      <c r="O1292" s="14">
        <f t="shared" si="82"/>
        <v>65.42</v>
      </c>
      <c r="P1292" s="16">
        <f t="shared" si="83"/>
        <v>0.489414229071594</v>
      </c>
      <c r="Q1292" s="17">
        <f>YEAR(SalesDataTable[[#This Row],[Order Date]])</f>
        <v>2026</v>
      </c>
      <c r="R1292" s="16" t="str">
        <f>"Q"&amp;ROUNDUP(MONTH(SalesDataTable[[#This Row],[Order Date]])/3,0)</f>
        <v>Q3</v>
      </c>
      <c r="S1292" s="13">
        <f>MONTH(SalesDataTable[[#This Row],[Order Date]])</f>
        <v>7</v>
      </c>
      <c r="T1292" s="16" t="str">
        <f>TEXT(SalesDataTable[[#This Row],[Order Date]],"mmm")</f>
        <v>Jul</v>
      </c>
    </row>
    <row r="1293" ht="15.6" spans="1:20">
      <c r="A1293" s="19" t="s">
        <v>1364</v>
      </c>
      <c r="B1293" s="11">
        <v>46209</v>
      </c>
      <c r="C1293" s="12" t="s">
        <v>34</v>
      </c>
      <c r="D1293" s="12" t="s">
        <v>81</v>
      </c>
      <c r="E1293" s="12" t="s">
        <v>23</v>
      </c>
      <c r="F1293" s="12" t="s">
        <v>36</v>
      </c>
      <c r="G1293" s="12" t="s">
        <v>37</v>
      </c>
      <c r="H1293" s="12" t="s">
        <v>103</v>
      </c>
      <c r="I1293" s="13">
        <v>6</v>
      </c>
      <c r="J1293" s="14">
        <v>166.6</v>
      </c>
      <c r="K1293" s="15">
        <v>0</v>
      </c>
      <c r="L1293" s="14">
        <v>88.14</v>
      </c>
      <c r="M1293" s="14">
        <f t="shared" si="80"/>
        <v>999.6</v>
      </c>
      <c r="N1293" s="14">
        <f t="shared" si="81"/>
        <v>528.84</v>
      </c>
      <c r="O1293" s="14">
        <f t="shared" si="82"/>
        <v>470.76</v>
      </c>
      <c r="P1293" s="16">
        <f t="shared" si="83"/>
        <v>0.470948379351741</v>
      </c>
      <c r="Q1293" s="17">
        <f>YEAR(SalesDataTable[[#This Row],[Order Date]])</f>
        <v>2026</v>
      </c>
      <c r="R1293" s="16" t="str">
        <f>"Q"&amp;ROUNDUP(MONTH(SalesDataTable[[#This Row],[Order Date]])/3,0)</f>
        <v>Q3</v>
      </c>
      <c r="S1293" s="13">
        <f>MONTH(SalesDataTable[[#This Row],[Order Date]])</f>
        <v>7</v>
      </c>
      <c r="T1293" s="16" t="str">
        <f>TEXT(SalesDataTable[[#This Row],[Order Date]],"mmm")</f>
        <v>Jul</v>
      </c>
    </row>
    <row r="1294" ht="15.6" spans="1:20">
      <c r="A1294" s="19" t="s">
        <v>1365</v>
      </c>
      <c r="B1294" s="11">
        <v>46209</v>
      </c>
      <c r="C1294" s="12" t="s">
        <v>28</v>
      </c>
      <c r="D1294" s="12" t="s">
        <v>89</v>
      </c>
      <c r="E1294" s="12" t="s">
        <v>23</v>
      </c>
      <c r="F1294" s="12" t="s">
        <v>24</v>
      </c>
      <c r="G1294" s="12" t="s">
        <v>25</v>
      </c>
      <c r="H1294" s="12" t="s">
        <v>63</v>
      </c>
      <c r="I1294" s="13">
        <v>2</v>
      </c>
      <c r="J1294" s="14">
        <v>99.93</v>
      </c>
      <c r="K1294" s="15">
        <v>0.1</v>
      </c>
      <c r="L1294" s="14">
        <v>51.96</v>
      </c>
      <c r="M1294" s="14">
        <f t="shared" si="80"/>
        <v>179.874</v>
      </c>
      <c r="N1294" s="14">
        <f t="shared" si="81"/>
        <v>103.92</v>
      </c>
      <c r="O1294" s="14">
        <f t="shared" si="82"/>
        <v>75.954</v>
      </c>
      <c r="P1294" s="16">
        <f t="shared" si="83"/>
        <v>0.422262250241836</v>
      </c>
      <c r="Q1294" s="17">
        <f>YEAR(SalesDataTable[[#This Row],[Order Date]])</f>
        <v>2026</v>
      </c>
      <c r="R1294" s="16" t="str">
        <f>"Q"&amp;ROUNDUP(MONTH(SalesDataTable[[#This Row],[Order Date]])/3,0)</f>
        <v>Q3</v>
      </c>
      <c r="S1294" s="13">
        <f>MONTH(SalesDataTable[[#This Row],[Order Date]])</f>
        <v>7</v>
      </c>
      <c r="T1294" s="16" t="str">
        <f>TEXT(SalesDataTable[[#This Row],[Order Date]],"mmm")</f>
        <v>Jul</v>
      </c>
    </row>
    <row r="1295" ht="15.6" spans="1:20">
      <c r="A1295" s="19" t="s">
        <v>1366</v>
      </c>
      <c r="B1295" s="11">
        <v>46210</v>
      </c>
      <c r="C1295" s="12" t="s">
        <v>21</v>
      </c>
      <c r="D1295" s="12" t="s">
        <v>108</v>
      </c>
      <c r="E1295" s="12" t="s">
        <v>45</v>
      </c>
      <c r="F1295" s="12" t="s">
        <v>24</v>
      </c>
      <c r="G1295" s="12" t="s">
        <v>25</v>
      </c>
      <c r="H1295" s="12" t="s">
        <v>63</v>
      </c>
      <c r="I1295" s="13">
        <v>6</v>
      </c>
      <c r="J1295" s="14">
        <v>100.56</v>
      </c>
      <c r="K1295" s="15">
        <v>0</v>
      </c>
      <c r="L1295" s="14">
        <v>49.47</v>
      </c>
      <c r="M1295" s="14">
        <f t="shared" si="80"/>
        <v>603.36</v>
      </c>
      <c r="N1295" s="14">
        <f t="shared" si="81"/>
        <v>296.82</v>
      </c>
      <c r="O1295" s="14">
        <f t="shared" si="82"/>
        <v>306.54</v>
      </c>
      <c r="P1295" s="16">
        <f t="shared" si="83"/>
        <v>0.508054892601432</v>
      </c>
      <c r="Q1295" s="17">
        <f>YEAR(SalesDataTable[[#This Row],[Order Date]])</f>
        <v>2026</v>
      </c>
      <c r="R1295" s="16" t="str">
        <f>"Q"&amp;ROUNDUP(MONTH(SalesDataTable[[#This Row],[Order Date]])/3,0)</f>
        <v>Q3</v>
      </c>
      <c r="S1295" s="13">
        <f>MONTH(SalesDataTable[[#This Row],[Order Date]])</f>
        <v>7</v>
      </c>
      <c r="T1295" s="16" t="str">
        <f>TEXT(SalesDataTable[[#This Row],[Order Date]],"mmm")</f>
        <v>Jul</v>
      </c>
    </row>
    <row r="1296" ht="15.6" spans="1:20">
      <c r="A1296" s="19" t="s">
        <v>1367</v>
      </c>
      <c r="B1296" s="11">
        <v>46210</v>
      </c>
      <c r="C1296" s="12" t="s">
        <v>21</v>
      </c>
      <c r="D1296" s="12" t="s">
        <v>72</v>
      </c>
      <c r="E1296" s="12" t="s">
        <v>23</v>
      </c>
      <c r="F1296" s="12" t="s">
        <v>24</v>
      </c>
      <c r="G1296" s="12" t="s">
        <v>51</v>
      </c>
      <c r="H1296" s="12" t="s">
        <v>61</v>
      </c>
      <c r="I1296" s="13">
        <v>1</v>
      </c>
      <c r="J1296" s="14">
        <v>200.48</v>
      </c>
      <c r="K1296" s="15">
        <v>0.05</v>
      </c>
      <c r="L1296" s="14">
        <v>104.11</v>
      </c>
      <c r="M1296" s="14">
        <f t="shared" si="80"/>
        <v>190.456</v>
      </c>
      <c r="N1296" s="14">
        <f t="shared" si="81"/>
        <v>104.11</v>
      </c>
      <c r="O1296" s="14">
        <f t="shared" si="82"/>
        <v>86.346</v>
      </c>
      <c r="P1296" s="16">
        <f t="shared" si="83"/>
        <v>0.453364556643004</v>
      </c>
      <c r="Q1296" s="17">
        <f>YEAR(SalesDataTable[[#This Row],[Order Date]])</f>
        <v>2026</v>
      </c>
      <c r="R1296" s="16" t="str">
        <f>"Q"&amp;ROUNDUP(MONTH(SalesDataTable[[#This Row],[Order Date]])/3,0)</f>
        <v>Q3</v>
      </c>
      <c r="S1296" s="13">
        <f>MONTH(SalesDataTable[[#This Row],[Order Date]])</f>
        <v>7</v>
      </c>
      <c r="T1296" s="16" t="str">
        <f>TEXT(SalesDataTable[[#This Row],[Order Date]],"mmm")</f>
        <v>Jul</v>
      </c>
    </row>
    <row r="1297" ht="15.6" spans="1:20">
      <c r="A1297" s="19" t="s">
        <v>1368</v>
      </c>
      <c r="B1297" s="11">
        <v>46210</v>
      </c>
      <c r="C1297" s="12" t="s">
        <v>47</v>
      </c>
      <c r="D1297" s="12" t="s">
        <v>68</v>
      </c>
      <c r="E1297" s="12" t="s">
        <v>23</v>
      </c>
      <c r="F1297" s="12" t="s">
        <v>36</v>
      </c>
      <c r="G1297" s="12" t="s">
        <v>25</v>
      </c>
      <c r="H1297" s="12" t="s">
        <v>49</v>
      </c>
      <c r="I1297" s="13">
        <v>1</v>
      </c>
      <c r="J1297" s="14">
        <v>51.06</v>
      </c>
      <c r="K1297" s="15">
        <v>0.15</v>
      </c>
      <c r="L1297" s="14">
        <v>22.56</v>
      </c>
      <c r="M1297" s="14">
        <f t="shared" si="80"/>
        <v>43.401</v>
      </c>
      <c r="N1297" s="14">
        <f t="shared" si="81"/>
        <v>22.56</v>
      </c>
      <c r="O1297" s="14">
        <f t="shared" si="82"/>
        <v>20.841</v>
      </c>
      <c r="P1297" s="16">
        <f t="shared" si="83"/>
        <v>0.48019630884081</v>
      </c>
      <c r="Q1297" s="17">
        <f>YEAR(SalesDataTable[[#This Row],[Order Date]])</f>
        <v>2026</v>
      </c>
      <c r="R1297" s="16" t="str">
        <f>"Q"&amp;ROUNDUP(MONTH(SalesDataTable[[#This Row],[Order Date]])/3,0)</f>
        <v>Q3</v>
      </c>
      <c r="S1297" s="13">
        <f>MONTH(SalesDataTable[[#This Row],[Order Date]])</f>
        <v>7</v>
      </c>
      <c r="T1297" s="16" t="str">
        <f>TEXT(SalesDataTable[[#This Row],[Order Date]],"mmm")</f>
        <v>Jul</v>
      </c>
    </row>
    <row r="1298" ht="15.6" spans="1:20">
      <c r="A1298" s="19" t="s">
        <v>1369</v>
      </c>
      <c r="B1298" s="11">
        <v>46210</v>
      </c>
      <c r="C1298" s="12" t="s">
        <v>21</v>
      </c>
      <c r="D1298" s="12" t="s">
        <v>108</v>
      </c>
      <c r="E1298" s="12" t="s">
        <v>45</v>
      </c>
      <c r="F1298" s="12" t="s">
        <v>36</v>
      </c>
      <c r="G1298" s="12" t="s">
        <v>69</v>
      </c>
      <c r="H1298" s="12" t="s">
        <v>75</v>
      </c>
      <c r="I1298" s="13">
        <v>2</v>
      </c>
      <c r="J1298" s="14">
        <v>125.9</v>
      </c>
      <c r="K1298" s="15">
        <v>0.15</v>
      </c>
      <c r="L1298" s="14">
        <v>70.27</v>
      </c>
      <c r="M1298" s="14">
        <f t="shared" si="80"/>
        <v>214.03</v>
      </c>
      <c r="N1298" s="14">
        <f t="shared" si="81"/>
        <v>140.54</v>
      </c>
      <c r="O1298" s="14">
        <f t="shared" si="82"/>
        <v>73.49</v>
      </c>
      <c r="P1298" s="16">
        <f t="shared" si="83"/>
        <v>0.343363079942064</v>
      </c>
      <c r="Q1298" s="17">
        <f>YEAR(SalesDataTable[[#This Row],[Order Date]])</f>
        <v>2026</v>
      </c>
      <c r="R1298" s="16" t="str">
        <f>"Q"&amp;ROUNDUP(MONTH(SalesDataTable[[#This Row],[Order Date]])/3,0)</f>
        <v>Q3</v>
      </c>
      <c r="S1298" s="13">
        <f>MONTH(SalesDataTable[[#This Row],[Order Date]])</f>
        <v>7</v>
      </c>
      <c r="T1298" s="16" t="str">
        <f>TEXT(SalesDataTable[[#This Row],[Order Date]],"mmm")</f>
        <v>Jul</v>
      </c>
    </row>
    <row r="1299" ht="15.6" spans="1:20">
      <c r="A1299" s="19" t="s">
        <v>1370</v>
      </c>
      <c r="B1299" s="11">
        <v>46211</v>
      </c>
      <c r="C1299" s="12" t="s">
        <v>28</v>
      </c>
      <c r="D1299" s="12" t="s">
        <v>89</v>
      </c>
      <c r="E1299" s="12" t="s">
        <v>45</v>
      </c>
      <c r="F1299" s="12" t="s">
        <v>24</v>
      </c>
      <c r="G1299" s="12" t="s">
        <v>51</v>
      </c>
      <c r="H1299" s="12" t="s">
        <v>61</v>
      </c>
      <c r="I1299" s="13">
        <v>2</v>
      </c>
      <c r="J1299" s="14">
        <v>192.24</v>
      </c>
      <c r="K1299" s="15">
        <v>0.05</v>
      </c>
      <c r="L1299" s="14">
        <v>103.65</v>
      </c>
      <c r="M1299" s="14">
        <f t="shared" si="80"/>
        <v>365.256</v>
      </c>
      <c r="N1299" s="14">
        <f t="shared" si="81"/>
        <v>207.3</v>
      </c>
      <c r="O1299" s="14">
        <f t="shared" si="82"/>
        <v>157.956</v>
      </c>
      <c r="P1299" s="16">
        <f t="shared" si="83"/>
        <v>0.432452854983902</v>
      </c>
      <c r="Q1299" s="17">
        <f>YEAR(SalesDataTable[[#This Row],[Order Date]])</f>
        <v>2026</v>
      </c>
      <c r="R1299" s="16" t="str">
        <f>"Q"&amp;ROUNDUP(MONTH(SalesDataTable[[#This Row],[Order Date]])/3,0)</f>
        <v>Q3</v>
      </c>
      <c r="S1299" s="13">
        <f>MONTH(SalesDataTable[[#This Row],[Order Date]])</f>
        <v>7</v>
      </c>
      <c r="T1299" s="16" t="str">
        <f>TEXT(SalesDataTable[[#This Row],[Order Date]],"mmm")</f>
        <v>Jul</v>
      </c>
    </row>
    <row r="1300" ht="15.6" spans="1:20">
      <c r="A1300" s="19" t="s">
        <v>1371</v>
      </c>
      <c r="B1300" s="11">
        <v>46211</v>
      </c>
      <c r="C1300" s="12" t="s">
        <v>21</v>
      </c>
      <c r="D1300" s="12" t="s">
        <v>22</v>
      </c>
      <c r="E1300" s="12" t="s">
        <v>23</v>
      </c>
      <c r="F1300" s="12" t="s">
        <v>40</v>
      </c>
      <c r="G1300" s="12" t="s">
        <v>69</v>
      </c>
      <c r="H1300" s="12" t="s">
        <v>70</v>
      </c>
      <c r="I1300" s="13">
        <v>2</v>
      </c>
      <c r="J1300" s="14">
        <v>40.79</v>
      </c>
      <c r="K1300" s="15">
        <v>0</v>
      </c>
      <c r="L1300" s="14">
        <v>14.61</v>
      </c>
      <c r="M1300" s="14">
        <f t="shared" si="80"/>
        <v>81.58</v>
      </c>
      <c r="N1300" s="14">
        <f t="shared" si="81"/>
        <v>29.22</v>
      </c>
      <c r="O1300" s="14">
        <f t="shared" si="82"/>
        <v>52.36</v>
      </c>
      <c r="P1300" s="16">
        <f t="shared" si="83"/>
        <v>0.64182397646482</v>
      </c>
      <c r="Q1300" s="17">
        <f>YEAR(SalesDataTable[[#This Row],[Order Date]])</f>
        <v>2026</v>
      </c>
      <c r="R1300" s="16" t="str">
        <f>"Q"&amp;ROUNDUP(MONTH(SalesDataTable[[#This Row],[Order Date]])/3,0)</f>
        <v>Q3</v>
      </c>
      <c r="S1300" s="13">
        <f>MONTH(SalesDataTable[[#This Row],[Order Date]])</f>
        <v>7</v>
      </c>
      <c r="T1300" s="16" t="str">
        <f>TEXT(SalesDataTable[[#This Row],[Order Date]],"mmm")</f>
        <v>Jul</v>
      </c>
    </row>
    <row r="1301" ht="15.6" spans="1:20">
      <c r="A1301" s="19" t="s">
        <v>1372</v>
      </c>
      <c r="B1301" s="11">
        <v>46211</v>
      </c>
      <c r="C1301" s="12" t="s">
        <v>21</v>
      </c>
      <c r="D1301" s="12" t="s">
        <v>72</v>
      </c>
      <c r="E1301" s="12" t="s">
        <v>45</v>
      </c>
      <c r="F1301" s="12" t="s">
        <v>36</v>
      </c>
      <c r="G1301" s="12" t="s">
        <v>51</v>
      </c>
      <c r="H1301" s="12" t="s">
        <v>110</v>
      </c>
      <c r="I1301" s="13">
        <v>2</v>
      </c>
      <c r="J1301" s="14">
        <v>125.73</v>
      </c>
      <c r="K1301" s="15">
        <v>0.15</v>
      </c>
      <c r="L1301" s="14">
        <v>61.75</v>
      </c>
      <c r="M1301" s="14">
        <f t="shared" si="80"/>
        <v>213.741</v>
      </c>
      <c r="N1301" s="14">
        <f t="shared" si="81"/>
        <v>123.5</v>
      </c>
      <c r="O1301" s="14">
        <f t="shared" si="82"/>
        <v>90.241</v>
      </c>
      <c r="P1301" s="16">
        <f t="shared" si="83"/>
        <v>0.422197893712484</v>
      </c>
      <c r="Q1301" s="17">
        <f>YEAR(SalesDataTable[[#This Row],[Order Date]])</f>
        <v>2026</v>
      </c>
      <c r="R1301" s="16" t="str">
        <f>"Q"&amp;ROUNDUP(MONTH(SalesDataTable[[#This Row],[Order Date]])/3,0)</f>
        <v>Q3</v>
      </c>
      <c r="S1301" s="13">
        <f>MONTH(SalesDataTable[[#This Row],[Order Date]])</f>
        <v>7</v>
      </c>
      <c r="T1301" s="16" t="str">
        <f>TEXT(SalesDataTable[[#This Row],[Order Date]],"mmm")</f>
        <v>Jul</v>
      </c>
    </row>
    <row r="1302" ht="15.6" spans="1:20">
      <c r="A1302" s="19" t="s">
        <v>1373</v>
      </c>
      <c r="B1302" s="11">
        <v>46211</v>
      </c>
      <c r="C1302" s="12" t="s">
        <v>21</v>
      </c>
      <c r="D1302" s="12" t="s">
        <v>108</v>
      </c>
      <c r="E1302" s="12" t="s">
        <v>23</v>
      </c>
      <c r="F1302" s="12" t="s">
        <v>40</v>
      </c>
      <c r="G1302" s="12" t="s">
        <v>37</v>
      </c>
      <c r="H1302" s="12" t="s">
        <v>103</v>
      </c>
      <c r="I1302" s="13">
        <v>1</v>
      </c>
      <c r="J1302" s="14">
        <v>164.92</v>
      </c>
      <c r="K1302" s="15">
        <v>0</v>
      </c>
      <c r="L1302" s="14">
        <v>89.47</v>
      </c>
      <c r="M1302" s="14">
        <f t="shared" si="80"/>
        <v>164.92</v>
      </c>
      <c r="N1302" s="14">
        <f t="shared" si="81"/>
        <v>89.47</v>
      </c>
      <c r="O1302" s="14">
        <f t="shared" si="82"/>
        <v>75.45</v>
      </c>
      <c r="P1302" s="16">
        <f t="shared" si="83"/>
        <v>0.457494542808634</v>
      </c>
      <c r="Q1302" s="17">
        <f>YEAR(SalesDataTable[[#This Row],[Order Date]])</f>
        <v>2026</v>
      </c>
      <c r="R1302" s="16" t="str">
        <f>"Q"&amp;ROUNDUP(MONTH(SalesDataTable[[#This Row],[Order Date]])/3,0)</f>
        <v>Q3</v>
      </c>
      <c r="S1302" s="13">
        <f>MONTH(SalesDataTable[[#This Row],[Order Date]])</f>
        <v>7</v>
      </c>
      <c r="T1302" s="16" t="str">
        <f>TEXT(SalesDataTable[[#This Row],[Order Date]],"mmm")</f>
        <v>Jul</v>
      </c>
    </row>
    <row r="1303" ht="15.6" spans="1:20">
      <c r="A1303" s="19" t="s">
        <v>1374</v>
      </c>
      <c r="B1303" s="11">
        <v>46211</v>
      </c>
      <c r="C1303" s="12" t="s">
        <v>28</v>
      </c>
      <c r="D1303" s="12" t="s">
        <v>58</v>
      </c>
      <c r="E1303" s="12" t="s">
        <v>45</v>
      </c>
      <c r="F1303" s="12" t="s">
        <v>36</v>
      </c>
      <c r="G1303" s="12" t="s">
        <v>25</v>
      </c>
      <c r="H1303" s="12" t="s">
        <v>63</v>
      </c>
      <c r="I1303" s="13">
        <v>5</v>
      </c>
      <c r="J1303" s="14">
        <v>103.91</v>
      </c>
      <c r="K1303" s="15">
        <v>0</v>
      </c>
      <c r="L1303" s="14">
        <v>51.19</v>
      </c>
      <c r="M1303" s="14">
        <f t="shared" si="80"/>
        <v>519.55</v>
      </c>
      <c r="N1303" s="14">
        <f t="shared" si="81"/>
        <v>255.95</v>
      </c>
      <c r="O1303" s="14">
        <f t="shared" si="82"/>
        <v>263.6</v>
      </c>
      <c r="P1303" s="16">
        <f t="shared" si="83"/>
        <v>0.507362140313733</v>
      </c>
      <c r="Q1303" s="17">
        <f>YEAR(SalesDataTable[[#This Row],[Order Date]])</f>
        <v>2026</v>
      </c>
      <c r="R1303" s="16" t="str">
        <f>"Q"&amp;ROUNDUP(MONTH(SalesDataTable[[#This Row],[Order Date]])/3,0)</f>
        <v>Q3</v>
      </c>
      <c r="S1303" s="13">
        <f>MONTH(SalesDataTable[[#This Row],[Order Date]])</f>
        <v>7</v>
      </c>
      <c r="T1303" s="16" t="str">
        <f>TEXT(SalesDataTable[[#This Row],[Order Date]],"mmm")</f>
        <v>Jul</v>
      </c>
    </row>
    <row r="1304" ht="15.6" spans="1:20">
      <c r="A1304" s="19" t="s">
        <v>1375</v>
      </c>
      <c r="B1304" s="11">
        <v>46212</v>
      </c>
      <c r="C1304" s="12" t="s">
        <v>34</v>
      </c>
      <c r="D1304" s="12" t="s">
        <v>146</v>
      </c>
      <c r="E1304" s="12" t="s">
        <v>30</v>
      </c>
      <c r="F1304" s="12" t="s">
        <v>40</v>
      </c>
      <c r="G1304" s="12" t="s">
        <v>25</v>
      </c>
      <c r="H1304" s="12" t="s">
        <v>49</v>
      </c>
      <c r="I1304" s="13">
        <v>10</v>
      </c>
      <c r="J1304" s="14">
        <v>49.69</v>
      </c>
      <c r="K1304" s="15">
        <v>0.1</v>
      </c>
      <c r="L1304" s="14">
        <v>21.82</v>
      </c>
      <c r="M1304" s="14">
        <f t="shared" si="80"/>
        <v>447.21</v>
      </c>
      <c r="N1304" s="14">
        <f t="shared" si="81"/>
        <v>218.2</v>
      </c>
      <c r="O1304" s="14">
        <f t="shared" si="82"/>
        <v>229.01</v>
      </c>
      <c r="P1304" s="16">
        <f t="shared" si="83"/>
        <v>0.512086044587554</v>
      </c>
      <c r="Q1304" s="17">
        <f>YEAR(SalesDataTable[[#This Row],[Order Date]])</f>
        <v>2026</v>
      </c>
      <c r="R1304" s="16" t="str">
        <f>"Q"&amp;ROUNDUP(MONTH(SalesDataTable[[#This Row],[Order Date]])/3,0)</f>
        <v>Q3</v>
      </c>
      <c r="S1304" s="13">
        <f>MONTH(SalesDataTable[[#This Row],[Order Date]])</f>
        <v>7</v>
      </c>
      <c r="T1304" s="16" t="str">
        <f>TEXT(SalesDataTable[[#This Row],[Order Date]],"mmm")</f>
        <v>Jul</v>
      </c>
    </row>
    <row r="1305" ht="15.6" spans="1:20">
      <c r="A1305" s="19" t="s">
        <v>1376</v>
      </c>
      <c r="B1305" s="11">
        <v>46212</v>
      </c>
      <c r="C1305" s="12" t="s">
        <v>47</v>
      </c>
      <c r="D1305" s="12" t="s">
        <v>65</v>
      </c>
      <c r="E1305" s="12" t="s">
        <v>45</v>
      </c>
      <c r="F1305" s="12" t="s">
        <v>24</v>
      </c>
      <c r="G1305" s="12" t="s">
        <v>31</v>
      </c>
      <c r="H1305" s="12" t="s">
        <v>32</v>
      </c>
      <c r="I1305" s="13">
        <v>3</v>
      </c>
      <c r="J1305" s="14">
        <v>94.19</v>
      </c>
      <c r="K1305" s="15">
        <v>0</v>
      </c>
      <c r="L1305" s="14">
        <v>44.1</v>
      </c>
      <c r="M1305" s="14">
        <f t="shared" si="80"/>
        <v>282.57</v>
      </c>
      <c r="N1305" s="14">
        <f t="shared" si="81"/>
        <v>132.3</v>
      </c>
      <c r="O1305" s="14">
        <f t="shared" si="82"/>
        <v>150.27</v>
      </c>
      <c r="P1305" s="16">
        <f t="shared" si="83"/>
        <v>0.53179743072513</v>
      </c>
      <c r="Q1305" s="17">
        <f>YEAR(SalesDataTable[[#This Row],[Order Date]])</f>
        <v>2026</v>
      </c>
      <c r="R1305" s="16" t="str">
        <f>"Q"&amp;ROUNDUP(MONTH(SalesDataTable[[#This Row],[Order Date]])/3,0)</f>
        <v>Q3</v>
      </c>
      <c r="S1305" s="13">
        <f>MONTH(SalesDataTable[[#This Row],[Order Date]])</f>
        <v>7</v>
      </c>
      <c r="T1305" s="16" t="str">
        <f>TEXT(SalesDataTable[[#This Row],[Order Date]],"mmm")</f>
        <v>Jul</v>
      </c>
    </row>
    <row r="1306" ht="15.6" spans="1:20">
      <c r="A1306" s="19" t="s">
        <v>1377</v>
      </c>
      <c r="B1306" s="11">
        <v>46212</v>
      </c>
      <c r="C1306" s="12" t="s">
        <v>28</v>
      </c>
      <c r="D1306" s="12" t="s">
        <v>106</v>
      </c>
      <c r="E1306" s="12" t="s">
        <v>45</v>
      </c>
      <c r="F1306" s="12" t="s">
        <v>24</v>
      </c>
      <c r="G1306" s="12" t="s">
        <v>37</v>
      </c>
      <c r="H1306" s="12" t="s">
        <v>66</v>
      </c>
      <c r="I1306" s="13">
        <v>1</v>
      </c>
      <c r="J1306" s="14">
        <v>46.87</v>
      </c>
      <c r="K1306" s="15">
        <v>0</v>
      </c>
      <c r="L1306" s="14">
        <v>18.65</v>
      </c>
      <c r="M1306" s="14">
        <f t="shared" si="80"/>
        <v>46.87</v>
      </c>
      <c r="N1306" s="14">
        <f t="shared" si="81"/>
        <v>18.65</v>
      </c>
      <c r="O1306" s="14">
        <f t="shared" si="82"/>
        <v>28.22</v>
      </c>
      <c r="P1306" s="16">
        <f t="shared" si="83"/>
        <v>0.602090889694901</v>
      </c>
      <c r="Q1306" s="17">
        <f>YEAR(SalesDataTable[[#This Row],[Order Date]])</f>
        <v>2026</v>
      </c>
      <c r="R1306" s="16" t="str">
        <f>"Q"&amp;ROUNDUP(MONTH(SalesDataTable[[#This Row],[Order Date]])/3,0)</f>
        <v>Q3</v>
      </c>
      <c r="S1306" s="13">
        <f>MONTH(SalesDataTable[[#This Row],[Order Date]])</f>
        <v>7</v>
      </c>
      <c r="T1306" s="16" t="str">
        <f>TEXT(SalesDataTable[[#This Row],[Order Date]],"mmm")</f>
        <v>Jul</v>
      </c>
    </row>
    <row r="1307" ht="15.6" spans="1:20">
      <c r="A1307" s="19" t="s">
        <v>1378</v>
      </c>
      <c r="B1307" s="11">
        <v>46212</v>
      </c>
      <c r="C1307" s="12" t="s">
        <v>34</v>
      </c>
      <c r="D1307" s="12" t="s">
        <v>146</v>
      </c>
      <c r="E1307" s="12" t="s">
        <v>23</v>
      </c>
      <c r="F1307" s="12" t="s">
        <v>24</v>
      </c>
      <c r="G1307" s="12" t="s">
        <v>37</v>
      </c>
      <c r="H1307" s="12" t="s">
        <v>38</v>
      </c>
      <c r="I1307" s="13">
        <v>1</v>
      </c>
      <c r="J1307" s="14">
        <v>36.99</v>
      </c>
      <c r="K1307" s="15">
        <v>0.1</v>
      </c>
      <c r="L1307" s="14">
        <v>13.2</v>
      </c>
      <c r="M1307" s="14">
        <f t="shared" si="80"/>
        <v>33.291</v>
      </c>
      <c r="N1307" s="14">
        <f t="shared" si="81"/>
        <v>13.2</v>
      </c>
      <c r="O1307" s="14">
        <f t="shared" si="82"/>
        <v>20.091</v>
      </c>
      <c r="P1307" s="16">
        <f t="shared" si="83"/>
        <v>0.603496440479409</v>
      </c>
      <c r="Q1307" s="17">
        <f>YEAR(SalesDataTable[[#This Row],[Order Date]])</f>
        <v>2026</v>
      </c>
      <c r="R1307" s="16" t="str">
        <f>"Q"&amp;ROUNDUP(MONTH(SalesDataTable[[#This Row],[Order Date]])/3,0)</f>
        <v>Q3</v>
      </c>
      <c r="S1307" s="13">
        <f>MONTH(SalesDataTable[[#This Row],[Order Date]])</f>
        <v>7</v>
      </c>
      <c r="T1307" s="16" t="str">
        <f>TEXT(SalesDataTable[[#This Row],[Order Date]],"mmm")</f>
        <v>Jul</v>
      </c>
    </row>
    <row r="1308" ht="15.6" spans="1:20">
      <c r="A1308" s="19" t="s">
        <v>1379</v>
      </c>
      <c r="B1308" s="11">
        <v>46212</v>
      </c>
      <c r="C1308" s="12" t="s">
        <v>21</v>
      </c>
      <c r="D1308" s="12" t="s">
        <v>108</v>
      </c>
      <c r="E1308" s="12" t="s">
        <v>23</v>
      </c>
      <c r="F1308" s="12" t="s">
        <v>24</v>
      </c>
      <c r="G1308" s="12" t="s">
        <v>37</v>
      </c>
      <c r="H1308" s="12" t="s">
        <v>91</v>
      </c>
      <c r="I1308" s="13">
        <v>1</v>
      </c>
      <c r="J1308" s="14">
        <v>135.44</v>
      </c>
      <c r="K1308" s="15">
        <v>0</v>
      </c>
      <c r="L1308" s="14">
        <v>65.48</v>
      </c>
      <c r="M1308" s="14">
        <f t="shared" si="80"/>
        <v>135.44</v>
      </c>
      <c r="N1308" s="14">
        <f t="shared" si="81"/>
        <v>65.48</v>
      </c>
      <c r="O1308" s="14">
        <f t="shared" si="82"/>
        <v>69.96</v>
      </c>
      <c r="P1308" s="16">
        <f t="shared" si="83"/>
        <v>0.516538688718252</v>
      </c>
      <c r="Q1308" s="17">
        <f>YEAR(SalesDataTable[[#This Row],[Order Date]])</f>
        <v>2026</v>
      </c>
      <c r="R1308" s="16" t="str">
        <f>"Q"&amp;ROUNDUP(MONTH(SalesDataTable[[#This Row],[Order Date]])/3,0)</f>
        <v>Q3</v>
      </c>
      <c r="S1308" s="13">
        <f>MONTH(SalesDataTable[[#This Row],[Order Date]])</f>
        <v>7</v>
      </c>
      <c r="T1308" s="16" t="str">
        <f>TEXT(SalesDataTable[[#This Row],[Order Date]],"mmm")</f>
        <v>Jul</v>
      </c>
    </row>
    <row r="1309" ht="15.6" spans="1:20">
      <c r="A1309" s="19" t="s">
        <v>1380</v>
      </c>
      <c r="B1309" s="11">
        <v>46212</v>
      </c>
      <c r="C1309" s="12" t="s">
        <v>28</v>
      </c>
      <c r="D1309" s="12" t="s">
        <v>29</v>
      </c>
      <c r="E1309" s="12" t="s">
        <v>23</v>
      </c>
      <c r="F1309" s="12" t="s">
        <v>36</v>
      </c>
      <c r="G1309" s="12" t="s">
        <v>31</v>
      </c>
      <c r="H1309" s="12" t="s">
        <v>32</v>
      </c>
      <c r="I1309" s="13">
        <v>3</v>
      </c>
      <c r="J1309" s="14">
        <v>92.25</v>
      </c>
      <c r="K1309" s="15">
        <v>0</v>
      </c>
      <c r="L1309" s="14">
        <v>46.27</v>
      </c>
      <c r="M1309" s="14">
        <f t="shared" si="80"/>
        <v>276.75</v>
      </c>
      <c r="N1309" s="14">
        <f t="shared" si="81"/>
        <v>138.81</v>
      </c>
      <c r="O1309" s="14">
        <f t="shared" si="82"/>
        <v>137.94</v>
      </c>
      <c r="P1309" s="16">
        <f t="shared" si="83"/>
        <v>0.498428184281843</v>
      </c>
      <c r="Q1309" s="17">
        <f>YEAR(SalesDataTable[[#This Row],[Order Date]])</f>
        <v>2026</v>
      </c>
      <c r="R1309" s="16" t="str">
        <f>"Q"&amp;ROUNDUP(MONTH(SalesDataTable[[#This Row],[Order Date]])/3,0)</f>
        <v>Q3</v>
      </c>
      <c r="S1309" s="13">
        <f>MONTH(SalesDataTable[[#This Row],[Order Date]])</f>
        <v>7</v>
      </c>
      <c r="T1309" s="16" t="str">
        <f>TEXT(SalesDataTable[[#This Row],[Order Date]],"mmm")</f>
        <v>Jul</v>
      </c>
    </row>
    <row r="1310" ht="15.6" spans="1:20">
      <c r="A1310" s="19" t="s">
        <v>1381</v>
      </c>
      <c r="B1310" s="11">
        <v>46212</v>
      </c>
      <c r="C1310" s="12" t="s">
        <v>34</v>
      </c>
      <c r="D1310" s="12" t="s">
        <v>54</v>
      </c>
      <c r="E1310" s="12" t="s">
        <v>23</v>
      </c>
      <c r="F1310" s="12" t="s">
        <v>36</v>
      </c>
      <c r="G1310" s="12" t="s">
        <v>51</v>
      </c>
      <c r="H1310" s="12" t="s">
        <v>61</v>
      </c>
      <c r="I1310" s="13">
        <v>2</v>
      </c>
      <c r="J1310" s="14">
        <v>192.6</v>
      </c>
      <c r="K1310" s="15">
        <v>0</v>
      </c>
      <c r="L1310" s="14">
        <v>104.89</v>
      </c>
      <c r="M1310" s="14">
        <f t="shared" si="80"/>
        <v>385.2</v>
      </c>
      <c r="N1310" s="14">
        <f t="shared" si="81"/>
        <v>209.78</v>
      </c>
      <c r="O1310" s="14">
        <f t="shared" si="82"/>
        <v>175.42</v>
      </c>
      <c r="P1310" s="16">
        <f t="shared" si="83"/>
        <v>0.45539979231568</v>
      </c>
      <c r="Q1310" s="17">
        <f>YEAR(SalesDataTable[[#This Row],[Order Date]])</f>
        <v>2026</v>
      </c>
      <c r="R1310" s="16" t="str">
        <f>"Q"&amp;ROUNDUP(MONTH(SalesDataTable[[#This Row],[Order Date]])/3,0)</f>
        <v>Q3</v>
      </c>
      <c r="S1310" s="13">
        <f>MONTH(SalesDataTable[[#This Row],[Order Date]])</f>
        <v>7</v>
      </c>
      <c r="T1310" s="16" t="str">
        <f>TEXT(SalesDataTable[[#This Row],[Order Date]],"mmm")</f>
        <v>Jul</v>
      </c>
    </row>
    <row r="1311" ht="15.6" spans="1:20">
      <c r="A1311" s="19" t="s">
        <v>1382</v>
      </c>
      <c r="B1311" s="11">
        <v>46212</v>
      </c>
      <c r="C1311" s="12" t="s">
        <v>47</v>
      </c>
      <c r="D1311" s="12" t="s">
        <v>68</v>
      </c>
      <c r="E1311" s="12" t="s">
        <v>23</v>
      </c>
      <c r="F1311" s="12" t="s">
        <v>24</v>
      </c>
      <c r="G1311" s="12" t="s">
        <v>25</v>
      </c>
      <c r="H1311" s="12" t="s">
        <v>55</v>
      </c>
      <c r="I1311" s="13">
        <v>1</v>
      </c>
      <c r="J1311" s="14">
        <v>39.94</v>
      </c>
      <c r="K1311" s="15">
        <v>0</v>
      </c>
      <c r="L1311" s="14">
        <v>16.89</v>
      </c>
      <c r="M1311" s="14">
        <f t="shared" si="80"/>
        <v>39.94</v>
      </c>
      <c r="N1311" s="14">
        <f t="shared" si="81"/>
        <v>16.89</v>
      </c>
      <c r="O1311" s="14">
        <f t="shared" si="82"/>
        <v>23.05</v>
      </c>
      <c r="P1311" s="16">
        <f t="shared" si="83"/>
        <v>0.577115673510265</v>
      </c>
      <c r="Q1311" s="17">
        <f>YEAR(SalesDataTable[[#This Row],[Order Date]])</f>
        <v>2026</v>
      </c>
      <c r="R1311" s="16" t="str">
        <f>"Q"&amp;ROUNDUP(MONTH(SalesDataTable[[#This Row],[Order Date]])/3,0)</f>
        <v>Q3</v>
      </c>
      <c r="S1311" s="13">
        <f>MONTH(SalesDataTable[[#This Row],[Order Date]])</f>
        <v>7</v>
      </c>
      <c r="T1311" s="16" t="str">
        <f>TEXT(SalesDataTable[[#This Row],[Order Date]],"mmm")</f>
        <v>Jul</v>
      </c>
    </row>
    <row r="1312" ht="15.6" spans="1:20">
      <c r="A1312" s="19" t="s">
        <v>1383</v>
      </c>
      <c r="B1312" s="11">
        <v>46212</v>
      </c>
      <c r="C1312" s="12" t="s">
        <v>34</v>
      </c>
      <c r="D1312" s="12" t="s">
        <v>35</v>
      </c>
      <c r="E1312" s="12" t="s">
        <v>23</v>
      </c>
      <c r="F1312" s="12" t="s">
        <v>24</v>
      </c>
      <c r="G1312" s="12" t="s">
        <v>31</v>
      </c>
      <c r="H1312" s="12" t="s">
        <v>73</v>
      </c>
      <c r="I1312" s="13">
        <v>3</v>
      </c>
      <c r="J1312" s="14">
        <v>150.61</v>
      </c>
      <c r="K1312" s="15">
        <v>0</v>
      </c>
      <c r="L1312" s="14">
        <v>79.9</v>
      </c>
      <c r="M1312" s="14">
        <f t="shared" si="80"/>
        <v>451.83</v>
      </c>
      <c r="N1312" s="14">
        <f t="shared" si="81"/>
        <v>239.7</v>
      </c>
      <c r="O1312" s="14">
        <f t="shared" si="82"/>
        <v>212.13</v>
      </c>
      <c r="P1312" s="16">
        <f t="shared" si="83"/>
        <v>0.469490737666822</v>
      </c>
      <c r="Q1312" s="17">
        <f>YEAR(SalesDataTable[[#This Row],[Order Date]])</f>
        <v>2026</v>
      </c>
      <c r="R1312" s="16" t="str">
        <f>"Q"&amp;ROUNDUP(MONTH(SalesDataTable[[#This Row],[Order Date]])/3,0)</f>
        <v>Q3</v>
      </c>
      <c r="S1312" s="13">
        <f>MONTH(SalesDataTable[[#This Row],[Order Date]])</f>
        <v>7</v>
      </c>
      <c r="T1312" s="16" t="str">
        <f>TEXT(SalesDataTable[[#This Row],[Order Date]],"mmm")</f>
        <v>Jul</v>
      </c>
    </row>
    <row r="1313" ht="15.6" spans="1:20">
      <c r="A1313" s="19" t="s">
        <v>1384</v>
      </c>
      <c r="B1313" s="11">
        <v>46212</v>
      </c>
      <c r="C1313" s="12" t="s">
        <v>47</v>
      </c>
      <c r="D1313" s="12" t="s">
        <v>102</v>
      </c>
      <c r="E1313" s="12" t="s">
        <v>23</v>
      </c>
      <c r="F1313" s="12" t="s">
        <v>24</v>
      </c>
      <c r="G1313" s="12" t="s">
        <v>31</v>
      </c>
      <c r="H1313" s="12" t="s">
        <v>99</v>
      </c>
      <c r="I1313" s="13">
        <v>2</v>
      </c>
      <c r="J1313" s="14">
        <v>71.07</v>
      </c>
      <c r="K1313" s="15">
        <v>0</v>
      </c>
      <c r="L1313" s="14">
        <v>31.57</v>
      </c>
      <c r="M1313" s="14">
        <f t="shared" si="80"/>
        <v>142.14</v>
      </c>
      <c r="N1313" s="14">
        <f t="shared" si="81"/>
        <v>63.14</v>
      </c>
      <c r="O1313" s="14">
        <f t="shared" si="82"/>
        <v>79</v>
      </c>
      <c r="P1313" s="16">
        <f t="shared" si="83"/>
        <v>0.555790066131982</v>
      </c>
      <c r="Q1313" s="17">
        <f>YEAR(SalesDataTable[[#This Row],[Order Date]])</f>
        <v>2026</v>
      </c>
      <c r="R1313" s="16" t="str">
        <f>"Q"&amp;ROUNDUP(MONTH(SalesDataTable[[#This Row],[Order Date]])/3,0)</f>
        <v>Q3</v>
      </c>
      <c r="S1313" s="13">
        <f>MONTH(SalesDataTable[[#This Row],[Order Date]])</f>
        <v>7</v>
      </c>
      <c r="T1313" s="16" t="str">
        <f>TEXT(SalesDataTable[[#This Row],[Order Date]],"mmm")</f>
        <v>Jul</v>
      </c>
    </row>
    <row r="1314" ht="15.6" spans="1:20">
      <c r="A1314" s="19" t="s">
        <v>1385</v>
      </c>
      <c r="B1314" s="11">
        <v>46213</v>
      </c>
      <c r="C1314" s="12" t="s">
        <v>21</v>
      </c>
      <c r="D1314" s="12" t="s">
        <v>22</v>
      </c>
      <c r="E1314" s="12" t="s">
        <v>45</v>
      </c>
      <c r="F1314" s="12" t="s">
        <v>36</v>
      </c>
      <c r="G1314" s="12" t="s">
        <v>25</v>
      </c>
      <c r="H1314" s="12" t="s">
        <v>49</v>
      </c>
      <c r="I1314" s="13">
        <v>1</v>
      </c>
      <c r="J1314" s="14">
        <v>50.78</v>
      </c>
      <c r="K1314" s="15">
        <v>0</v>
      </c>
      <c r="L1314" s="14">
        <v>22.29</v>
      </c>
      <c r="M1314" s="14">
        <f t="shared" si="80"/>
        <v>50.78</v>
      </c>
      <c r="N1314" s="14">
        <f t="shared" si="81"/>
        <v>22.29</v>
      </c>
      <c r="O1314" s="14">
        <f t="shared" si="82"/>
        <v>28.49</v>
      </c>
      <c r="P1314" s="16">
        <f t="shared" si="83"/>
        <v>0.5610476565577</v>
      </c>
      <c r="Q1314" s="17">
        <f>YEAR(SalesDataTable[[#This Row],[Order Date]])</f>
        <v>2026</v>
      </c>
      <c r="R1314" s="16" t="str">
        <f>"Q"&amp;ROUNDUP(MONTH(SalesDataTable[[#This Row],[Order Date]])/3,0)</f>
        <v>Q3</v>
      </c>
      <c r="S1314" s="13">
        <f>MONTH(SalesDataTable[[#This Row],[Order Date]])</f>
        <v>7</v>
      </c>
      <c r="T1314" s="16" t="str">
        <f>TEXT(SalesDataTable[[#This Row],[Order Date]],"mmm")</f>
        <v>Jul</v>
      </c>
    </row>
    <row r="1315" ht="15.6" spans="1:20">
      <c r="A1315" s="19" t="s">
        <v>1386</v>
      </c>
      <c r="B1315" s="11">
        <v>46213</v>
      </c>
      <c r="C1315" s="12" t="s">
        <v>21</v>
      </c>
      <c r="D1315" s="12" t="s">
        <v>108</v>
      </c>
      <c r="E1315" s="12" t="s">
        <v>23</v>
      </c>
      <c r="F1315" s="12" t="s">
        <v>24</v>
      </c>
      <c r="G1315" s="12" t="s">
        <v>31</v>
      </c>
      <c r="H1315" s="12" t="s">
        <v>41</v>
      </c>
      <c r="I1315" s="13">
        <v>2</v>
      </c>
      <c r="J1315" s="14">
        <v>141.51</v>
      </c>
      <c r="K1315" s="15">
        <v>0.05</v>
      </c>
      <c r="L1315" s="14">
        <v>77.04</v>
      </c>
      <c r="M1315" s="14">
        <f t="shared" si="80"/>
        <v>268.869</v>
      </c>
      <c r="N1315" s="14">
        <f t="shared" si="81"/>
        <v>154.08</v>
      </c>
      <c r="O1315" s="14">
        <f t="shared" si="82"/>
        <v>114.789</v>
      </c>
      <c r="P1315" s="16">
        <f t="shared" si="83"/>
        <v>0.426932818584515</v>
      </c>
      <c r="Q1315" s="17">
        <f>YEAR(SalesDataTable[[#This Row],[Order Date]])</f>
        <v>2026</v>
      </c>
      <c r="R1315" s="16" t="str">
        <f>"Q"&amp;ROUNDUP(MONTH(SalesDataTable[[#This Row],[Order Date]])/3,0)</f>
        <v>Q3</v>
      </c>
      <c r="S1315" s="13">
        <f>MONTH(SalesDataTable[[#This Row],[Order Date]])</f>
        <v>7</v>
      </c>
      <c r="T1315" s="16" t="str">
        <f>TEXT(SalesDataTable[[#This Row],[Order Date]],"mmm")</f>
        <v>Jul</v>
      </c>
    </row>
    <row r="1316" ht="15.6" spans="1:20">
      <c r="A1316" s="19" t="s">
        <v>1387</v>
      </c>
      <c r="B1316" s="11">
        <v>46213</v>
      </c>
      <c r="C1316" s="12" t="s">
        <v>28</v>
      </c>
      <c r="D1316" s="12" t="s">
        <v>89</v>
      </c>
      <c r="E1316" s="12" t="s">
        <v>59</v>
      </c>
      <c r="F1316" s="12" t="s">
        <v>24</v>
      </c>
      <c r="G1316" s="12" t="s">
        <v>31</v>
      </c>
      <c r="H1316" s="12" t="s">
        <v>73</v>
      </c>
      <c r="I1316" s="13">
        <v>1</v>
      </c>
      <c r="J1316" s="14">
        <v>156.44</v>
      </c>
      <c r="K1316" s="15">
        <v>0.1</v>
      </c>
      <c r="L1316" s="14">
        <v>80.72</v>
      </c>
      <c r="M1316" s="14">
        <f t="shared" si="80"/>
        <v>140.796</v>
      </c>
      <c r="N1316" s="14">
        <f t="shared" si="81"/>
        <v>80.72</v>
      </c>
      <c r="O1316" s="14">
        <f t="shared" si="82"/>
        <v>60.076</v>
      </c>
      <c r="P1316" s="16">
        <f t="shared" si="83"/>
        <v>0.426688258189153</v>
      </c>
      <c r="Q1316" s="17">
        <f>YEAR(SalesDataTable[[#This Row],[Order Date]])</f>
        <v>2026</v>
      </c>
      <c r="R1316" s="16" t="str">
        <f>"Q"&amp;ROUNDUP(MONTH(SalesDataTable[[#This Row],[Order Date]])/3,0)</f>
        <v>Q3</v>
      </c>
      <c r="S1316" s="13">
        <f>MONTH(SalesDataTable[[#This Row],[Order Date]])</f>
        <v>7</v>
      </c>
      <c r="T1316" s="16" t="str">
        <f>TEXT(SalesDataTable[[#This Row],[Order Date]],"mmm")</f>
        <v>Jul</v>
      </c>
    </row>
    <row r="1317" ht="15.6" spans="1:20">
      <c r="A1317" s="19" t="s">
        <v>1388</v>
      </c>
      <c r="B1317" s="11">
        <v>46213</v>
      </c>
      <c r="C1317" s="12" t="s">
        <v>28</v>
      </c>
      <c r="D1317" s="12" t="s">
        <v>89</v>
      </c>
      <c r="E1317" s="12" t="s">
        <v>23</v>
      </c>
      <c r="F1317" s="12" t="s">
        <v>36</v>
      </c>
      <c r="G1317" s="12" t="s">
        <v>69</v>
      </c>
      <c r="H1317" s="12" t="s">
        <v>94</v>
      </c>
      <c r="I1317" s="13">
        <v>2</v>
      </c>
      <c r="J1317" s="14">
        <v>51.75</v>
      </c>
      <c r="K1317" s="15">
        <v>0</v>
      </c>
      <c r="L1317" s="14">
        <v>21.4</v>
      </c>
      <c r="M1317" s="14">
        <f t="shared" si="80"/>
        <v>103.5</v>
      </c>
      <c r="N1317" s="14">
        <f t="shared" si="81"/>
        <v>42.8</v>
      </c>
      <c r="O1317" s="14">
        <f t="shared" si="82"/>
        <v>60.7</v>
      </c>
      <c r="P1317" s="16">
        <f t="shared" si="83"/>
        <v>0.586473429951691</v>
      </c>
      <c r="Q1317" s="17">
        <f>YEAR(SalesDataTable[[#This Row],[Order Date]])</f>
        <v>2026</v>
      </c>
      <c r="R1317" s="16" t="str">
        <f>"Q"&amp;ROUNDUP(MONTH(SalesDataTable[[#This Row],[Order Date]])/3,0)</f>
        <v>Q3</v>
      </c>
      <c r="S1317" s="13">
        <f>MONTH(SalesDataTable[[#This Row],[Order Date]])</f>
        <v>7</v>
      </c>
      <c r="T1317" s="16" t="str">
        <f>TEXT(SalesDataTable[[#This Row],[Order Date]],"mmm")</f>
        <v>Jul</v>
      </c>
    </row>
    <row r="1318" ht="15.6" spans="1:20">
      <c r="A1318" s="19" t="s">
        <v>1389</v>
      </c>
      <c r="B1318" s="11">
        <v>46213</v>
      </c>
      <c r="C1318" s="12" t="s">
        <v>34</v>
      </c>
      <c r="D1318" s="12" t="s">
        <v>54</v>
      </c>
      <c r="E1318" s="12" t="s">
        <v>59</v>
      </c>
      <c r="F1318" s="12" t="s">
        <v>36</v>
      </c>
      <c r="G1318" s="12" t="s">
        <v>51</v>
      </c>
      <c r="H1318" s="12" t="s">
        <v>84</v>
      </c>
      <c r="I1318" s="13">
        <v>1</v>
      </c>
      <c r="J1318" s="14">
        <v>82.23</v>
      </c>
      <c r="K1318" s="15">
        <v>0.1</v>
      </c>
      <c r="L1318" s="14">
        <v>38.34</v>
      </c>
      <c r="M1318" s="14">
        <f t="shared" si="80"/>
        <v>74.007</v>
      </c>
      <c r="N1318" s="14">
        <f t="shared" si="81"/>
        <v>38.34</v>
      </c>
      <c r="O1318" s="14">
        <f t="shared" si="82"/>
        <v>35.667</v>
      </c>
      <c r="P1318" s="16">
        <f t="shared" si="83"/>
        <v>0.481940897482671</v>
      </c>
      <c r="Q1318" s="17">
        <f>YEAR(SalesDataTable[[#This Row],[Order Date]])</f>
        <v>2026</v>
      </c>
      <c r="R1318" s="16" t="str">
        <f>"Q"&amp;ROUNDUP(MONTH(SalesDataTable[[#This Row],[Order Date]])/3,0)</f>
        <v>Q3</v>
      </c>
      <c r="S1318" s="13">
        <f>MONTH(SalesDataTable[[#This Row],[Order Date]])</f>
        <v>7</v>
      </c>
      <c r="T1318" s="16" t="str">
        <f>TEXT(SalesDataTable[[#This Row],[Order Date]],"mmm")</f>
        <v>Jul</v>
      </c>
    </row>
    <row r="1319" ht="15.6" spans="1:20">
      <c r="A1319" s="19" t="s">
        <v>1390</v>
      </c>
      <c r="B1319" s="11">
        <v>46213</v>
      </c>
      <c r="C1319" s="12" t="s">
        <v>28</v>
      </c>
      <c r="D1319" s="12" t="s">
        <v>58</v>
      </c>
      <c r="E1319" s="12" t="s">
        <v>23</v>
      </c>
      <c r="F1319" s="12" t="s">
        <v>36</v>
      </c>
      <c r="G1319" s="12" t="s">
        <v>31</v>
      </c>
      <c r="H1319" s="12" t="s">
        <v>41</v>
      </c>
      <c r="I1319" s="13">
        <v>1</v>
      </c>
      <c r="J1319" s="14">
        <v>144.17</v>
      </c>
      <c r="K1319" s="15">
        <v>0.1</v>
      </c>
      <c r="L1319" s="14">
        <v>78.13</v>
      </c>
      <c r="M1319" s="14">
        <f t="shared" si="80"/>
        <v>129.753</v>
      </c>
      <c r="N1319" s="14">
        <f t="shared" si="81"/>
        <v>78.13</v>
      </c>
      <c r="O1319" s="14">
        <f t="shared" si="82"/>
        <v>51.623</v>
      </c>
      <c r="P1319" s="16">
        <f t="shared" si="83"/>
        <v>0.397855926259894</v>
      </c>
      <c r="Q1319" s="17">
        <f>YEAR(SalesDataTable[[#This Row],[Order Date]])</f>
        <v>2026</v>
      </c>
      <c r="R1319" s="16" t="str">
        <f>"Q"&amp;ROUNDUP(MONTH(SalesDataTable[[#This Row],[Order Date]])/3,0)</f>
        <v>Q3</v>
      </c>
      <c r="S1319" s="13">
        <f>MONTH(SalesDataTable[[#This Row],[Order Date]])</f>
        <v>7</v>
      </c>
      <c r="T1319" s="16" t="str">
        <f>TEXT(SalesDataTable[[#This Row],[Order Date]],"mmm")</f>
        <v>Jul</v>
      </c>
    </row>
    <row r="1320" ht="15.6" spans="1:20">
      <c r="A1320" s="19" t="s">
        <v>1391</v>
      </c>
      <c r="B1320" s="11">
        <v>46213</v>
      </c>
      <c r="C1320" s="12" t="s">
        <v>28</v>
      </c>
      <c r="D1320" s="12" t="s">
        <v>89</v>
      </c>
      <c r="E1320" s="12" t="s">
        <v>23</v>
      </c>
      <c r="F1320" s="12" t="s">
        <v>24</v>
      </c>
      <c r="G1320" s="12" t="s">
        <v>51</v>
      </c>
      <c r="H1320" s="12" t="s">
        <v>84</v>
      </c>
      <c r="I1320" s="13">
        <v>4</v>
      </c>
      <c r="J1320" s="14">
        <v>82.47</v>
      </c>
      <c r="K1320" s="15">
        <v>0</v>
      </c>
      <c r="L1320" s="14">
        <v>40.22</v>
      </c>
      <c r="M1320" s="14">
        <f t="shared" si="80"/>
        <v>329.88</v>
      </c>
      <c r="N1320" s="14">
        <f t="shared" si="81"/>
        <v>160.88</v>
      </c>
      <c r="O1320" s="14">
        <f t="shared" si="82"/>
        <v>169</v>
      </c>
      <c r="P1320" s="16">
        <f t="shared" si="83"/>
        <v>0.51230750575967</v>
      </c>
      <c r="Q1320" s="17">
        <f>YEAR(SalesDataTable[[#This Row],[Order Date]])</f>
        <v>2026</v>
      </c>
      <c r="R1320" s="16" t="str">
        <f>"Q"&amp;ROUNDUP(MONTH(SalesDataTable[[#This Row],[Order Date]])/3,0)</f>
        <v>Q3</v>
      </c>
      <c r="S1320" s="13">
        <f>MONTH(SalesDataTable[[#This Row],[Order Date]])</f>
        <v>7</v>
      </c>
      <c r="T1320" s="16" t="str">
        <f>TEXT(SalesDataTable[[#This Row],[Order Date]],"mmm")</f>
        <v>Jul</v>
      </c>
    </row>
    <row r="1321" ht="15.6" spans="1:20">
      <c r="A1321" s="19" t="s">
        <v>1392</v>
      </c>
      <c r="B1321" s="11">
        <v>46213</v>
      </c>
      <c r="C1321" s="12" t="s">
        <v>47</v>
      </c>
      <c r="D1321" s="12" t="s">
        <v>68</v>
      </c>
      <c r="E1321" s="12" t="s">
        <v>23</v>
      </c>
      <c r="F1321" s="12" t="s">
        <v>36</v>
      </c>
      <c r="G1321" s="12" t="s">
        <v>51</v>
      </c>
      <c r="H1321" s="12" t="s">
        <v>110</v>
      </c>
      <c r="I1321" s="13">
        <v>1</v>
      </c>
      <c r="J1321" s="14">
        <v>122.14</v>
      </c>
      <c r="K1321" s="15">
        <v>0.15</v>
      </c>
      <c r="L1321" s="14">
        <v>59.87</v>
      </c>
      <c r="M1321" s="14">
        <f t="shared" si="80"/>
        <v>103.819</v>
      </c>
      <c r="N1321" s="14">
        <f t="shared" si="81"/>
        <v>59.87</v>
      </c>
      <c r="O1321" s="14">
        <f t="shared" si="82"/>
        <v>43.949</v>
      </c>
      <c r="P1321" s="16">
        <f t="shared" si="83"/>
        <v>0.423323283791984</v>
      </c>
      <c r="Q1321" s="17">
        <f>YEAR(SalesDataTable[[#This Row],[Order Date]])</f>
        <v>2026</v>
      </c>
      <c r="R1321" s="16" t="str">
        <f>"Q"&amp;ROUNDUP(MONTH(SalesDataTable[[#This Row],[Order Date]])/3,0)</f>
        <v>Q3</v>
      </c>
      <c r="S1321" s="13">
        <f>MONTH(SalesDataTable[[#This Row],[Order Date]])</f>
        <v>7</v>
      </c>
      <c r="T1321" s="16" t="str">
        <f>TEXT(SalesDataTable[[#This Row],[Order Date]],"mmm")</f>
        <v>Jul</v>
      </c>
    </row>
    <row r="1322" ht="15.6" spans="1:20">
      <c r="A1322" s="19" t="s">
        <v>1393</v>
      </c>
      <c r="B1322" s="11">
        <v>46213</v>
      </c>
      <c r="C1322" s="12" t="s">
        <v>34</v>
      </c>
      <c r="D1322" s="12" t="s">
        <v>146</v>
      </c>
      <c r="E1322" s="12" t="s">
        <v>45</v>
      </c>
      <c r="F1322" s="12" t="s">
        <v>24</v>
      </c>
      <c r="G1322" s="12" t="s">
        <v>31</v>
      </c>
      <c r="H1322" s="12" t="s">
        <v>41</v>
      </c>
      <c r="I1322" s="13">
        <v>3</v>
      </c>
      <c r="J1322" s="14">
        <v>143.59</v>
      </c>
      <c r="K1322" s="15">
        <v>0</v>
      </c>
      <c r="L1322" s="14">
        <v>78.91</v>
      </c>
      <c r="M1322" s="14">
        <f t="shared" si="80"/>
        <v>430.77</v>
      </c>
      <c r="N1322" s="14">
        <f t="shared" si="81"/>
        <v>236.73</v>
      </c>
      <c r="O1322" s="14">
        <f t="shared" si="82"/>
        <v>194.04</v>
      </c>
      <c r="P1322" s="16">
        <f t="shared" si="83"/>
        <v>0.450449195626436</v>
      </c>
      <c r="Q1322" s="17">
        <f>YEAR(SalesDataTable[[#This Row],[Order Date]])</f>
        <v>2026</v>
      </c>
      <c r="R1322" s="16" t="str">
        <f>"Q"&amp;ROUNDUP(MONTH(SalesDataTable[[#This Row],[Order Date]])/3,0)</f>
        <v>Q3</v>
      </c>
      <c r="S1322" s="13">
        <f>MONTH(SalesDataTable[[#This Row],[Order Date]])</f>
        <v>7</v>
      </c>
      <c r="T1322" s="16" t="str">
        <f>TEXT(SalesDataTable[[#This Row],[Order Date]],"mmm")</f>
        <v>Jul</v>
      </c>
    </row>
    <row r="1323" ht="15.6" spans="1:20">
      <c r="A1323" s="19" t="s">
        <v>1394</v>
      </c>
      <c r="B1323" s="11">
        <v>46213</v>
      </c>
      <c r="C1323" s="12" t="s">
        <v>47</v>
      </c>
      <c r="D1323" s="12" t="s">
        <v>102</v>
      </c>
      <c r="E1323" s="12" t="s">
        <v>23</v>
      </c>
      <c r="F1323" s="12" t="s">
        <v>40</v>
      </c>
      <c r="G1323" s="12" t="s">
        <v>31</v>
      </c>
      <c r="H1323" s="12" t="s">
        <v>73</v>
      </c>
      <c r="I1323" s="13">
        <v>2</v>
      </c>
      <c r="J1323" s="14">
        <v>157.66</v>
      </c>
      <c r="K1323" s="15">
        <v>0</v>
      </c>
      <c r="L1323" s="14">
        <v>78.76</v>
      </c>
      <c r="M1323" s="14">
        <f t="shared" si="80"/>
        <v>315.32</v>
      </c>
      <c r="N1323" s="14">
        <f t="shared" si="81"/>
        <v>157.52</v>
      </c>
      <c r="O1323" s="14">
        <f t="shared" si="82"/>
        <v>157.8</v>
      </c>
      <c r="P1323" s="16">
        <f t="shared" si="83"/>
        <v>0.500443993403527</v>
      </c>
      <c r="Q1323" s="17">
        <f>YEAR(SalesDataTable[[#This Row],[Order Date]])</f>
        <v>2026</v>
      </c>
      <c r="R1323" s="16" t="str">
        <f>"Q"&amp;ROUNDUP(MONTH(SalesDataTable[[#This Row],[Order Date]])/3,0)</f>
        <v>Q3</v>
      </c>
      <c r="S1323" s="13">
        <f>MONTH(SalesDataTable[[#This Row],[Order Date]])</f>
        <v>7</v>
      </c>
      <c r="T1323" s="16" t="str">
        <f>TEXT(SalesDataTable[[#This Row],[Order Date]],"mmm")</f>
        <v>Jul</v>
      </c>
    </row>
    <row r="1324" ht="15.6" spans="1:20">
      <c r="A1324" s="19" t="s">
        <v>1395</v>
      </c>
      <c r="B1324" s="11">
        <v>46213</v>
      </c>
      <c r="C1324" s="12" t="s">
        <v>28</v>
      </c>
      <c r="D1324" s="12" t="s">
        <v>29</v>
      </c>
      <c r="E1324" s="12" t="s">
        <v>23</v>
      </c>
      <c r="F1324" s="12" t="s">
        <v>40</v>
      </c>
      <c r="G1324" s="12" t="s">
        <v>25</v>
      </c>
      <c r="H1324" s="12" t="s">
        <v>63</v>
      </c>
      <c r="I1324" s="13">
        <v>1</v>
      </c>
      <c r="J1324" s="14">
        <v>101.58</v>
      </c>
      <c r="K1324" s="15">
        <v>0</v>
      </c>
      <c r="L1324" s="14">
        <v>49.83</v>
      </c>
      <c r="M1324" s="14">
        <f t="shared" si="80"/>
        <v>101.58</v>
      </c>
      <c r="N1324" s="14">
        <f t="shared" si="81"/>
        <v>49.83</v>
      </c>
      <c r="O1324" s="14">
        <f t="shared" si="82"/>
        <v>51.75</v>
      </c>
      <c r="P1324" s="16">
        <f t="shared" si="83"/>
        <v>0.509450679267572</v>
      </c>
      <c r="Q1324" s="17">
        <f>YEAR(SalesDataTable[[#This Row],[Order Date]])</f>
        <v>2026</v>
      </c>
      <c r="R1324" s="16" t="str">
        <f>"Q"&amp;ROUNDUP(MONTH(SalesDataTable[[#This Row],[Order Date]])/3,0)</f>
        <v>Q3</v>
      </c>
      <c r="S1324" s="13">
        <f>MONTH(SalesDataTable[[#This Row],[Order Date]])</f>
        <v>7</v>
      </c>
      <c r="T1324" s="16" t="str">
        <f>TEXT(SalesDataTable[[#This Row],[Order Date]],"mmm")</f>
        <v>Jul</v>
      </c>
    </row>
    <row r="1325" ht="15.6" spans="1:20">
      <c r="A1325" s="19" t="s">
        <v>1396</v>
      </c>
      <c r="B1325" s="11">
        <v>46213</v>
      </c>
      <c r="C1325" s="12" t="s">
        <v>34</v>
      </c>
      <c r="D1325" s="12" t="s">
        <v>44</v>
      </c>
      <c r="E1325" s="12" t="s">
        <v>23</v>
      </c>
      <c r="F1325" s="12" t="s">
        <v>24</v>
      </c>
      <c r="G1325" s="12" t="s">
        <v>37</v>
      </c>
      <c r="H1325" s="12" t="s">
        <v>103</v>
      </c>
      <c r="I1325" s="13">
        <v>4</v>
      </c>
      <c r="J1325" s="14">
        <v>166.71</v>
      </c>
      <c r="K1325" s="15">
        <v>0</v>
      </c>
      <c r="L1325" s="14">
        <v>86.55</v>
      </c>
      <c r="M1325" s="14">
        <f t="shared" si="80"/>
        <v>666.84</v>
      </c>
      <c r="N1325" s="14">
        <f t="shared" si="81"/>
        <v>346.2</v>
      </c>
      <c r="O1325" s="14">
        <f t="shared" si="82"/>
        <v>320.64</v>
      </c>
      <c r="P1325" s="16">
        <f t="shared" si="83"/>
        <v>0.480834982904445</v>
      </c>
      <c r="Q1325" s="17">
        <f>YEAR(SalesDataTable[[#This Row],[Order Date]])</f>
        <v>2026</v>
      </c>
      <c r="R1325" s="16" t="str">
        <f>"Q"&amp;ROUNDUP(MONTH(SalesDataTable[[#This Row],[Order Date]])/3,0)</f>
        <v>Q3</v>
      </c>
      <c r="S1325" s="13">
        <f>MONTH(SalesDataTable[[#This Row],[Order Date]])</f>
        <v>7</v>
      </c>
      <c r="T1325" s="16" t="str">
        <f>TEXT(SalesDataTable[[#This Row],[Order Date]],"mmm")</f>
        <v>Jul</v>
      </c>
    </row>
    <row r="1326" ht="15.6" spans="1:20">
      <c r="A1326" s="19" t="s">
        <v>1397</v>
      </c>
      <c r="B1326" s="11">
        <v>46214</v>
      </c>
      <c r="C1326" s="12" t="s">
        <v>28</v>
      </c>
      <c r="D1326" s="12" t="s">
        <v>89</v>
      </c>
      <c r="E1326" s="12" t="s">
        <v>45</v>
      </c>
      <c r="F1326" s="12" t="s">
        <v>36</v>
      </c>
      <c r="G1326" s="12" t="s">
        <v>25</v>
      </c>
      <c r="H1326" s="12" t="s">
        <v>26</v>
      </c>
      <c r="I1326" s="13">
        <v>2</v>
      </c>
      <c r="J1326" s="14">
        <v>83.33</v>
      </c>
      <c r="K1326" s="15">
        <v>0</v>
      </c>
      <c r="L1326" s="14">
        <v>42.11</v>
      </c>
      <c r="M1326" s="14">
        <f t="shared" si="80"/>
        <v>166.66</v>
      </c>
      <c r="N1326" s="14">
        <f t="shared" si="81"/>
        <v>84.22</v>
      </c>
      <c r="O1326" s="14">
        <f t="shared" si="82"/>
        <v>82.44</v>
      </c>
      <c r="P1326" s="16">
        <f t="shared" si="83"/>
        <v>0.494659786391456</v>
      </c>
      <c r="Q1326" s="17">
        <f>YEAR(SalesDataTable[[#This Row],[Order Date]])</f>
        <v>2026</v>
      </c>
      <c r="R1326" s="16" t="str">
        <f>"Q"&amp;ROUNDUP(MONTH(SalesDataTable[[#This Row],[Order Date]])/3,0)</f>
        <v>Q3</v>
      </c>
      <c r="S1326" s="13">
        <f>MONTH(SalesDataTable[[#This Row],[Order Date]])</f>
        <v>7</v>
      </c>
      <c r="T1326" s="16" t="str">
        <f>TEXT(SalesDataTable[[#This Row],[Order Date]],"mmm")</f>
        <v>Jul</v>
      </c>
    </row>
    <row r="1327" ht="15.6" spans="1:20">
      <c r="A1327" s="19" t="s">
        <v>1398</v>
      </c>
      <c r="B1327" s="11">
        <v>46214</v>
      </c>
      <c r="C1327" s="12" t="s">
        <v>21</v>
      </c>
      <c r="D1327" s="12" t="s">
        <v>108</v>
      </c>
      <c r="E1327" s="12" t="s">
        <v>23</v>
      </c>
      <c r="F1327" s="12" t="s">
        <v>36</v>
      </c>
      <c r="G1327" s="12" t="s">
        <v>31</v>
      </c>
      <c r="H1327" s="12" t="s">
        <v>99</v>
      </c>
      <c r="I1327" s="13">
        <v>2</v>
      </c>
      <c r="J1327" s="14">
        <v>71.77</v>
      </c>
      <c r="K1327" s="15">
        <v>0.05</v>
      </c>
      <c r="L1327" s="14">
        <v>32.9</v>
      </c>
      <c r="M1327" s="14">
        <f t="shared" si="80"/>
        <v>136.363</v>
      </c>
      <c r="N1327" s="14">
        <f t="shared" si="81"/>
        <v>65.8</v>
      </c>
      <c r="O1327" s="14">
        <f t="shared" si="82"/>
        <v>70.563</v>
      </c>
      <c r="P1327" s="16">
        <f t="shared" si="83"/>
        <v>0.517464414833936</v>
      </c>
      <c r="Q1327" s="17">
        <f>YEAR(SalesDataTable[[#This Row],[Order Date]])</f>
        <v>2026</v>
      </c>
      <c r="R1327" s="16" t="str">
        <f>"Q"&amp;ROUNDUP(MONTH(SalesDataTable[[#This Row],[Order Date]])/3,0)</f>
        <v>Q3</v>
      </c>
      <c r="S1327" s="13">
        <f>MONTH(SalesDataTable[[#This Row],[Order Date]])</f>
        <v>7</v>
      </c>
      <c r="T1327" s="16" t="str">
        <f>TEXT(SalesDataTable[[#This Row],[Order Date]],"mmm")</f>
        <v>Jul</v>
      </c>
    </row>
    <row r="1328" ht="15.6" spans="1:20">
      <c r="A1328" s="19" t="s">
        <v>1399</v>
      </c>
      <c r="B1328" s="11">
        <v>46214</v>
      </c>
      <c r="C1328" s="12" t="s">
        <v>21</v>
      </c>
      <c r="D1328" s="12" t="s">
        <v>108</v>
      </c>
      <c r="E1328" s="12" t="s">
        <v>23</v>
      </c>
      <c r="F1328" s="12" t="s">
        <v>36</v>
      </c>
      <c r="G1328" s="12" t="s">
        <v>37</v>
      </c>
      <c r="H1328" s="12" t="s">
        <v>103</v>
      </c>
      <c r="I1328" s="13">
        <v>3</v>
      </c>
      <c r="J1328" s="14">
        <v>164.5</v>
      </c>
      <c r="K1328" s="15">
        <v>0</v>
      </c>
      <c r="L1328" s="14">
        <v>87.06</v>
      </c>
      <c r="M1328" s="14">
        <f t="shared" si="80"/>
        <v>493.5</v>
      </c>
      <c r="N1328" s="14">
        <f t="shared" si="81"/>
        <v>261.18</v>
      </c>
      <c r="O1328" s="14">
        <f t="shared" si="82"/>
        <v>232.32</v>
      </c>
      <c r="P1328" s="16">
        <f t="shared" si="83"/>
        <v>0.470759878419453</v>
      </c>
      <c r="Q1328" s="17">
        <f>YEAR(SalesDataTable[[#This Row],[Order Date]])</f>
        <v>2026</v>
      </c>
      <c r="R1328" s="16" t="str">
        <f>"Q"&amp;ROUNDUP(MONTH(SalesDataTable[[#This Row],[Order Date]])/3,0)</f>
        <v>Q3</v>
      </c>
      <c r="S1328" s="13">
        <f>MONTH(SalesDataTable[[#This Row],[Order Date]])</f>
        <v>7</v>
      </c>
      <c r="T1328" s="16" t="str">
        <f>TEXT(SalesDataTable[[#This Row],[Order Date]],"mmm")</f>
        <v>Jul</v>
      </c>
    </row>
    <row r="1329" ht="15.6" spans="1:20">
      <c r="A1329" s="19" t="s">
        <v>1400</v>
      </c>
      <c r="B1329" s="11">
        <v>46214</v>
      </c>
      <c r="C1329" s="12" t="s">
        <v>21</v>
      </c>
      <c r="D1329" s="12" t="s">
        <v>108</v>
      </c>
      <c r="E1329" s="12" t="s">
        <v>23</v>
      </c>
      <c r="F1329" s="12" t="s">
        <v>24</v>
      </c>
      <c r="G1329" s="12" t="s">
        <v>51</v>
      </c>
      <c r="H1329" s="12" t="s">
        <v>84</v>
      </c>
      <c r="I1329" s="13">
        <v>3</v>
      </c>
      <c r="J1329" s="14">
        <v>82.28</v>
      </c>
      <c r="K1329" s="15">
        <v>0.1</v>
      </c>
      <c r="L1329" s="14">
        <v>39.51</v>
      </c>
      <c r="M1329" s="14">
        <f t="shared" si="80"/>
        <v>222.156</v>
      </c>
      <c r="N1329" s="14">
        <f t="shared" si="81"/>
        <v>118.53</v>
      </c>
      <c r="O1329" s="14">
        <f t="shared" si="82"/>
        <v>103.626</v>
      </c>
      <c r="P1329" s="16">
        <f t="shared" si="83"/>
        <v>0.466456003889159</v>
      </c>
      <c r="Q1329" s="17">
        <f>YEAR(SalesDataTable[[#This Row],[Order Date]])</f>
        <v>2026</v>
      </c>
      <c r="R1329" s="16" t="str">
        <f>"Q"&amp;ROUNDUP(MONTH(SalesDataTable[[#This Row],[Order Date]])/3,0)</f>
        <v>Q3</v>
      </c>
      <c r="S1329" s="13">
        <f>MONTH(SalesDataTable[[#This Row],[Order Date]])</f>
        <v>7</v>
      </c>
      <c r="T1329" s="16" t="str">
        <f>TEXT(SalesDataTable[[#This Row],[Order Date]],"mmm")</f>
        <v>Jul</v>
      </c>
    </row>
    <row r="1330" ht="15.6" spans="1:20">
      <c r="A1330" s="19" t="s">
        <v>1401</v>
      </c>
      <c r="B1330" s="11">
        <v>46214</v>
      </c>
      <c r="C1330" s="12" t="s">
        <v>34</v>
      </c>
      <c r="D1330" s="12" t="s">
        <v>35</v>
      </c>
      <c r="E1330" s="12" t="s">
        <v>45</v>
      </c>
      <c r="F1330" s="12" t="s">
        <v>36</v>
      </c>
      <c r="G1330" s="12" t="s">
        <v>25</v>
      </c>
      <c r="H1330" s="12" t="s">
        <v>63</v>
      </c>
      <c r="I1330" s="13">
        <v>2</v>
      </c>
      <c r="J1330" s="14">
        <v>103.17</v>
      </c>
      <c r="K1330" s="15">
        <v>0</v>
      </c>
      <c r="L1330" s="14">
        <v>50.49</v>
      </c>
      <c r="M1330" s="14">
        <f t="shared" si="80"/>
        <v>206.34</v>
      </c>
      <c r="N1330" s="14">
        <f t="shared" si="81"/>
        <v>100.98</v>
      </c>
      <c r="O1330" s="14">
        <f t="shared" si="82"/>
        <v>105.36</v>
      </c>
      <c r="P1330" s="16">
        <f t="shared" si="83"/>
        <v>0.510613550450712</v>
      </c>
      <c r="Q1330" s="17">
        <f>YEAR(SalesDataTable[[#This Row],[Order Date]])</f>
        <v>2026</v>
      </c>
      <c r="R1330" s="16" t="str">
        <f>"Q"&amp;ROUNDUP(MONTH(SalesDataTable[[#This Row],[Order Date]])/3,0)</f>
        <v>Q3</v>
      </c>
      <c r="S1330" s="13">
        <f>MONTH(SalesDataTable[[#This Row],[Order Date]])</f>
        <v>7</v>
      </c>
      <c r="T1330" s="16" t="str">
        <f>TEXT(SalesDataTable[[#This Row],[Order Date]],"mmm")</f>
        <v>Jul</v>
      </c>
    </row>
    <row r="1331" ht="15.6" spans="1:20">
      <c r="A1331" s="19" t="s">
        <v>1402</v>
      </c>
      <c r="B1331" s="11">
        <v>46214</v>
      </c>
      <c r="C1331" s="12" t="s">
        <v>21</v>
      </c>
      <c r="D1331" s="12" t="s">
        <v>108</v>
      </c>
      <c r="E1331" s="12" t="s">
        <v>23</v>
      </c>
      <c r="F1331" s="12" t="s">
        <v>36</v>
      </c>
      <c r="G1331" s="12" t="s">
        <v>25</v>
      </c>
      <c r="H1331" s="12" t="s">
        <v>49</v>
      </c>
      <c r="I1331" s="13">
        <v>1</v>
      </c>
      <c r="J1331" s="14">
        <v>50.33</v>
      </c>
      <c r="K1331" s="15">
        <v>0.05</v>
      </c>
      <c r="L1331" s="14">
        <v>22.06</v>
      </c>
      <c r="M1331" s="14">
        <f t="shared" si="80"/>
        <v>47.8135</v>
      </c>
      <c r="N1331" s="14">
        <f t="shared" si="81"/>
        <v>22.06</v>
      </c>
      <c r="O1331" s="14">
        <f t="shared" si="82"/>
        <v>25.7535</v>
      </c>
      <c r="P1331" s="16">
        <f t="shared" si="83"/>
        <v>0.538624028778483</v>
      </c>
      <c r="Q1331" s="17">
        <f>YEAR(SalesDataTable[[#This Row],[Order Date]])</f>
        <v>2026</v>
      </c>
      <c r="R1331" s="16" t="str">
        <f>"Q"&amp;ROUNDUP(MONTH(SalesDataTable[[#This Row],[Order Date]])/3,0)</f>
        <v>Q3</v>
      </c>
      <c r="S1331" s="13">
        <f>MONTH(SalesDataTable[[#This Row],[Order Date]])</f>
        <v>7</v>
      </c>
      <c r="T1331" s="16" t="str">
        <f>TEXT(SalesDataTable[[#This Row],[Order Date]],"mmm")</f>
        <v>Jul</v>
      </c>
    </row>
    <row r="1332" ht="15.6" spans="1:20">
      <c r="A1332" s="19" t="s">
        <v>1403</v>
      </c>
      <c r="B1332" s="11">
        <v>46214</v>
      </c>
      <c r="C1332" s="12" t="s">
        <v>28</v>
      </c>
      <c r="D1332" s="12" t="s">
        <v>86</v>
      </c>
      <c r="E1332" s="12" t="s">
        <v>30</v>
      </c>
      <c r="F1332" s="12" t="s">
        <v>40</v>
      </c>
      <c r="G1332" s="12" t="s">
        <v>31</v>
      </c>
      <c r="H1332" s="12" t="s">
        <v>41</v>
      </c>
      <c r="I1332" s="13">
        <v>6</v>
      </c>
      <c r="J1332" s="14">
        <v>142.78</v>
      </c>
      <c r="K1332" s="15">
        <v>0.15</v>
      </c>
      <c r="L1332" s="14">
        <v>80.38</v>
      </c>
      <c r="M1332" s="14">
        <f t="shared" si="80"/>
        <v>728.178</v>
      </c>
      <c r="N1332" s="14">
        <f t="shared" si="81"/>
        <v>482.28</v>
      </c>
      <c r="O1332" s="14">
        <f t="shared" si="82"/>
        <v>245.898</v>
      </c>
      <c r="P1332" s="16">
        <f t="shared" si="83"/>
        <v>0.337689411105526</v>
      </c>
      <c r="Q1332" s="17">
        <f>YEAR(SalesDataTable[[#This Row],[Order Date]])</f>
        <v>2026</v>
      </c>
      <c r="R1332" s="16" t="str">
        <f>"Q"&amp;ROUNDUP(MONTH(SalesDataTable[[#This Row],[Order Date]])/3,0)</f>
        <v>Q3</v>
      </c>
      <c r="S1332" s="13">
        <f>MONTH(SalesDataTable[[#This Row],[Order Date]])</f>
        <v>7</v>
      </c>
      <c r="T1332" s="16" t="str">
        <f>TEXT(SalesDataTable[[#This Row],[Order Date]],"mmm")</f>
        <v>Jul</v>
      </c>
    </row>
    <row r="1333" ht="15.6" spans="1:20">
      <c r="A1333" s="19" t="s">
        <v>1404</v>
      </c>
      <c r="B1333" s="11">
        <v>46214</v>
      </c>
      <c r="C1333" s="12" t="s">
        <v>28</v>
      </c>
      <c r="D1333" s="12" t="s">
        <v>58</v>
      </c>
      <c r="E1333" s="12" t="s">
        <v>23</v>
      </c>
      <c r="F1333" s="12" t="s">
        <v>36</v>
      </c>
      <c r="G1333" s="12" t="s">
        <v>51</v>
      </c>
      <c r="H1333" s="12" t="s">
        <v>61</v>
      </c>
      <c r="I1333" s="13">
        <v>1</v>
      </c>
      <c r="J1333" s="14">
        <v>195.38</v>
      </c>
      <c r="K1333" s="15">
        <v>0.05</v>
      </c>
      <c r="L1333" s="14">
        <v>101.67</v>
      </c>
      <c r="M1333" s="14">
        <f t="shared" si="80"/>
        <v>185.611</v>
      </c>
      <c r="N1333" s="14">
        <f t="shared" si="81"/>
        <v>101.67</v>
      </c>
      <c r="O1333" s="14">
        <f t="shared" si="82"/>
        <v>83.941</v>
      </c>
      <c r="P1333" s="16">
        <f t="shared" si="83"/>
        <v>0.452241515858435</v>
      </c>
      <c r="Q1333" s="17">
        <f>YEAR(SalesDataTable[[#This Row],[Order Date]])</f>
        <v>2026</v>
      </c>
      <c r="R1333" s="16" t="str">
        <f>"Q"&amp;ROUNDUP(MONTH(SalesDataTable[[#This Row],[Order Date]])/3,0)</f>
        <v>Q3</v>
      </c>
      <c r="S1333" s="13">
        <f>MONTH(SalesDataTable[[#This Row],[Order Date]])</f>
        <v>7</v>
      </c>
      <c r="T1333" s="16" t="str">
        <f>TEXT(SalesDataTable[[#This Row],[Order Date]],"mmm")</f>
        <v>Jul</v>
      </c>
    </row>
    <row r="1334" ht="15.6" spans="1:20">
      <c r="A1334" s="19" t="s">
        <v>1405</v>
      </c>
      <c r="B1334" s="11">
        <v>46214</v>
      </c>
      <c r="C1334" s="12" t="s">
        <v>47</v>
      </c>
      <c r="D1334" s="12" t="s">
        <v>48</v>
      </c>
      <c r="E1334" s="12" t="s">
        <v>45</v>
      </c>
      <c r="F1334" s="12" t="s">
        <v>24</v>
      </c>
      <c r="G1334" s="12" t="s">
        <v>25</v>
      </c>
      <c r="H1334" s="12" t="s">
        <v>63</v>
      </c>
      <c r="I1334" s="13">
        <v>5</v>
      </c>
      <c r="J1334" s="14">
        <v>104.8</v>
      </c>
      <c r="K1334" s="15">
        <v>0</v>
      </c>
      <c r="L1334" s="14">
        <v>50.94</v>
      </c>
      <c r="M1334" s="14">
        <f t="shared" si="80"/>
        <v>524</v>
      </c>
      <c r="N1334" s="14">
        <f t="shared" si="81"/>
        <v>254.7</v>
      </c>
      <c r="O1334" s="14">
        <f t="shared" si="82"/>
        <v>269.3</v>
      </c>
      <c r="P1334" s="16">
        <f t="shared" si="83"/>
        <v>0.513931297709924</v>
      </c>
      <c r="Q1334" s="17">
        <f>YEAR(SalesDataTable[[#This Row],[Order Date]])</f>
        <v>2026</v>
      </c>
      <c r="R1334" s="16" t="str">
        <f>"Q"&amp;ROUNDUP(MONTH(SalesDataTable[[#This Row],[Order Date]])/3,0)</f>
        <v>Q3</v>
      </c>
      <c r="S1334" s="13">
        <f>MONTH(SalesDataTable[[#This Row],[Order Date]])</f>
        <v>7</v>
      </c>
      <c r="T1334" s="16" t="str">
        <f>TEXT(SalesDataTable[[#This Row],[Order Date]],"mmm")</f>
        <v>Jul</v>
      </c>
    </row>
    <row r="1335" ht="15.6" spans="1:20">
      <c r="A1335" s="19" t="s">
        <v>1406</v>
      </c>
      <c r="B1335" s="11">
        <v>46214</v>
      </c>
      <c r="C1335" s="12" t="s">
        <v>47</v>
      </c>
      <c r="D1335" s="12" t="s">
        <v>65</v>
      </c>
      <c r="E1335" s="12" t="s">
        <v>23</v>
      </c>
      <c r="F1335" s="12" t="s">
        <v>24</v>
      </c>
      <c r="G1335" s="12" t="s">
        <v>51</v>
      </c>
      <c r="H1335" s="12" t="s">
        <v>84</v>
      </c>
      <c r="I1335" s="13">
        <v>3</v>
      </c>
      <c r="J1335" s="14">
        <v>82.26</v>
      </c>
      <c r="K1335" s="15">
        <v>0</v>
      </c>
      <c r="L1335" s="14">
        <v>40.02</v>
      </c>
      <c r="M1335" s="14">
        <f t="shared" si="80"/>
        <v>246.78</v>
      </c>
      <c r="N1335" s="14">
        <f t="shared" si="81"/>
        <v>120.06</v>
      </c>
      <c r="O1335" s="14">
        <f t="shared" si="82"/>
        <v>126.72</v>
      </c>
      <c r="P1335" s="16">
        <f t="shared" si="83"/>
        <v>0.513493800145879</v>
      </c>
      <c r="Q1335" s="17">
        <f>YEAR(SalesDataTable[[#This Row],[Order Date]])</f>
        <v>2026</v>
      </c>
      <c r="R1335" s="16" t="str">
        <f>"Q"&amp;ROUNDUP(MONTH(SalesDataTable[[#This Row],[Order Date]])/3,0)</f>
        <v>Q3</v>
      </c>
      <c r="S1335" s="13">
        <f>MONTH(SalesDataTable[[#This Row],[Order Date]])</f>
        <v>7</v>
      </c>
      <c r="T1335" s="16" t="str">
        <f>TEXT(SalesDataTable[[#This Row],[Order Date]],"mmm")</f>
        <v>Jul</v>
      </c>
    </row>
    <row r="1336" ht="15.6" spans="1:20">
      <c r="A1336" s="19" t="s">
        <v>1407</v>
      </c>
      <c r="B1336" s="11">
        <v>46214</v>
      </c>
      <c r="C1336" s="12" t="s">
        <v>34</v>
      </c>
      <c r="D1336" s="12" t="s">
        <v>81</v>
      </c>
      <c r="E1336" s="12" t="s">
        <v>23</v>
      </c>
      <c r="F1336" s="12" t="s">
        <v>40</v>
      </c>
      <c r="G1336" s="12" t="s">
        <v>31</v>
      </c>
      <c r="H1336" s="12" t="s">
        <v>32</v>
      </c>
      <c r="I1336" s="13">
        <v>1</v>
      </c>
      <c r="J1336" s="14">
        <v>90.79</v>
      </c>
      <c r="K1336" s="15">
        <v>0</v>
      </c>
      <c r="L1336" s="14">
        <v>46.39</v>
      </c>
      <c r="M1336" s="14">
        <f t="shared" si="80"/>
        <v>90.79</v>
      </c>
      <c r="N1336" s="14">
        <f t="shared" si="81"/>
        <v>46.39</v>
      </c>
      <c r="O1336" s="14">
        <f t="shared" si="82"/>
        <v>44.4</v>
      </c>
      <c r="P1336" s="16">
        <f t="shared" si="83"/>
        <v>0.489040643242648</v>
      </c>
      <c r="Q1336" s="17">
        <f>YEAR(SalesDataTable[[#This Row],[Order Date]])</f>
        <v>2026</v>
      </c>
      <c r="R1336" s="16" t="str">
        <f>"Q"&amp;ROUNDUP(MONTH(SalesDataTable[[#This Row],[Order Date]])/3,0)</f>
        <v>Q3</v>
      </c>
      <c r="S1336" s="13">
        <f>MONTH(SalesDataTable[[#This Row],[Order Date]])</f>
        <v>7</v>
      </c>
      <c r="T1336" s="16" t="str">
        <f>TEXT(SalesDataTable[[#This Row],[Order Date]],"mmm")</f>
        <v>Jul</v>
      </c>
    </row>
    <row r="1337" ht="15.6" spans="1:20">
      <c r="A1337" s="19" t="s">
        <v>1408</v>
      </c>
      <c r="B1337" s="11">
        <v>46214</v>
      </c>
      <c r="C1337" s="12" t="s">
        <v>28</v>
      </c>
      <c r="D1337" s="12" t="s">
        <v>86</v>
      </c>
      <c r="E1337" s="12" t="s">
        <v>23</v>
      </c>
      <c r="F1337" s="12" t="s">
        <v>24</v>
      </c>
      <c r="G1337" s="12" t="s">
        <v>25</v>
      </c>
      <c r="H1337" s="12" t="s">
        <v>55</v>
      </c>
      <c r="I1337" s="13">
        <v>1</v>
      </c>
      <c r="J1337" s="14">
        <v>41.33</v>
      </c>
      <c r="K1337" s="15">
        <v>0</v>
      </c>
      <c r="L1337" s="14">
        <v>17.2</v>
      </c>
      <c r="M1337" s="14">
        <f t="shared" si="80"/>
        <v>41.33</v>
      </c>
      <c r="N1337" s="14">
        <f t="shared" si="81"/>
        <v>17.2</v>
      </c>
      <c r="O1337" s="14">
        <f t="shared" si="82"/>
        <v>24.13</v>
      </c>
      <c r="P1337" s="16">
        <f t="shared" si="83"/>
        <v>0.583837406242439</v>
      </c>
      <c r="Q1337" s="17">
        <f>YEAR(SalesDataTable[[#This Row],[Order Date]])</f>
        <v>2026</v>
      </c>
      <c r="R1337" s="16" t="str">
        <f>"Q"&amp;ROUNDUP(MONTH(SalesDataTable[[#This Row],[Order Date]])/3,0)</f>
        <v>Q3</v>
      </c>
      <c r="S1337" s="13">
        <f>MONTH(SalesDataTable[[#This Row],[Order Date]])</f>
        <v>7</v>
      </c>
      <c r="T1337" s="16" t="str">
        <f>TEXT(SalesDataTable[[#This Row],[Order Date]],"mmm")</f>
        <v>Jul</v>
      </c>
    </row>
    <row r="1338" ht="15.6" spans="1:20">
      <c r="A1338" s="19" t="s">
        <v>1409</v>
      </c>
      <c r="B1338" s="11">
        <v>46215</v>
      </c>
      <c r="C1338" s="12" t="s">
        <v>34</v>
      </c>
      <c r="D1338" s="12" t="s">
        <v>35</v>
      </c>
      <c r="E1338" s="12" t="s">
        <v>23</v>
      </c>
      <c r="F1338" s="12" t="s">
        <v>24</v>
      </c>
      <c r="G1338" s="12" t="s">
        <v>69</v>
      </c>
      <c r="H1338" s="12" t="s">
        <v>70</v>
      </c>
      <c r="I1338" s="13">
        <v>2</v>
      </c>
      <c r="J1338" s="14">
        <v>41.09</v>
      </c>
      <c r="K1338" s="15">
        <v>0.05</v>
      </c>
      <c r="L1338" s="14">
        <v>14.54</v>
      </c>
      <c r="M1338" s="14">
        <f t="shared" si="80"/>
        <v>78.071</v>
      </c>
      <c r="N1338" s="14">
        <f t="shared" si="81"/>
        <v>29.08</v>
      </c>
      <c r="O1338" s="14">
        <f t="shared" si="82"/>
        <v>48.991</v>
      </c>
      <c r="P1338" s="16">
        <f t="shared" si="83"/>
        <v>0.627518540815412</v>
      </c>
      <c r="Q1338" s="17">
        <f>YEAR(SalesDataTable[[#This Row],[Order Date]])</f>
        <v>2026</v>
      </c>
      <c r="R1338" s="16" t="str">
        <f>"Q"&amp;ROUNDUP(MONTH(SalesDataTable[[#This Row],[Order Date]])/3,0)</f>
        <v>Q3</v>
      </c>
      <c r="S1338" s="13">
        <f>MONTH(SalesDataTable[[#This Row],[Order Date]])</f>
        <v>7</v>
      </c>
      <c r="T1338" s="16" t="str">
        <f>TEXT(SalesDataTable[[#This Row],[Order Date]],"mmm")</f>
        <v>Jul</v>
      </c>
    </row>
    <row r="1339" ht="15.6" spans="1:20">
      <c r="A1339" s="19" t="s">
        <v>1410</v>
      </c>
      <c r="B1339" s="11">
        <v>46215</v>
      </c>
      <c r="C1339" s="12" t="s">
        <v>28</v>
      </c>
      <c r="D1339" s="12" t="s">
        <v>89</v>
      </c>
      <c r="E1339" s="12" t="s">
        <v>30</v>
      </c>
      <c r="F1339" s="12" t="s">
        <v>40</v>
      </c>
      <c r="G1339" s="12" t="s">
        <v>51</v>
      </c>
      <c r="H1339" s="12" t="s">
        <v>84</v>
      </c>
      <c r="I1339" s="13">
        <v>5</v>
      </c>
      <c r="J1339" s="14">
        <v>82.39</v>
      </c>
      <c r="K1339" s="15">
        <v>0.05</v>
      </c>
      <c r="L1339" s="14">
        <v>39.48</v>
      </c>
      <c r="M1339" s="14">
        <f t="shared" si="80"/>
        <v>391.3525</v>
      </c>
      <c r="N1339" s="14">
        <f t="shared" si="81"/>
        <v>197.4</v>
      </c>
      <c r="O1339" s="14">
        <f t="shared" si="82"/>
        <v>193.9525</v>
      </c>
      <c r="P1339" s="16">
        <f t="shared" si="83"/>
        <v>0.495595403121227</v>
      </c>
      <c r="Q1339" s="17">
        <f>YEAR(SalesDataTable[[#This Row],[Order Date]])</f>
        <v>2026</v>
      </c>
      <c r="R1339" s="16" t="str">
        <f>"Q"&amp;ROUNDUP(MONTH(SalesDataTable[[#This Row],[Order Date]])/3,0)</f>
        <v>Q3</v>
      </c>
      <c r="S1339" s="13">
        <f>MONTH(SalesDataTable[[#This Row],[Order Date]])</f>
        <v>7</v>
      </c>
      <c r="T1339" s="16" t="str">
        <f>TEXT(SalesDataTable[[#This Row],[Order Date]],"mmm")</f>
        <v>Jul</v>
      </c>
    </row>
    <row r="1340" ht="15.6" spans="1:20">
      <c r="A1340" s="19" t="s">
        <v>1411</v>
      </c>
      <c r="B1340" s="11">
        <v>46215</v>
      </c>
      <c r="C1340" s="12" t="s">
        <v>28</v>
      </c>
      <c r="D1340" s="12" t="s">
        <v>106</v>
      </c>
      <c r="E1340" s="12" t="s">
        <v>23</v>
      </c>
      <c r="F1340" s="12" t="s">
        <v>40</v>
      </c>
      <c r="G1340" s="12" t="s">
        <v>69</v>
      </c>
      <c r="H1340" s="12" t="s">
        <v>87</v>
      </c>
      <c r="I1340" s="13">
        <v>3</v>
      </c>
      <c r="J1340" s="14">
        <v>37</v>
      </c>
      <c r="K1340" s="15">
        <v>0</v>
      </c>
      <c r="L1340" s="14">
        <v>13.69</v>
      </c>
      <c r="M1340" s="14">
        <f t="shared" si="80"/>
        <v>111</v>
      </c>
      <c r="N1340" s="14">
        <f t="shared" si="81"/>
        <v>41.07</v>
      </c>
      <c r="O1340" s="14">
        <f t="shared" si="82"/>
        <v>69.93</v>
      </c>
      <c r="P1340" s="16">
        <f t="shared" si="83"/>
        <v>0.63</v>
      </c>
      <c r="Q1340" s="17">
        <f>YEAR(SalesDataTable[[#This Row],[Order Date]])</f>
        <v>2026</v>
      </c>
      <c r="R1340" s="16" t="str">
        <f>"Q"&amp;ROUNDUP(MONTH(SalesDataTable[[#This Row],[Order Date]])/3,0)</f>
        <v>Q3</v>
      </c>
      <c r="S1340" s="13">
        <f>MONTH(SalesDataTable[[#This Row],[Order Date]])</f>
        <v>7</v>
      </c>
      <c r="T1340" s="16" t="str">
        <f>TEXT(SalesDataTable[[#This Row],[Order Date]],"mmm")</f>
        <v>Jul</v>
      </c>
    </row>
    <row r="1341" ht="15.6" spans="1:20">
      <c r="A1341" s="19" t="s">
        <v>1412</v>
      </c>
      <c r="B1341" s="11">
        <v>46215</v>
      </c>
      <c r="C1341" s="12" t="s">
        <v>47</v>
      </c>
      <c r="D1341" s="12" t="s">
        <v>68</v>
      </c>
      <c r="E1341" s="12" t="s">
        <v>45</v>
      </c>
      <c r="F1341" s="12" t="s">
        <v>36</v>
      </c>
      <c r="G1341" s="12" t="s">
        <v>69</v>
      </c>
      <c r="H1341" s="12" t="s">
        <v>70</v>
      </c>
      <c r="I1341" s="13">
        <v>2</v>
      </c>
      <c r="J1341" s="14">
        <v>40.9</v>
      </c>
      <c r="K1341" s="15">
        <v>0</v>
      </c>
      <c r="L1341" s="14">
        <v>14.81</v>
      </c>
      <c r="M1341" s="14">
        <f t="shared" si="80"/>
        <v>81.8</v>
      </c>
      <c r="N1341" s="14">
        <f t="shared" si="81"/>
        <v>29.62</v>
      </c>
      <c r="O1341" s="14">
        <f t="shared" si="82"/>
        <v>52.18</v>
      </c>
      <c r="P1341" s="16">
        <f t="shared" si="83"/>
        <v>0.637897310513447</v>
      </c>
      <c r="Q1341" s="17">
        <f>YEAR(SalesDataTable[[#This Row],[Order Date]])</f>
        <v>2026</v>
      </c>
      <c r="R1341" s="16" t="str">
        <f>"Q"&amp;ROUNDUP(MONTH(SalesDataTable[[#This Row],[Order Date]])/3,0)</f>
        <v>Q3</v>
      </c>
      <c r="S1341" s="13">
        <f>MONTH(SalesDataTable[[#This Row],[Order Date]])</f>
        <v>7</v>
      </c>
      <c r="T1341" s="16" t="str">
        <f>TEXT(SalesDataTable[[#This Row],[Order Date]],"mmm")</f>
        <v>Jul</v>
      </c>
    </row>
    <row r="1342" ht="15.6" spans="1:20">
      <c r="A1342" s="19" t="s">
        <v>1413</v>
      </c>
      <c r="B1342" s="11">
        <v>46215</v>
      </c>
      <c r="C1342" s="12" t="s">
        <v>21</v>
      </c>
      <c r="D1342" s="12" t="s">
        <v>22</v>
      </c>
      <c r="E1342" s="12" t="s">
        <v>23</v>
      </c>
      <c r="F1342" s="12" t="s">
        <v>36</v>
      </c>
      <c r="G1342" s="12" t="s">
        <v>69</v>
      </c>
      <c r="H1342" s="12" t="s">
        <v>75</v>
      </c>
      <c r="I1342" s="13">
        <v>1</v>
      </c>
      <c r="J1342" s="14">
        <v>123.33</v>
      </c>
      <c r="K1342" s="15">
        <v>0.1</v>
      </c>
      <c r="L1342" s="14">
        <v>70.9</v>
      </c>
      <c r="M1342" s="14">
        <f t="shared" si="80"/>
        <v>110.997</v>
      </c>
      <c r="N1342" s="14">
        <f t="shared" si="81"/>
        <v>70.9</v>
      </c>
      <c r="O1342" s="14">
        <f t="shared" si="82"/>
        <v>40.097</v>
      </c>
      <c r="P1342" s="16">
        <f t="shared" si="83"/>
        <v>0.36124399758552</v>
      </c>
      <c r="Q1342" s="17">
        <f>YEAR(SalesDataTable[[#This Row],[Order Date]])</f>
        <v>2026</v>
      </c>
      <c r="R1342" s="16" t="str">
        <f>"Q"&amp;ROUNDUP(MONTH(SalesDataTable[[#This Row],[Order Date]])/3,0)</f>
        <v>Q3</v>
      </c>
      <c r="S1342" s="13">
        <f>MONTH(SalesDataTable[[#This Row],[Order Date]])</f>
        <v>7</v>
      </c>
      <c r="T1342" s="16" t="str">
        <f>TEXT(SalesDataTable[[#This Row],[Order Date]],"mmm")</f>
        <v>Jul</v>
      </c>
    </row>
    <row r="1343" ht="15.6" spans="1:20">
      <c r="A1343" s="19" t="s">
        <v>1414</v>
      </c>
      <c r="B1343" s="11">
        <v>46215</v>
      </c>
      <c r="C1343" s="12" t="s">
        <v>28</v>
      </c>
      <c r="D1343" s="12" t="s">
        <v>89</v>
      </c>
      <c r="E1343" s="12" t="s">
        <v>59</v>
      </c>
      <c r="F1343" s="12" t="s">
        <v>40</v>
      </c>
      <c r="G1343" s="12" t="s">
        <v>31</v>
      </c>
      <c r="H1343" s="12" t="s">
        <v>73</v>
      </c>
      <c r="I1343" s="13">
        <v>1</v>
      </c>
      <c r="J1343" s="14">
        <v>153.25</v>
      </c>
      <c r="K1343" s="15">
        <v>0.15</v>
      </c>
      <c r="L1343" s="14">
        <v>78.28</v>
      </c>
      <c r="M1343" s="14">
        <f t="shared" si="80"/>
        <v>130.2625</v>
      </c>
      <c r="N1343" s="14">
        <f t="shared" si="81"/>
        <v>78.28</v>
      </c>
      <c r="O1343" s="14">
        <f t="shared" si="82"/>
        <v>51.9825</v>
      </c>
      <c r="P1343" s="16">
        <f t="shared" si="83"/>
        <v>0.399059591210057</v>
      </c>
      <c r="Q1343" s="17">
        <f>YEAR(SalesDataTable[[#This Row],[Order Date]])</f>
        <v>2026</v>
      </c>
      <c r="R1343" s="16" t="str">
        <f>"Q"&amp;ROUNDUP(MONTH(SalesDataTable[[#This Row],[Order Date]])/3,0)</f>
        <v>Q3</v>
      </c>
      <c r="S1343" s="13">
        <f>MONTH(SalesDataTable[[#This Row],[Order Date]])</f>
        <v>7</v>
      </c>
      <c r="T1343" s="16" t="str">
        <f>TEXT(SalesDataTable[[#This Row],[Order Date]],"mmm")</f>
        <v>Jul</v>
      </c>
    </row>
    <row r="1344" ht="15.6" spans="1:20">
      <c r="A1344" s="19" t="s">
        <v>1415</v>
      </c>
      <c r="B1344" s="11">
        <v>46215</v>
      </c>
      <c r="C1344" s="12" t="s">
        <v>47</v>
      </c>
      <c r="D1344" s="12" t="s">
        <v>65</v>
      </c>
      <c r="E1344" s="12" t="s">
        <v>59</v>
      </c>
      <c r="F1344" s="12" t="s">
        <v>36</v>
      </c>
      <c r="G1344" s="12" t="s">
        <v>37</v>
      </c>
      <c r="H1344" s="12" t="s">
        <v>91</v>
      </c>
      <c r="I1344" s="13">
        <v>3</v>
      </c>
      <c r="J1344" s="14">
        <v>134.43</v>
      </c>
      <c r="K1344" s="15">
        <v>0.1</v>
      </c>
      <c r="L1344" s="14">
        <v>65.78</v>
      </c>
      <c r="M1344" s="14">
        <f t="shared" si="80"/>
        <v>362.961</v>
      </c>
      <c r="N1344" s="14">
        <f t="shared" si="81"/>
        <v>197.34</v>
      </c>
      <c r="O1344" s="14">
        <f t="shared" si="82"/>
        <v>165.621</v>
      </c>
      <c r="P1344" s="16">
        <f t="shared" si="83"/>
        <v>0.456305222875185</v>
      </c>
      <c r="Q1344" s="17">
        <f>YEAR(SalesDataTable[[#This Row],[Order Date]])</f>
        <v>2026</v>
      </c>
      <c r="R1344" s="16" t="str">
        <f>"Q"&amp;ROUNDUP(MONTH(SalesDataTable[[#This Row],[Order Date]])/3,0)</f>
        <v>Q3</v>
      </c>
      <c r="S1344" s="13">
        <f>MONTH(SalesDataTable[[#This Row],[Order Date]])</f>
        <v>7</v>
      </c>
      <c r="T1344" s="16" t="str">
        <f>TEXT(SalesDataTable[[#This Row],[Order Date]],"mmm")</f>
        <v>Jul</v>
      </c>
    </row>
    <row r="1345" ht="15.6" spans="1:20">
      <c r="A1345" s="19" t="s">
        <v>1416</v>
      </c>
      <c r="B1345" s="11">
        <v>46215</v>
      </c>
      <c r="C1345" s="12" t="s">
        <v>21</v>
      </c>
      <c r="D1345" s="12" t="s">
        <v>22</v>
      </c>
      <c r="E1345" s="12" t="s">
        <v>23</v>
      </c>
      <c r="F1345" s="12" t="s">
        <v>24</v>
      </c>
      <c r="G1345" s="12" t="s">
        <v>31</v>
      </c>
      <c r="H1345" s="12" t="s">
        <v>32</v>
      </c>
      <c r="I1345" s="13">
        <v>1</v>
      </c>
      <c r="J1345" s="14">
        <v>93.73</v>
      </c>
      <c r="K1345" s="15">
        <v>0.05</v>
      </c>
      <c r="L1345" s="14">
        <v>44.51</v>
      </c>
      <c r="M1345" s="14">
        <f t="shared" si="80"/>
        <v>89.0435</v>
      </c>
      <c r="N1345" s="14">
        <f t="shared" si="81"/>
        <v>44.51</v>
      </c>
      <c r="O1345" s="14">
        <f t="shared" si="82"/>
        <v>44.5335</v>
      </c>
      <c r="P1345" s="16">
        <f t="shared" si="83"/>
        <v>0.500131957975596</v>
      </c>
      <c r="Q1345" s="17">
        <f>YEAR(SalesDataTable[[#This Row],[Order Date]])</f>
        <v>2026</v>
      </c>
      <c r="R1345" s="16" t="str">
        <f>"Q"&amp;ROUNDUP(MONTH(SalesDataTable[[#This Row],[Order Date]])/3,0)</f>
        <v>Q3</v>
      </c>
      <c r="S1345" s="13">
        <f>MONTH(SalesDataTable[[#This Row],[Order Date]])</f>
        <v>7</v>
      </c>
      <c r="T1345" s="16" t="str">
        <f>TEXT(SalesDataTable[[#This Row],[Order Date]],"mmm")</f>
        <v>Jul</v>
      </c>
    </row>
    <row r="1346" ht="15.6" spans="1:20">
      <c r="A1346" s="19" t="s">
        <v>1417</v>
      </c>
      <c r="B1346" s="11">
        <v>46215</v>
      </c>
      <c r="C1346" s="12" t="s">
        <v>21</v>
      </c>
      <c r="D1346" s="12" t="s">
        <v>22</v>
      </c>
      <c r="E1346" s="12" t="s">
        <v>23</v>
      </c>
      <c r="F1346" s="12" t="s">
        <v>24</v>
      </c>
      <c r="G1346" s="12" t="s">
        <v>37</v>
      </c>
      <c r="H1346" s="12" t="s">
        <v>38</v>
      </c>
      <c r="I1346" s="13">
        <v>1</v>
      </c>
      <c r="J1346" s="14">
        <v>37.09</v>
      </c>
      <c r="K1346" s="15">
        <v>0</v>
      </c>
      <c r="L1346" s="14">
        <v>13.43</v>
      </c>
      <c r="M1346" s="14">
        <f t="shared" ref="M1346:M1409" si="84">I1346*J1346*(1-K1346)</f>
        <v>37.09</v>
      </c>
      <c r="N1346" s="14">
        <f t="shared" ref="N1346:N1409" si="85">I1346*L1346</f>
        <v>13.43</v>
      </c>
      <c r="O1346" s="14">
        <f t="shared" ref="O1346:O1409" si="86">M1346-N1346</f>
        <v>23.66</v>
      </c>
      <c r="P1346" s="16">
        <f t="shared" ref="P1346:P1409" si="87">IFERROR(O1346/M1346,0)</f>
        <v>0.637907791857644</v>
      </c>
      <c r="Q1346" s="17">
        <f>YEAR(SalesDataTable[[#This Row],[Order Date]])</f>
        <v>2026</v>
      </c>
      <c r="R1346" s="16" t="str">
        <f>"Q"&amp;ROUNDUP(MONTH(SalesDataTable[[#This Row],[Order Date]])/3,0)</f>
        <v>Q3</v>
      </c>
      <c r="S1346" s="13">
        <f>MONTH(SalesDataTable[[#This Row],[Order Date]])</f>
        <v>7</v>
      </c>
      <c r="T1346" s="16" t="str">
        <f>TEXT(SalesDataTable[[#This Row],[Order Date]],"mmm")</f>
        <v>Jul</v>
      </c>
    </row>
    <row r="1347" ht="15.6" spans="1:20">
      <c r="A1347" s="19" t="s">
        <v>1418</v>
      </c>
      <c r="B1347" s="11">
        <v>46215</v>
      </c>
      <c r="C1347" s="12" t="s">
        <v>21</v>
      </c>
      <c r="D1347" s="12" t="s">
        <v>22</v>
      </c>
      <c r="E1347" s="12" t="s">
        <v>45</v>
      </c>
      <c r="F1347" s="12" t="s">
        <v>36</v>
      </c>
      <c r="G1347" s="12" t="s">
        <v>37</v>
      </c>
      <c r="H1347" s="12" t="s">
        <v>66</v>
      </c>
      <c r="I1347" s="13">
        <v>1</v>
      </c>
      <c r="J1347" s="14">
        <v>45.43</v>
      </c>
      <c r="K1347" s="15">
        <v>0</v>
      </c>
      <c r="L1347" s="14">
        <v>18.66</v>
      </c>
      <c r="M1347" s="14">
        <f t="shared" si="84"/>
        <v>45.43</v>
      </c>
      <c r="N1347" s="14">
        <f t="shared" si="85"/>
        <v>18.66</v>
      </c>
      <c r="O1347" s="14">
        <f t="shared" si="86"/>
        <v>26.77</v>
      </c>
      <c r="P1347" s="16">
        <f t="shared" si="87"/>
        <v>0.589258199427691</v>
      </c>
      <c r="Q1347" s="17">
        <f>YEAR(SalesDataTable[[#This Row],[Order Date]])</f>
        <v>2026</v>
      </c>
      <c r="R1347" s="16" t="str">
        <f>"Q"&amp;ROUNDUP(MONTH(SalesDataTable[[#This Row],[Order Date]])/3,0)</f>
        <v>Q3</v>
      </c>
      <c r="S1347" s="13">
        <f>MONTH(SalesDataTable[[#This Row],[Order Date]])</f>
        <v>7</v>
      </c>
      <c r="T1347" s="16" t="str">
        <f>TEXT(SalesDataTable[[#This Row],[Order Date]],"mmm")</f>
        <v>Jul</v>
      </c>
    </row>
    <row r="1348" ht="15.6" spans="1:20">
      <c r="A1348" s="19" t="s">
        <v>1419</v>
      </c>
      <c r="B1348" s="11">
        <v>46215</v>
      </c>
      <c r="C1348" s="12" t="s">
        <v>47</v>
      </c>
      <c r="D1348" s="12" t="s">
        <v>68</v>
      </c>
      <c r="E1348" s="12" t="s">
        <v>59</v>
      </c>
      <c r="F1348" s="12" t="s">
        <v>36</v>
      </c>
      <c r="G1348" s="12" t="s">
        <v>69</v>
      </c>
      <c r="H1348" s="12" t="s">
        <v>70</v>
      </c>
      <c r="I1348" s="13">
        <v>1</v>
      </c>
      <c r="J1348" s="14">
        <v>39.5</v>
      </c>
      <c r="K1348" s="15">
        <v>0.1</v>
      </c>
      <c r="L1348" s="14">
        <v>14.86</v>
      </c>
      <c r="M1348" s="14">
        <f t="shared" si="84"/>
        <v>35.55</v>
      </c>
      <c r="N1348" s="14">
        <f t="shared" si="85"/>
        <v>14.86</v>
      </c>
      <c r="O1348" s="14">
        <f t="shared" si="86"/>
        <v>20.69</v>
      </c>
      <c r="P1348" s="16">
        <f t="shared" si="87"/>
        <v>0.581997187060478</v>
      </c>
      <c r="Q1348" s="17">
        <f>YEAR(SalesDataTable[[#This Row],[Order Date]])</f>
        <v>2026</v>
      </c>
      <c r="R1348" s="16" t="str">
        <f>"Q"&amp;ROUNDUP(MONTH(SalesDataTable[[#This Row],[Order Date]])/3,0)</f>
        <v>Q3</v>
      </c>
      <c r="S1348" s="13">
        <f>MONTH(SalesDataTable[[#This Row],[Order Date]])</f>
        <v>7</v>
      </c>
      <c r="T1348" s="16" t="str">
        <f>TEXT(SalesDataTable[[#This Row],[Order Date]],"mmm")</f>
        <v>Jul</v>
      </c>
    </row>
    <row r="1349" ht="15.6" spans="1:20">
      <c r="A1349" s="19" t="s">
        <v>1420</v>
      </c>
      <c r="B1349" s="11">
        <v>46215</v>
      </c>
      <c r="C1349" s="12" t="s">
        <v>34</v>
      </c>
      <c r="D1349" s="12" t="s">
        <v>146</v>
      </c>
      <c r="E1349" s="12" t="s">
        <v>45</v>
      </c>
      <c r="F1349" s="12" t="s">
        <v>24</v>
      </c>
      <c r="G1349" s="12" t="s">
        <v>69</v>
      </c>
      <c r="H1349" s="12" t="s">
        <v>75</v>
      </c>
      <c r="I1349" s="13">
        <v>2</v>
      </c>
      <c r="J1349" s="14">
        <v>123.58</v>
      </c>
      <c r="K1349" s="15">
        <v>0.1</v>
      </c>
      <c r="L1349" s="14">
        <v>68.74</v>
      </c>
      <c r="M1349" s="14">
        <f t="shared" si="84"/>
        <v>222.444</v>
      </c>
      <c r="N1349" s="14">
        <f t="shared" si="85"/>
        <v>137.48</v>
      </c>
      <c r="O1349" s="14">
        <f t="shared" si="86"/>
        <v>84.964</v>
      </c>
      <c r="P1349" s="16">
        <f t="shared" si="87"/>
        <v>0.381956807106508</v>
      </c>
      <c r="Q1349" s="17">
        <f>YEAR(SalesDataTable[[#This Row],[Order Date]])</f>
        <v>2026</v>
      </c>
      <c r="R1349" s="16" t="str">
        <f>"Q"&amp;ROUNDUP(MONTH(SalesDataTable[[#This Row],[Order Date]])/3,0)</f>
        <v>Q3</v>
      </c>
      <c r="S1349" s="13">
        <f>MONTH(SalesDataTable[[#This Row],[Order Date]])</f>
        <v>7</v>
      </c>
      <c r="T1349" s="16" t="str">
        <f>TEXT(SalesDataTable[[#This Row],[Order Date]],"mmm")</f>
        <v>Jul</v>
      </c>
    </row>
    <row r="1350" ht="15.6" spans="1:20">
      <c r="A1350" s="19" t="s">
        <v>1421</v>
      </c>
      <c r="B1350" s="11">
        <v>46216</v>
      </c>
      <c r="C1350" s="12" t="s">
        <v>47</v>
      </c>
      <c r="D1350" s="12" t="s">
        <v>102</v>
      </c>
      <c r="E1350" s="12" t="s">
        <v>45</v>
      </c>
      <c r="F1350" s="12" t="s">
        <v>24</v>
      </c>
      <c r="G1350" s="12" t="s">
        <v>25</v>
      </c>
      <c r="H1350" s="12" t="s">
        <v>63</v>
      </c>
      <c r="I1350" s="13">
        <v>1</v>
      </c>
      <c r="J1350" s="14">
        <v>103.61</v>
      </c>
      <c r="K1350" s="15">
        <v>0</v>
      </c>
      <c r="L1350" s="14">
        <v>51.84</v>
      </c>
      <c r="M1350" s="14">
        <f t="shared" si="84"/>
        <v>103.61</v>
      </c>
      <c r="N1350" s="14">
        <f t="shared" si="85"/>
        <v>51.84</v>
      </c>
      <c r="O1350" s="14">
        <f t="shared" si="86"/>
        <v>51.77</v>
      </c>
      <c r="P1350" s="16">
        <f t="shared" si="87"/>
        <v>0.499662194768845</v>
      </c>
      <c r="Q1350" s="17">
        <f>YEAR(SalesDataTable[[#This Row],[Order Date]])</f>
        <v>2026</v>
      </c>
      <c r="R1350" s="16" t="str">
        <f>"Q"&amp;ROUNDUP(MONTH(SalesDataTable[[#This Row],[Order Date]])/3,0)</f>
        <v>Q3</v>
      </c>
      <c r="S1350" s="13">
        <f>MONTH(SalesDataTable[[#This Row],[Order Date]])</f>
        <v>7</v>
      </c>
      <c r="T1350" s="16" t="str">
        <f>TEXT(SalesDataTable[[#This Row],[Order Date]],"mmm")</f>
        <v>Jul</v>
      </c>
    </row>
    <row r="1351" ht="15.6" spans="1:20">
      <c r="A1351" s="19" t="s">
        <v>1422</v>
      </c>
      <c r="B1351" s="11">
        <v>46216</v>
      </c>
      <c r="C1351" s="12" t="s">
        <v>34</v>
      </c>
      <c r="D1351" s="12" t="s">
        <v>35</v>
      </c>
      <c r="E1351" s="12" t="s">
        <v>45</v>
      </c>
      <c r="F1351" s="12" t="s">
        <v>24</v>
      </c>
      <c r="G1351" s="12" t="s">
        <v>31</v>
      </c>
      <c r="H1351" s="12" t="s">
        <v>41</v>
      </c>
      <c r="I1351" s="13">
        <v>2</v>
      </c>
      <c r="J1351" s="14">
        <v>145.75</v>
      </c>
      <c r="K1351" s="15">
        <v>0.05</v>
      </c>
      <c r="L1351" s="14">
        <v>79.32</v>
      </c>
      <c r="M1351" s="14">
        <f t="shared" si="84"/>
        <v>276.925</v>
      </c>
      <c r="N1351" s="14">
        <f t="shared" si="85"/>
        <v>158.64</v>
      </c>
      <c r="O1351" s="14">
        <f t="shared" si="86"/>
        <v>118.285</v>
      </c>
      <c r="P1351" s="16">
        <f t="shared" si="87"/>
        <v>0.427137311546448</v>
      </c>
      <c r="Q1351" s="17">
        <f>YEAR(SalesDataTable[[#This Row],[Order Date]])</f>
        <v>2026</v>
      </c>
      <c r="R1351" s="16" t="str">
        <f>"Q"&amp;ROUNDUP(MONTH(SalesDataTable[[#This Row],[Order Date]])/3,0)</f>
        <v>Q3</v>
      </c>
      <c r="S1351" s="13">
        <f>MONTH(SalesDataTable[[#This Row],[Order Date]])</f>
        <v>7</v>
      </c>
      <c r="T1351" s="16" t="str">
        <f>TEXT(SalesDataTable[[#This Row],[Order Date]],"mmm")</f>
        <v>Jul</v>
      </c>
    </row>
    <row r="1352" ht="15.6" spans="1:20">
      <c r="A1352" s="19" t="s">
        <v>1423</v>
      </c>
      <c r="B1352" s="11">
        <v>46216</v>
      </c>
      <c r="C1352" s="12" t="s">
        <v>47</v>
      </c>
      <c r="D1352" s="12" t="s">
        <v>68</v>
      </c>
      <c r="E1352" s="12" t="s">
        <v>59</v>
      </c>
      <c r="F1352" s="12" t="s">
        <v>36</v>
      </c>
      <c r="G1352" s="12" t="s">
        <v>51</v>
      </c>
      <c r="H1352" s="12" t="s">
        <v>61</v>
      </c>
      <c r="I1352" s="13">
        <v>2</v>
      </c>
      <c r="J1352" s="14">
        <v>193.76</v>
      </c>
      <c r="K1352" s="15">
        <v>0.1</v>
      </c>
      <c r="L1352" s="14">
        <v>104.66</v>
      </c>
      <c r="M1352" s="14">
        <f t="shared" si="84"/>
        <v>348.768</v>
      </c>
      <c r="N1352" s="14">
        <f t="shared" si="85"/>
        <v>209.32</v>
      </c>
      <c r="O1352" s="14">
        <f t="shared" si="86"/>
        <v>139.448</v>
      </c>
      <c r="P1352" s="16">
        <f t="shared" si="87"/>
        <v>0.399830259656849</v>
      </c>
      <c r="Q1352" s="17">
        <f>YEAR(SalesDataTable[[#This Row],[Order Date]])</f>
        <v>2026</v>
      </c>
      <c r="R1352" s="16" t="str">
        <f>"Q"&amp;ROUNDUP(MONTH(SalesDataTable[[#This Row],[Order Date]])/3,0)</f>
        <v>Q3</v>
      </c>
      <c r="S1352" s="13">
        <f>MONTH(SalesDataTable[[#This Row],[Order Date]])</f>
        <v>7</v>
      </c>
      <c r="T1352" s="16" t="str">
        <f>TEXT(SalesDataTable[[#This Row],[Order Date]],"mmm")</f>
        <v>Jul</v>
      </c>
    </row>
    <row r="1353" ht="15.6" spans="1:20">
      <c r="A1353" s="19" t="s">
        <v>1424</v>
      </c>
      <c r="B1353" s="11">
        <v>46216</v>
      </c>
      <c r="C1353" s="12" t="s">
        <v>34</v>
      </c>
      <c r="D1353" s="12" t="s">
        <v>146</v>
      </c>
      <c r="E1353" s="12" t="s">
        <v>23</v>
      </c>
      <c r="F1353" s="12" t="s">
        <v>24</v>
      </c>
      <c r="G1353" s="12" t="s">
        <v>31</v>
      </c>
      <c r="H1353" s="12" t="s">
        <v>41</v>
      </c>
      <c r="I1353" s="13">
        <v>2</v>
      </c>
      <c r="J1353" s="14">
        <v>146.09</v>
      </c>
      <c r="K1353" s="15">
        <v>0.1</v>
      </c>
      <c r="L1353" s="14">
        <v>79.36</v>
      </c>
      <c r="M1353" s="14">
        <f t="shared" si="84"/>
        <v>262.962</v>
      </c>
      <c r="N1353" s="14">
        <f t="shared" si="85"/>
        <v>158.72</v>
      </c>
      <c r="O1353" s="14">
        <f t="shared" si="86"/>
        <v>104.242</v>
      </c>
      <c r="P1353" s="16">
        <f t="shared" si="87"/>
        <v>0.396414691096052</v>
      </c>
      <c r="Q1353" s="17">
        <f>YEAR(SalesDataTable[[#This Row],[Order Date]])</f>
        <v>2026</v>
      </c>
      <c r="R1353" s="16" t="str">
        <f>"Q"&amp;ROUNDUP(MONTH(SalesDataTable[[#This Row],[Order Date]])/3,0)</f>
        <v>Q3</v>
      </c>
      <c r="S1353" s="13">
        <f>MONTH(SalesDataTable[[#This Row],[Order Date]])</f>
        <v>7</v>
      </c>
      <c r="T1353" s="16" t="str">
        <f>TEXT(SalesDataTable[[#This Row],[Order Date]],"mmm")</f>
        <v>Jul</v>
      </c>
    </row>
    <row r="1354" ht="15.6" spans="1:20">
      <c r="A1354" s="19" t="s">
        <v>1425</v>
      </c>
      <c r="B1354" s="11">
        <v>46216</v>
      </c>
      <c r="C1354" s="12" t="s">
        <v>28</v>
      </c>
      <c r="D1354" s="12" t="s">
        <v>106</v>
      </c>
      <c r="E1354" s="12" t="s">
        <v>45</v>
      </c>
      <c r="F1354" s="12" t="s">
        <v>36</v>
      </c>
      <c r="G1354" s="12" t="s">
        <v>37</v>
      </c>
      <c r="H1354" s="12" t="s">
        <v>91</v>
      </c>
      <c r="I1354" s="13">
        <v>1</v>
      </c>
      <c r="J1354" s="14">
        <v>131.92</v>
      </c>
      <c r="K1354" s="15">
        <v>0</v>
      </c>
      <c r="L1354" s="14">
        <v>66.19</v>
      </c>
      <c r="M1354" s="14">
        <f t="shared" si="84"/>
        <v>131.92</v>
      </c>
      <c r="N1354" s="14">
        <f t="shared" si="85"/>
        <v>66.19</v>
      </c>
      <c r="O1354" s="14">
        <f t="shared" si="86"/>
        <v>65.73</v>
      </c>
      <c r="P1354" s="16">
        <f t="shared" si="87"/>
        <v>0.498256519102486</v>
      </c>
      <c r="Q1354" s="17">
        <f>YEAR(SalesDataTable[[#This Row],[Order Date]])</f>
        <v>2026</v>
      </c>
      <c r="R1354" s="16" t="str">
        <f>"Q"&amp;ROUNDUP(MONTH(SalesDataTable[[#This Row],[Order Date]])/3,0)</f>
        <v>Q3</v>
      </c>
      <c r="S1354" s="13">
        <f>MONTH(SalesDataTable[[#This Row],[Order Date]])</f>
        <v>7</v>
      </c>
      <c r="T1354" s="16" t="str">
        <f>TEXT(SalesDataTable[[#This Row],[Order Date]],"mmm")</f>
        <v>Jul</v>
      </c>
    </row>
    <row r="1355" ht="15.6" spans="1:20">
      <c r="A1355" s="19" t="s">
        <v>1426</v>
      </c>
      <c r="B1355" s="11">
        <v>46216</v>
      </c>
      <c r="C1355" s="12" t="s">
        <v>28</v>
      </c>
      <c r="D1355" s="12" t="s">
        <v>86</v>
      </c>
      <c r="E1355" s="12" t="s">
        <v>30</v>
      </c>
      <c r="F1355" s="12" t="s">
        <v>40</v>
      </c>
      <c r="G1355" s="12" t="s">
        <v>51</v>
      </c>
      <c r="H1355" s="12" t="s">
        <v>84</v>
      </c>
      <c r="I1355" s="13">
        <v>6</v>
      </c>
      <c r="J1355" s="14">
        <v>83.28</v>
      </c>
      <c r="K1355" s="15">
        <v>0.15</v>
      </c>
      <c r="L1355" s="14">
        <v>38.76</v>
      </c>
      <c r="M1355" s="14">
        <f t="shared" si="84"/>
        <v>424.728</v>
      </c>
      <c r="N1355" s="14">
        <f t="shared" si="85"/>
        <v>232.56</v>
      </c>
      <c r="O1355" s="14">
        <f t="shared" si="86"/>
        <v>192.168</v>
      </c>
      <c r="P1355" s="16">
        <f t="shared" si="87"/>
        <v>0.452449567723343</v>
      </c>
      <c r="Q1355" s="17">
        <f>YEAR(SalesDataTable[[#This Row],[Order Date]])</f>
        <v>2026</v>
      </c>
      <c r="R1355" s="16" t="str">
        <f>"Q"&amp;ROUNDUP(MONTH(SalesDataTable[[#This Row],[Order Date]])/3,0)</f>
        <v>Q3</v>
      </c>
      <c r="S1355" s="13">
        <f>MONTH(SalesDataTable[[#This Row],[Order Date]])</f>
        <v>7</v>
      </c>
      <c r="T1355" s="16" t="str">
        <f>TEXT(SalesDataTable[[#This Row],[Order Date]],"mmm")</f>
        <v>Jul</v>
      </c>
    </row>
    <row r="1356" ht="15.6" spans="1:20">
      <c r="A1356" s="19" t="s">
        <v>1427</v>
      </c>
      <c r="B1356" s="11">
        <v>46216</v>
      </c>
      <c r="C1356" s="12" t="s">
        <v>28</v>
      </c>
      <c r="D1356" s="12" t="s">
        <v>58</v>
      </c>
      <c r="E1356" s="12" t="s">
        <v>23</v>
      </c>
      <c r="F1356" s="12" t="s">
        <v>36</v>
      </c>
      <c r="G1356" s="12" t="s">
        <v>37</v>
      </c>
      <c r="H1356" s="12" t="s">
        <v>38</v>
      </c>
      <c r="I1356" s="13">
        <v>1</v>
      </c>
      <c r="J1356" s="14">
        <v>36.48</v>
      </c>
      <c r="K1356" s="15">
        <v>0.05</v>
      </c>
      <c r="L1356" s="14">
        <v>13.22</v>
      </c>
      <c r="M1356" s="14">
        <f t="shared" si="84"/>
        <v>34.656</v>
      </c>
      <c r="N1356" s="14">
        <f t="shared" si="85"/>
        <v>13.22</v>
      </c>
      <c r="O1356" s="14">
        <f t="shared" si="86"/>
        <v>21.436</v>
      </c>
      <c r="P1356" s="16">
        <f t="shared" si="87"/>
        <v>0.61853647276085</v>
      </c>
      <c r="Q1356" s="17">
        <f>YEAR(SalesDataTable[[#This Row],[Order Date]])</f>
        <v>2026</v>
      </c>
      <c r="R1356" s="16" t="str">
        <f>"Q"&amp;ROUNDUP(MONTH(SalesDataTable[[#This Row],[Order Date]])/3,0)</f>
        <v>Q3</v>
      </c>
      <c r="S1356" s="13">
        <f>MONTH(SalesDataTable[[#This Row],[Order Date]])</f>
        <v>7</v>
      </c>
      <c r="T1356" s="16" t="str">
        <f>TEXT(SalesDataTable[[#This Row],[Order Date]],"mmm")</f>
        <v>Jul</v>
      </c>
    </row>
    <row r="1357" ht="15.6" spans="1:20">
      <c r="A1357" s="19" t="s">
        <v>1428</v>
      </c>
      <c r="B1357" s="11">
        <v>46216</v>
      </c>
      <c r="C1357" s="12" t="s">
        <v>21</v>
      </c>
      <c r="D1357" s="12" t="s">
        <v>22</v>
      </c>
      <c r="E1357" s="12" t="s">
        <v>45</v>
      </c>
      <c r="F1357" s="12" t="s">
        <v>36</v>
      </c>
      <c r="G1357" s="12" t="s">
        <v>31</v>
      </c>
      <c r="H1357" s="12" t="s">
        <v>73</v>
      </c>
      <c r="I1357" s="13">
        <v>3</v>
      </c>
      <c r="J1357" s="14">
        <v>155.44</v>
      </c>
      <c r="K1357" s="15">
        <v>0.05</v>
      </c>
      <c r="L1357" s="14">
        <v>79.95</v>
      </c>
      <c r="M1357" s="14">
        <f t="shared" si="84"/>
        <v>443.004</v>
      </c>
      <c r="N1357" s="14">
        <f t="shared" si="85"/>
        <v>239.85</v>
      </c>
      <c r="O1357" s="14">
        <f t="shared" si="86"/>
        <v>203.154</v>
      </c>
      <c r="P1357" s="16">
        <f t="shared" si="87"/>
        <v>0.458582766747027</v>
      </c>
      <c r="Q1357" s="17">
        <f>YEAR(SalesDataTable[[#This Row],[Order Date]])</f>
        <v>2026</v>
      </c>
      <c r="R1357" s="16" t="str">
        <f>"Q"&amp;ROUNDUP(MONTH(SalesDataTable[[#This Row],[Order Date]])/3,0)</f>
        <v>Q3</v>
      </c>
      <c r="S1357" s="13">
        <f>MONTH(SalesDataTable[[#This Row],[Order Date]])</f>
        <v>7</v>
      </c>
      <c r="T1357" s="16" t="str">
        <f>TEXT(SalesDataTable[[#This Row],[Order Date]],"mmm")</f>
        <v>Jul</v>
      </c>
    </row>
    <row r="1358" ht="15.6" spans="1:20">
      <c r="A1358" s="19" t="s">
        <v>1429</v>
      </c>
      <c r="B1358" s="11">
        <v>46216</v>
      </c>
      <c r="C1358" s="12" t="s">
        <v>21</v>
      </c>
      <c r="D1358" s="12" t="s">
        <v>108</v>
      </c>
      <c r="E1358" s="12" t="s">
        <v>30</v>
      </c>
      <c r="F1358" s="12" t="s">
        <v>24</v>
      </c>
      <c r="G1358" s="12" t="s">
        <v>69</v>
      </c>
      <c r="H1358" s="12" t="s">
        <v>70</v>
      </c>
      <c r="I1358" s="13">
        <v>6</v>
      </c>
      <c r="J1358" s="14">
        <v>40.58</v>
      </c>
      <c r="K1358" s="15">
        <v>0.15</v>
      </c>
      <c r="L1358" s="14">
        <v>15.06</v>
      </c>
      <c r="M1358" s="14">
        <f t="shared" si="84"/>
        <v>206.958</v>
      </c>
      <c r="N1358" s="14">
        <f t="shared" si="85"/>
        <v>90.36</v>
      </c>
      <c r="O1358" s="14">
        <f t="shared" si="86"/>
        <v>116.598</v>
      </c>
      <c r="P1358" s="16">
        <f t="shared" si="87"/>
        <v>0.56338967326704</v>
      </c>
      <c r="Q1358" s="17">
        <f>YEAR(SalesDataTable[[#This Row],[Order Date]])</f>
        <v>2026</v>
      </c>
      <c r="R1358" s="16" t="str">
        <f>"Q"&amp;ROUNDUP(MONTH(SalesDataTable[[#This Row],[Order Date]])/3,0)</f>
        <v>Q3</v>
      </c>
      <c r="S1358" s="13">
        <f>MONTH(SalesDataTable[[#This Row],[Order Date]])</f>
        <v>7</v>
      </c>
      <c r="T1358" s="16" t="str">
        <f>TEXT(SalesDataTable[[#This Row],[Order Date]],"mmm")</f>
        <v>Jul</v>
      </c>
    </row>
    <row r="1359" ht="15.6" spans="1:20">
      <c r="A1359" s="19" t="s">
        <v>1430</v>
      </c>
      <c r="B1359" s="11">
        <v>46217</v>
      </c>
      <c r="C1359" s="12" t="s">
        <v>47</v>
      </c>
      <c r="D1359" s="12" t="s">
        <v>102</v>
      </c>
      <c r="E1359" s="12" t="s">
        <v>23</v>
      </c>
      <c r="F1359" s="12" t="s">
        <v>24</v>
      </c>
      <c r="G1359" s="12" t="s">
        <v>25</v>
      </c>
      <c r="H1359" s="12" t="s">
        <v>63</v>
      </c>
      <c r="I1359" s="13">
        <v>2</v>
      </c>
      <c r="J1359" s="14">
        <v>101.03</v>
      </c>
      <c r="K1359" s="15">
        <v>0.1</v>
      </c>
      <c r="L1359" s="14">
        <v>50.98</v>
      </c>
      <c r="M1359" s="14">
        <f t="shared" si="84"/>
        <v>181.854</v>
      </c>
      <c r="N1359" s="14">
        <f t="shared" si="85"/>
        <v>101.96</v>
      </c>
      <c r="O1359" s="14">
        <f t="shared" si="86"/>
        <v>79.894</v>
      </c>
      <c r="P1359" s="16">
        <f t="shared" si="87"/>
        <v>0.439330451900976</v>
      </c>
      <c r="Q1359" s="17">
        <f>YEAR(SalesDataTable[[#This Row],[Order Date]])</f>
        <v>2026</v>
      </c>
      <c r="R1359" s="16" t="str">
        <f>"Q"&amp;ROUNDUP(MONTH(SalesDataTable[[#This Row],[Order Date]])/3,0)</f>
        <v>Q3</v>
      </c>
      <c r="S1359" s="13">
        <f>MONTH(SalesDataTable[[#This Row],[Order Date]])</f>
        <v>7</v>
      </c>
      <c r="T1359" s="16" t="str">
        <f>TEXT(SalesDataTable[[#This Row],[Order Date]],"mmm")</f>
        <v>Jul</v>
      </c>
    </row>
    <row r="1360" ht="15.6" spans="1:20">
      <c r="A1360" s="19" t="s">
        <v>1431</v>
      </c>
      <c r="B1360" s="11">
        <v>46217</v>
      </c>
      <c r="C1360" s="12" t="s">
        <v>21</v>
      </c>
      <c r="D1360" s="12" t="s">
        <v>72</v>
      </c>
      <c r="E1360" s="12" t="s">
        <v>45</v>
      </c>
      <c r="F1360" s="12" t="s">
        <v>24</v>
      </c>
      <c r="G1360" s="12" t="s">
        <v>51</v>
      </c>
      <c r="H1360" s="12" t="s">
        <v>84</v>
      </c>
      <c r="I1360" s="13">
        <v>1</v>
      </c>
      <c r="J1360" s="14">
        <v>80.15</v>
      </c>
      <c r="K1360" s="15">
        <v>0.05</v>
      </c>
      <c r="L1360" s="14">
        <v>38.89</v>
      </c>
      <c r="M1360" s="14">
        <f t="shared" si="84"/>
        <v>76.1425</v>
      </c>
      <c r="N1360" s="14">
        <f t="shared" si="85"/>
        <v>38.89</v>
      </c>
      <c r="O1360" s="14">
        <f t="shared" si="86"/>
        <v>37.2525</v>
      </c>
      <c r="P1360" s="16">
        <f t="shared" si="87"/>
        <v>0.489247135305513</v>
      </c>
      <c r="Q1360" s="17">
        <f>YEAR(SalesDataTable[[#This Row],[Order Date]])</f>
        <v>2026</v>
      </c>
      <c r="R1360" s="16" t="str">
        <f>"Q"&amp;ROUNDUP(MONTH(SalesDataTable[[#This Row],[Order Date]])/3,0)</f>
        <v>Q3</v>
      </c>
      <c r="S1360" s="13">
        <f>MONTH(SalesDataTable[[#This Row],[Order Date]])</f>
        <v>7</v>
      </c>
      <c r="T1360" s="16" t="str">
        <f>TEXT(SalesDataTable[[#This Row],[Order Date]],"mmm")</f>
        <v>Jul</v>
      </c>
    </row>
    <row r="1361" ht="15.6" spans="1:20">
      <c r="A1361" s="19" t="s">
        <v>1432</v>
      </c>
      <c r="B1361" s="11">
        <v>46217</v>
      </c>
      <c r="C1361" s="12" t="s">
        <v>34</v>
      </c>
      <c r="D1361" s="12" t="s">
        <v>35</v>
      </c>
      <c r="E1361" s="12" t="s">
        <v>45</v>
      </c>
      <c r="F1361" s="12" t="s">
        <v>36</v>
      </c>
      <c r="G1361" s="12" t="s">
        <v>51</v>
      </c>
      <c r="H1361" s="12" t="s">
        <v>84</v>
      </c>
      <c r="I1361" s="13">
        <v>1</v>
      </c>
      <c r="J1361" s="14">
        <v>83.74</v>
      </c>
      <c r="K1361" s="15">
        <v>0</v>
      </c>
      <c r="L1361" s="14">
        <v>38.96</v>
      </c>
      <c r="M1361" s="14">
        <f t="shared" si="84"/>
        <v>83.74</v>
      </c>
      <c r="N1361" s="14">
        <f t="shared" si="85"/>
        <v>38.96</v>
      </c>
      <c r="O1361" s="14">
        <f t="shared" si="86"/>
        <v>44.78</v>
      </c>
      <c r="P1361" s="16">
        <f t="shared" si="87"/>
        <v>0.534750417960353</v>
      </c>
      <c r="Q1361" s="17">
        <f>YEAR(SalesDataTable[[#This Row],[Order Date]])</f>
        <v>2026</v>
      </c>
      <c r="R1361" s="16" t="str">
        <f>"Q"&amp;ROUNDUP(MONTH(SalesDataTable[[#This Row],[Order Date]])/3,0)</f>
        <v>Q3</v>
      </c>
      <c r="S1361" s="13">
        <f>MONTH(SalesDataTable[[#This Row],[Order Date]])</f>
        <v>7</v>
      </c>
      <c r="T1361" s="16" t="str">
        <f>TEXT(SalesDataTable[[#This Row],[Order Date]],"mmm")</f>
        <v>Jul</v>
      </c>
    </row>
    <row r="1362" ht="15.6" spans="1:20">
      <c r="A1362" s="19" t="s">
        <v>1433</v>
      </c>
      <c r="B1362" s="11">
        <v>46217</v>
      </c>
      <c r="C1362" s="12" t="s">
        <v>34</v>
      </c>
      <c r="D1362" s="12" t="s">
        <v>54</v>
      </c>
      <c r="E1362" s="12" t="s">
        <v>30</v>
      </c>
      <c r="F1362" s="12" t="s">
        <v>24</v>
      </c>
      <c r="G1362" s="12" t="s">
        <v>37</v>
      </c>
      <c r="H1362" s="12" t="s">
        <v>38</v>
      </c>
      <c r="I1362" s="13">
        <v>8</v>
      </c>
      <c r="J1362" s="14">
        <v>35.75</v>
      </c>
      <c r="K1362" s="15">
        <v>0.15</v>
      </c>
      <c r="L1362" s="14">
        <v>13.56</v>
      </c>
      <c r="M1362" s="14">
        <f t="shared" si="84"/>
        <v>243.1</v>
      </c>
      <c r="N1362" s="14">
        <f t="shared" si="85"/>
        <v>108.48</v>
      </c>
      <c r="O1362" s="14">
        <f t="shared" si="86"/>
        <v>134.62</v>
      </c>
      <c r="P1362" s="16">
        <f t="shared" si="87"/>
        <v>0.553763883175648</v>
      </c>
      <c r="Q1362" s="17">
        <f>YEAR(SalesDataTable[[#This Row],[Order Date]])</f>
        <v>2026</v>
      </c>
      <c r="R1362" s="16" t="str">
        <f>"Q"&amp;ROUNDUP(MONTH(SalesDataTable[[#This Row],[Order Date]])/3,0)</f>
        <v>Q3</v>
      </c>
      <c r="S1362" s="13">
        <f>MONTH(SalesDataTable[[#This Row],[Order Date]])</f>
        <v>7</v>
      </c>
      <c r="T1362" s="16" t="str">
        <f>TEXT(SalesDataTable[[#This Row],[Order Date]],"mmm")</f>
        <v>Jul</v>
      </c>
    </row>
    <row r="1363" ht="15.6" spans="1:20">
      <c r="A1363" s="19" t="s">
        <v>1434</v>
      </c>
      <c r="B1363" s="11">
        <v>46217</v>
      </c>
      <c r="C1363" s="12" t="s">
        <v>21</v>
      </c>
      <c r="D1363" s="12" t="s">
        <v>108</v>
      </c>
      <c r="E1363" s="12" t="s">
        <v>23</v>
      </c>
      <c r="F1363" s="12" t="s">
        <v>36</v>
      </c>
      <c r="G1363" s="12" t="s">
        <v>25</v>
      </c>
      <c r="H1363" s="12" t="s">
        <v>26</v>
      </c>
      <c r="I1363" s="13">
        <v>3</v>
      </c>
      <c r="J1363" s="14">
        <v>81.39</v>
      </c>
      <c r="K1363" s="15">
        <v>0</v>
      </c>
      <c r="L1363" s="14">
        <v>43.54</v>
      </c>
      <c r="M1363" s="14">
        <f t="shared" si="84"/>
        <v>244.17</v>
      </c>
      <c r="N1363" s="14">
        <f t="shared" si="85"/>
        <v>130.62</v>
      </c>
      <c r="O1363" s="14">
        <f t="shared" si="86"/>
        <v>113.55</v>
      </c>
      <c r="P1363" s="16">
        <f t="shared" si="87"/>
        <v>0.465044845804153</v>
      </c>
      <c r="Q1363" s="17">
        <f>YEAR(SalesDataTable[[#This Row],[Order Date]])</f>
        <v>2026</v>
      </c>
      <c r="R1363" s="16" t="str">
        <f>"Q"&amp;ROUNDUP(MONTH(SalesDataTable[[#This Row],[Order Date]])/3,0)</f>
        <v>Q3</v>
      </c>
      <c r="S1363" s="13">
        <f>MONTH(SalesDataTable[[#This Row],[Order Date]])</f>
        <v>7</v>
      </c>
      <c r="T1363" s="16" t="str">
        <f>TEXT(SalesDataTable[[#This Row],[Order Date]],"mmm")</f>
        <v>Jul</v>
      </c>
    </row>
    <row r="1364" ht="15.6" spans="1:20">
      <c r="A1364" s="19" t="s">
        <v>1435</v>
      </c>
      <c r="B1364" s="11">
        <v>46217</v>
      </c>
      <c r="C1364" s="12" t="s">
        <v>34</v>
      </c>
      <c r="D1364" s="12" t="s">
        <v>81</v>
      </c>
      <c r="E1364" s="12" t="s">
        <v>59</v>
      </c>
      <c r="F1364" s="12" t="s">
        <v>36</v>
      </c>
      <c r="G1364" s="12" t="s">
        <v>37</v>
      </c>
      <c r="H1364" s="12" t="s">
        <v>38</v>
      </c>
      <c r="I1364" s="13">
        <v>1</v>
      </c>
      <c r="J1364" s="14">
        <v>36.8</v>
      </c>
      <c r="K1364" s="15">
        <v>0</v>
      </c>
      <c r="L1364" s="14">
        <v>13.91</v>
      </c>
      <c r="M1364" s="14">
        <f t="shared" si="84"/>
        <v>36.8</v>
      </c>
      <c r="N1364" s="14">
        <f t="shared" si="85"/>
        <v>13.91</v>
      </c>
      <c r="O1364" s="14">
        <f t="shared" si="86"/>
        <v>22.89</v>
      </c>
      <c r="P1364" s="16">
        <f t="shared" si="87"/>
        <v>0.622010869565217</v>
      </c>
      <c r="Q1364" s="17">
        <f>YEAR(SalesDataTable[[#This Row],[Order Date]])</f>
        <v>2026</v>
      </c>
      <c r="R1364" s="16" t="str">
        <f>"Q"&amp;ROUNDUP(MONTH(SalesDataTable[[#This Row],[Order Date]])/3,0)</f>
        <v>Q3</v>
      </c>
      <c r="S1364" s="13">
        <f>MONTH(SalesDataTable[[#This Row],[Order Date]])</f>
        <v>7</v>
      </c>
      <c r="T1364" s="16" t="str">
        <f>TEXT(SalesDataTable[[#This Row],[Order Date]],"mmm")</f>
        <v>Jul</v>
      </c>
    </row>
    <row r="1365" ht="15.6" spans="1:20">
      <c r="A1365" s="19" t="s">
        <v>1436</v>
      </c>
      <c r="B1365" s="11">
        <v>46217</v>
      </c>
      <c r="C1365" s="12" t="s">
        <v>34</v>
      </c>
      <c r="D1365" s="12" t="s">
        <v>146</v>
      </c>
      <c r="E1365" s="12" t="s">
        <v>30</v>
      </c>
      <c r="F1365" s="12" t="s">
        <v>24</v>
      </c>
      <c r="G1365" s="12" t="s">
        <v>51</v>
      </c>
      <c r="H1365" s="12" t="s">
        <v>61</v>
      </c>
      <c r="I1365" s="13">
        <v>6</v>
      </c>
      <c r="J1365" s="14">
        <v>194.15</v>
      </c>
      <c r="K1365" s="15">
        <v>0.1</v>
      </c>
      <c r="L1365" s="14">
        <v>105.12</v>
      </c>
      <c r="M1365" s="14">
        <f t="shared" si="84"/>
        <v>1048.41</v>
      </c>
      <c r="N1365" s="14">
        <f t="shared" si="85"/>
        <v>630.72</v>
      </c>
      <c r="O1365" s="14">
        <f t="shared" si="86"/>
        <v>417.69</v>
      </c>
      <c r="P1365" s="16">
        <f t="shared" si="87"/>
        <v>0.398403296420294</v>
      </c>
      <c r="Q1365" s="17">
        <f>YEAR(SalesDataTable[[#This Row],[Order Date]])</f>
        <v>2026</v>
      </c>
      <c r="R1365" s="16" t="str">
        <f>"Q"&amp;ROUNDUP(MONTH(SalesDataTable[[#This Row],[Order Date]])/3,0)</f>
        <v>Q3</v>
      </c>
      <c r="S1365" s="13">
        <f>MONTH(SalesDataTable[[#This Row],[Order Date]])</f>
        <v>7</v>
      </c>
      <c r="T1365" s="16" t="str">
        <f>TEXT(SalesDataTable[[#This Row],[Order Date]],"mmm")</f>
        <v>Jul</v>
      </c>
    </row>
    <row r="1366" ht="15.6" spans="1:20">
      <c r="A1366" s="19" t="s">
        <v>1437</v>
      </c>
      <c r="B1366" s="11">
        <v>46217</v>
      </c>
      <c r="C1366" s="12" t="s">
        <v>21</v>
      </c>
      <c r="D1366" s="12" t="s">
        <v>72</v>
      </c>
      <c r="E1366" s="12" t="s">
        <v>23</v>
      </c>
      <c r="F1366" s="12" t="s">
        <v>36</v>
      </c>
      <c r="G1366" s="12" t="s">
        <v>69</v>
      </c>
      <c r="H1366" s="12" t="s">
        <v>94</v>
      </c>
      <c r="I1366" s="13">
        <v>1</v>
      </c>
      <c r="J1366" s="14">
        <v>50.94</v>
      </c>
      <c r="K1366" s="15">
        <v>0</v>
      </c>
      <c r="L1366" s="14">
        <v>22.28</v>
      </c>
      <c r="M1366" s="14">
        <f t="shared" si="84"/>
        <v>50.94</v>
      </c>
      <c r="N1366" s="14">
        <f t="shared" si="85"/>
        <v>22.28</v>
      </c>
      <c r="O1366" s="14">
        <f t="shared" si="86"/>
        <v>28.66</v>
      </c>
      <c r="P1366" s="16">
        <f t="shared" si="87"/>
        <v>0.562622693364743</v>
      </c>
      <c r="Q1366" s="17">
        <f>YEAR(SalesDataTable[[#This Row],[Order Date]])</f>
        <v>2026</v>
      </c>
      <c r="R1366" s="16" t="str">
        <f>"Q"&amp;ROUNDUP(MONTH(SalesDataTable[[#This Row],[Order Date]])/3,0)</f>
        <v>Q3</v>
      </c>
      <c r="S1366" s="13">
        <f>MONTH(SalesDataTable[[#This Row],[Order Date]])</f>
        <v>7</v>
      </c>
      <c r="T1366" s="16" t="str">
        <f>TEXT(SalesDataTable[[#This Row],[Order Date]],"mmm")</f>
        <v>Jul</v>
      </c>
    </row>
    <row r="1367" ht="15.6" spans="1:20">
      <c r="A1367" s="19" t="s">
        <v>1438</v>
      </c>
      <c r="B1367" s="11">
        <v>46218</v>
      </c>
      <c r="C1367" s="12" t="s">
        <v>47</v>
      </c>
      <c r="D1367" s="12" t="s">
        <v>68</v>
      </c>
      <c r="E1367" s="12" t="s">
        <v>23</v>
      </c>
      <c r="F1367" s="12" t="s">
        <v>24</v>
      </c>
      <c r="G1367" s="12" t="s">
        <v>69</v>
      </c>
      <c r="H1367" s="12" t="s">
        <v>75</v>
      </c>
      <c r="I1367" s="13">
        <v>2</v>
      </c>
      <c r="J1367" s="14">
        <v>125.89</v>
      </c>
      <c r="K1367" s="15">
        <v>0</v>
      </c>
      <c r="L1367" s="14">
        <v>70.8</v>
      </c>
      <c r="M1367" s="14">
        <f t="shared" si="84"/>
        <v>251.78</v>
      </c>
      <c r="N1367" s="14">
        <f t="shared" si="85"/>
        <v>141.6</v>
      </c>
      <c r="O1367" s="14">
        <f t="shared" si="86"/>
        <v>110.18</v>
      </c>
      <c r="P1367" s="16">
        <f t="shared" si="87"/>
        <v>0.437604257685281</v>
      </c>
      <c r="Q1367" s="17">
        <f>YEAR(SalesDataTable[[#This Row],[Order Date]])</f>
        <v>2026</v>
      </c>
      <c r="R1367" s="16" t="str">
        <f>"Q"&amp;ROUNDUP(MONTH(SalesDataTable[[#This Row],[Order Date]])/3,0)</f>
        <v>Q3</v>
      </c>
      <c r="S1367" s="13">
        <f>MONTH(SalesDataTable[[#This Row],[Order Date]])</f>
        <v>7</v>
      </c>
      <c r="T1367" s="16" t="str">
        <f>TEXT(SalesDataTable[[#This Row],[Order Date]],"mmm")</f>
        <v>Jul</v>
      </c>
    </row>
    <row r="1368" ht="15.6" spans="1:20">
      <c r="A1368" s="19" t="s">
        <v>1439</v>
      </c>
      <c r="B1368" s="11">
        <v>46218</v>
      </c>
      <c r="C1368" s="12" t="s">
        <v>21</v>
      </c>
      <c r="D1368" s="12" t="s">
        <v>72</v>
      </c>
      <c r="E1368" s="12" t="s">
        <v>23</v>
      </c>
      <c r="F1368" s="12" t="s">
        <v>36</v>
      </c>
      <c r="G1368" s="12" t="s">
        <v>69</v>
      </c>
      <c r="H1368" s="12" t="s">
        <v>94</v>
      </c>
      <c r="I1368" s="13">
        <v>2</v>
      </c>
      <c r="J1368" s="14">
        <v>51.9</v>
      </c>
      <c r="K1368" s="15">
        <v>0</v>
      </c>
      <c r="L1368" s="14">
        <v>21.82</v>
      </c>
      <c r="M1368" s="14">
        <f t="shared" si="84"/>
        <v>103.8</v>
      </c>
      <c r="N1368" s="14">
        <f t="shared" si="85"/>
        <v>43.64</v>
      </c>
      <c r="O1368" s="14">
        <f t="shared" si="86"/>
        <v>60.16</v>
      </c>
      <c r="P1368" s="16">
        <f t="shared" si="87"/>
        <v>0.579576107899807</v>
      </c>
      <c r="Q1368" s="17">
        <f>YEAR(SalesDataTable[[#This Row],[Order Date]])</f>
        <v>2026</v>
      </c>
      <c r="R1368" s="16" t="str">
        <f>"Q"&amp;ROUNDUP(MONTH(SalesDataTable[[#This Row],[Order Date]])/3,0)</f>
        <v>Q3</v>
      </c>
      <c r="S1368" s="13">
        <f>MONTH(SalesDataTable[[#This Row],[Order Date]])</f>
        <v>7</v>
      </c>
      <c r="T1368" s="16" t="str">
        <f>TEXT(SalesDataTable[[#This Row],[Order Date]],"mmm")</f>
        <v>Jul</v>
      </c>
    </row>
    <row r="1369" ht="15.6" spans="1:20">
      <c r="A1369" s="19" t="s">
        <v>1440</v>
      </c>
      <c r="B1369" s="11">
        <v>46218</v>
      </c>
      <c r="C1369" s="12" t="s">
        <v>21</v>
      </c>
      <c r="D1369" s="12" t="s">
        <v>22</v>
      </c>
      <c r="E1369" s="12" t="s">
        <v>45</v>
      </c>
      <c r="F1369" s="12" t="s">
        <v>36</v>
      </c>
      <c r="G1369" s="12" t="s">
        <v>69</v>
      </c>
      <c r="H1369" s="12" t="s">
        <v>70</v>
      </c>
      <c r="I1369" s="13">
        <v>2</v>
      </c>
      <c r="J1369" s="14">
        <v>39.75</v>
      </c>
      <c r="K1369" s="15">
        <v>0</v>
      </c>
      <c r="L1369" s="14">
        <v>14.78</v>
      </c>
      <c r="M1369" s="14">
        <f t="shared" si="84"/>
        <v>79.5</v>
      </c>
      <c r="N1369" s="14">
        <f t="shared" si="85"/>
        <v>29.56</v>
      </c>
      <c r="O1369" s="14">
        <f t="shared" si="86"/>
        <v>49.94</v>
      </c>
      <c r="P1369" s="16">
        <f t="shared" si="87"/>
        <v>0.628176100628931</v>
      </c>
      <c r="Q1369" s="17">
        <f>YEAR(SalesDataTable[[#This Row],[Order Date]])</f>
        <v>2026</v>
      </c>
      <c r="R1369" s="16" t="str">
        <f>"Q"&amp;ROUNDUP(MONTH(SalesDataTable[[#This Row],[Order Date]])/3,0)</f>
        <v>Q3</v>
      </c>
      <c r="S1369" s="13">
        <f>MONTH(SalesDataTable[[#This Row],[Order Date]])</f>
        <v>7</v>
      </c>
      <c r="T1369" s="16" t="str">
        <f>TEXT(SalesDataTable[[#This Row],[Order Date]],"mmm")</f>
        <v>Jul</v>
      </c>
    </row>
    <row r="1370" ht="15.6" spans="1:20">
      <c r="A1370" s="19" t="s">
        <v>1441</v>
      </c>
      <c r="B1370" s="11">
        <v>46218</v>
      </c>
      <c r="C1370" s="12" t="s">
        <v>28</v>
      </c>
      <c r="D1370" s="12" t="s">
        <v>89</v>
      </c>
      <c r="E1370" s="12" t="s">
        <v>59</v>
      </c>
      <c r="F1370" s="12" t="s">
        <v>24</v>
      </c>
      <c r="G1370" s="12" t="s">
        <v>31</v>
      </c>
      <c r="H1370" s="12" t="s">
        <v>32</v>
      </c>
      <c r="I1370" s="13">
        <v>1</v>
      </c>
      <c r="J1370" s="14">
        <v>93.46</v>
      </c>
      <c r="K1370" s="15">
        <v>0.15</v>
      </c>
      <c r="L1370" s="14">
        <v>46.65</v>
      </c>
      <c r="M1370" s="14">
        <f t="shared" si="84"/>
        <v>79.441</v>
      </c>
      <c r="N1370" s="14">
        <f t="shared" si="85"/>
        <v>46.65</v>
      </c>
      <c r="O1370" s="14">
        <f t="shared" si="86"/>
        <v>32.791</v>
      </c>
      <c r="P1370" s="16">
        <f t="shared" si="87"/>
        <v>0.412771742551076</v>
      </c>
      <c r="Q1370" s="17">
        <f>YEAR(SalesDataTable[[#This Row],[Order Date]])</f>
        <v>2026</v>
      </c>
      <c r="R1370" s="16" t="str">
        <f>"Q"&amp;ROUNDUP(MONTH(SalesDataTable[[#This Row],[Order Date]])/3,0)</f>
        <v>Q3</v>
      </c>
      <c r="S1370" s="13">
        <f>MONTH(SalesDataTable[[#This Row],[Order Date]])</f>
        <v>7</v>
      </c>
      <c r="T1370" s="16" t="str">
        <f>TEXT(SalesDataTable[[#This Row],[Order Date]],"mmm")</f>
        <v>Jul</v>
      </c>
    </row>
    <row r="1371" ht="15.6" spans="1:20">
      <c r="A1371" s="19" t="s">
        <v>1442</v>
      </c>
      <c r="B1371" s="11">
        <v>46218</v>
      </c>
      <c r="C1371" s="12" t="s">
        <v>47</v>
      </c>
      <c r="D1371" s="12" t="s">
        <v>102</v>
      </c>
      <c r="E1371" s="12" t="s">
        <v>30</v>
      </c>
      <c r="F1371" s="12" t="s">
        <v>40</v>
      </c>
      <c r="G1371" s="12" t="s">
        <v>25</v>
      </c>
      <c r="H1371" s="12" t="s">
        <v>26</v>
      </c>
      <c r="I1371" s="13">
        <v>3</v>
      </c>
      <c r="J1371" s="14">
        <v>82.79</v>
      </c>
      <c r="K1371" s="15">
        <v>0.1</v>
      </c>
      <c r="L1371" s="14">
        <v>43.07</v>
      </c>
      <c r="M1371" s="14">
        <f t="shared" si="84"/>
        <v>223.533</v>
      </c>
      <c r="N1371" s="14">
        <f t="shared" si="85"/>
        <v>129.21</v>
      </c>
      <c r="O1371" s="14">
        <f t="shared" si="86"/>
        <v>94.323</v>
      </c>
      <c r="P1371" s="16">
        <f t="shared" si="87"/>
        <v>0.421964542148139</v>
      </c>
      <c r="Q1371" s="17">
        <f>YEAR(SalesDataTable[[#This Row],[Order Date]])</f>
        <v>2026</v>
      </c>
      <c r="R1371" s="16" t="str">
        <f>"Q"&amp;ROUNDUP(MONTH(SalesDataTable[[#This Row],[Order Date]])/3,0)</f>
        <v>Q3</v>
      </c>
      <c r="S1371" s="13">
        <f>MONTH(SalesDataTable[[#This Row],[Order Date]])</f>
        <v>7</v>
      </c>
      <c r="T1371" s="16" t="str">
        <f>TEXT(SalesDataTable[[#This Row],[Order Date]],"mmm")</f>
        <v>Jul</v>
      </c>
    </row>
    <row r="1372" ht="15.6" spans="1:20">
      <c r="A1372" s="19" t="s">
        <v>1443</v>
      </c>
      <c r="B1372" s="11">
        <v>46218</v>
      </c>
      <c r="C1372" s="12" t="s">
        <v>34</v>
      </c>
      <c r="D1372" s="12" t="s">
        <v>35</v>
      </c>
      <c r="E1372" s="12" t="s">
        <v>45</v>
      </c>
      <c r="F1372" s="12" t="s">
        <v>40</v>
      </c>
      <c r="G1372" s="12" t="s">
        <v>31</v>
      </c>
      <c r="H1372" s="12" t="s">
        <v>32</v>
      </c>
      <c r="I1372" s="13">
        <v>1</v>
      </c>
      <c r="J1372" s="14">
        <v>92.54</v>
      </c>
      <c r="K1372" s="15">
        <v>0</v>
      </c>
      <c r="L1372" s="14">
        <v>44.48</v>
      </c>
      <c r="M1372" s="14">
        <f t="shared" si="84"/>
        <v>92.54</v>
      </c>
      <c r="N1372" s="14">
        <f t="shared" si="85"/>
        <v>44.48</v>
      </c>
      <c r="O1372" s="14">
        <f t="shared" si="86"/>
        <v>48.06</v>
      </c>
      <c r="P1372" s="16">
        <f t="shared" si="87"/>
        <v>0.519342986816512</v>
      </c>
      <c r="Q1372" s="17">
        <f>YEAR(SalesDataTable[[#This Row],[Order Date]])</f>
        <v>2026</v>
      </c>
      <c r="R1372" s="16" t="str">
        <f>"Q"&amp;ROUNDUP(MONTH(SalesDataTable[[#This Row],[Order Date]])/3,0)</f>
        <v>Q3</v>
      </c>
      <c r="S1372" s="13">
        <f>MONTH(SalesDataTable[[#This Row],[Order Date]])</f>
        <v>7</v>
      </c>
      <c r="T1372" s="16" t="str">
        <f>TEXT(SalesDataTable[[#This Row],[Order Date]],"mmm")</f>
        <v>Jul</v>
      </c>
    </row>
    <row r="1373" ht="15.6" spans="1:20">
      <c r="A1373" s="19" t="s">
        <v>1444</v>
      </c>
      <c r="B1373" s="11">
        <v>46218</v>
      </c>
      <c r="C1373" s="12" t="s">
        <v>28</v>
      </c>
      <c r="D1373" s="12" t="s">
        <v>106</v>
      </c>
      <c r="E1373" s="12" t="s">
        <v>45</v>
      </c>
      <c r="F1373" s="12" t="s">
        <v>36</v>
      </c>
      <c r="G1373" s="12" t="s">
        <v>37</v>
      </c>
      <c r="H1373" s="12" t="s">
        <v>66</v>
      </c>
      <c r="I1373" s="13">
        <v>1</v>
      </c>
      <c r="J1373" s="14">
        <v>46.53</v>
      </c>
      <c r="K1373" s="15">
        <v>0</v>
      </c>
      <c r="L1373" s="14">
        <v>18.83</v>
      </c>
      <c r="M1373" s="14">
        <f t="shared" si="84"/>
        <v>46.53</v>
      </c>
      <c r="N1373" s="14">
        <f t="shared" si="85"/>
        <v>18.83</v>
      </c>
      <c r="O1373" s="14">
        <f t="shared" si="86"/>
        <v>27.7</v>
      </c>
      <c r="P1373" s="16">
        <f t="shared" si="87"/>
        <v>0.595314850634</v>
      </c>
      <c r="Q1373" s="17">
        <f>YEAR(SalesDataTable[[#This Row],[Order Date]])</f>
        <v>2026</v>
      </c>
      <c r="R1373" s="16" t="str">
        <f>"Q"&amp;ROUNDUP(MONTH(SalesDataTable[[#This Row],[Order Date]])/3,0)</f>
        <v>Q3</v>
      </c>
      <c r="S1373" s="13">
        <f>MONTH(SalesDataTable[[#This Row],[Order Date]])</f>
        <v>7</v>
      </c>
      <c r="T1373" s="16" t="str">
        <f>TEXT(SalesDataTable[[#This Row],[Order Date]],"mmm")</f>
        <v>Jul</v>
      </c>
    </row>
    <row r="1374" ht="15.6" spans="1:20">
      <c r="A1374" s="19" t="s">
        <v>1445</v>
      </c>
      <c r="B1374" s="11">
        <v>46219</v>
      </c>
      <c r="C1374" s="12" t="s">
        <v>28</v>
      </c>
      <c r="D1374" s="12" t="s">
        <v>89</v>
      </c>
      <c r="E1374" s="12" t="s">
        <v>23</v>
      </c>
      <c r="F1374" s="12" t="s">
        <v>24</v>
      </c>
      <c r="G1374" s="12" t="s">
        <v>25</v>
      </c>
      <c r="H1374" s="12" t="s">
        <v>49</v>
      </c>
      <c r="I1374" s="13">
        <v>2</v>
      </c>
      <c r="J1374" s="14">
        <v>49.69</v>
      </c>
      <c r="K1374" s="15">
        <v>0</v>
      </c>
      <c r="L1374" s="14">
        <v>21.97</v>
      </c>
      <c r="M1374" s="14">
        <f t="shared" si="84"/>
        <v>99.38</v>
      </c>
      <c r="N1374" s="14">
        <f t="shared" si="85"/>
        <v>43.94</v>
      </c>
      <c r="O1374" s="14">
        <f t="shared" si="86"/>
        <v>55.44</v>
      </c>
      <c r="P1374" s="16">
        <f t="shared" si="87"/>
        <v>0.557858724089354</v>
      </c>
      <c r="Q1374" s="17">
        <f>YEAR(SalesDataTable[[#This Row],[Order Date]])</f>
        <v>2026</v>
      </c>
      <c r="R1374" s="16" t="str">
        <f>"Q"&amp;ROUNDUP(MONTH(SalesDataTable[[#This Row],[Order Date]])/3,0)</f>
        <v>Q3</v>
      </c>
      <c r="S1374" s="13">
        <f>MONTH(SalesDataTable[[#This Row],[Order Date]])</f>
        <v>7</v>
      </c>
      <c r="T1374" s="16" t="str">
        <f>TEXT(SalesDataTable[[#This Row],[Order Date]],"mmm")</f>
        <v>Jul</v>
      </c>
    </row>
    <row r="1375" ht="15.6" spans="1:20">
      <c r="A1375" s="19" t="s">
        <v>1446</v>
      </c>
      <c r="B1375" s="11">
        <v>46219</v>
      </c>
      <c r="C1375" s="12" t="s">
        <v>47</v>
      </c>
      <c r="D1375" s="12" t="s">
        <v>68</v>
      </c>
      <c r="E1375" s="12" t="s">
        <v>59</v>
      </c>
      <c r="F1375" s="12" t="s">
        <v>36</v>
      </c>
      <c r="G1375" s="12" t="s">
        <v>31</v>
      </c>
      <c r="H1375" s="12" t="s">
        <v>99</v>
      </c>
      <c r="I1375" s="13">
        <v>3</v>
      </c>
      <c r="J1375" s="14">
        <v>71.34</v>
      </c>
      <c r="K1375" s="15">
        <v>0.1</v>
      </c>
      <c r="L1375" s="14">
        <v>31.71</v>
      </c>
      <c r="M1375" s="14">
        <f t="shared" si="84"/>
        <v>192.618</v>
      </c>
      <c r="N1375" s="14">
        <f t="shared" si="85"/>
        <v>95.13</v>
      </c>
      <c r="O1375" s="14">
        <f t="shared" si="86"/>
        <v>97.488</v>
      </c>
      <c r="P1375" s="16">
        <f t="shared" si="87"/>
        <v>0.506120923278198</v>
      </c>
      <c r="Q1375" s="17">
        <f>YEAR(SalesDataTable[[#This Row],[Order Date]])</f>
        <v>2026</v>
      </c>
      <c r="R1375" s="16" t="str">
        <f>"Q"&amp;ROUNDUP(MONTH(SalesDataTable[[#This Row],[Order Date]])/3,0)</f>
        <v>Q3</v>
      </c>
      <c r="S1375" s="13">
        <f>MONTH(SalesDataTable[[#This Row],[Order Date]])</f>
        <v>7</v>
      </c>
      <c r="T1375" s="16" t="str">
        <f>TEXT(SalesDataTable[[#This Row],[Order Date]],"mmm")</f>
        <v>Jul</v>
      </c>
    </row>
    <row r="1376" ht="15.6" spans="1:20">
      <c r="A1376" s="19" t="s">
        <v>1447</v>
      </c>
      <c r="B1376" s="11">
        <v>46219</v>
      </c>
      <c r="C1376" s="12" t="s">
        <v>28</v>
      </c>
      <c r="D1376" s="12" t="s">
        <v>106</v>
      </c>
      <c r="E1376" s="12" t="s">
        <v>59</v>
      </c>
      <c r="F1376" s="12" t="s">
        <v>24</v>
      </c>
      <c r="G1376" s="12" t="s">
        <v>25</v>
      </c>
      <c r="H1376" s="12" t="s">
        <v>26</v>
      </c>
      <c r="I1376" s="13">
        <v>1</v>
      </c>
      <c r="J1376" s="14">
        <v>83.03</v>
      </c>
      <c r="K1376" s="15">
        <v>0</v>
      </c>
      <c r="L1376" s="14">
        <v>42.41</v>
      </c>
      <c r="M1376" s="14">
        <f t="shared" si="84"/>
        <v>83.03</v>
      </c>
      <c r="N1376" s="14">
        <f t="shared" si="85"/>
        <v>42.41</v>
      </c>
      <c r="O1376" s="14">
        <f t="shared" si="86"/>
        <v>40.62</v>
      </c>
      <c r="P1376" s="16">
        <f t="shared" si="87"/>
        <v>0.489220763579429</v>
      </c>
      <c r="Q1376" s="17">
        <f>YEAR(SalesDataTable[[#This Row],[Order Date]])</f>
        <v>2026</v>
      </c>
      <c r="R1376" s="16" t="str">
        <f>"Q"&amp;ROUNDUP(MONTH(SalesDataTable[[#This Row],[Order Date]])/3,0)</f>
        <v>Q3</v>
      </c>
      <c r="S1376" s="13">
        <f>MONTH(SalesDataTable[[#This Row],[Order Date]])</f>
        <v>7</v>
      </c>
      <c r="T1376" s="16" t="str">
        <f>TEXT(SalesDataTable[[#This Row],[Order Date]],"mmm")</f>
        <v>Jul</v>
      </c>
    </row>
    <row r="1377" ht="15.6" spans="1:20">
      <c r="A1377" s="19" t="s">
        <v>1448</v>
      </c>
      <c r="B1377" s="11">
        <v>46219</v>
      </c>
      <c r="C1377" s="12" t="s">
        <v>47</v>
      </c>
      <c r="D1377" s="12" t="s">
        <v>48</v>
      </c>
      <c r="E1377" s="12" t="s">
        <v>23</v>
      </c>
      <c r="F1377" s="12" t="s">
        <v>24</v>
      </c>
      <c r="G1377" s="12" t="s">
        <v>69</v>
      </c>
      <c r="H1377" s="12" t="s">
        <v>70</v>
      </c>
      <c r="I1377" s="13">
        <v>1</v>
      </c>
      <c r="J1377" s="14">
        <v>40.8</v>
      </c>
      <c r="K1377" s="15">
        <v>0</v>
      </c>
      <c r="L1377" s="14">
        <v>14.42</v>
      </c>
      <c r="M1377" s="14">
        <f t="shared" si="84"/>
        <v>40.8</v>
      </c>
      <c r="N1377" s="14">
        <f t="shared" si="85"/>
        <v>14.42</v>
      </c>
      <c r="O1377" s="14">
        <f t="shared" si="86"/>
        <v>26.38</v>
      </c>
      <c r="P1377" s="16">
        <f t="shared" si="87"/>
        <v>0.64656862745098</v>
      </c>
      <c r="Q1377" s="17">
        <f>YEAR(SalesDataTable[[#This Row],[Order Date]])</f>
        <v>2026</v>
      </c>
      <c r="R1377" s="16" t="str">
        <f>"Q"&amp;ROUNDUP(MONTH(SalesDataTable[[#This Row],[Order Date]])/3,0)</f>
        <v>Q3</v>
      </c>
      <c r="S1377" s="13">
        <f>MONTH(SalesDataTable[[#This Row],[Order Date]])</f>
        <v>7</v>
      </c>
      <c r="T1377" s="16" t="str">
        <f>TEXT(SalesDataTable[[#This Row],[Order Date]],"mmm")</f>
        <v>Jul</v>
      </c>
    </row>
    <row r="1378" ht="15.6" spans="1:20">
      <c r="A1378" s="19" t="s">
        <v>1449</v>
      </c>
      <c r="B1378" s="11">
        <v>46219</v>
      </c>
      <c r="C1378" s="12" t="s">
        <v>28</v>
      </c>
      <c r="D1378" s="12" t="s">
        <v>58</v>
      </c>
      <c r="E1378" s="12" t="s">
        <v>59</v>
      </c>
      <c r="F1378" s="12" t="s">
        <v>24</v>
      </c>
      <c r="G1378" s="12" t="s">
        <v>51</v>
      </c>
      <c r="H1378" s="12" t="s">
        <v>110</v>
      </c>
      <c r="I1378" s="13">
        <v>2</v>
      </c>
      <c r="J1378" s="14">
        <v>125.34</v>
      </c>
      <c r="K1378" s="15">
        <v>0.15</v>
      </c>
      <c r="L1378" s="14">
        <v>59.04</v>
      </c>
      <c r="M1378" s="14">
        <f t="shared" si="84"/>
        <v>213.078</v>
      </c>
      <c r="N1378" s="14">
        <f t="shared" si="85"/>
        <v>118.08</v>
      </c>
      <c r="O1378" s="14">
        <f t="shared" si="86"/>
        <v>94.998</v>
      </c>
      <c r="P1378" s="16">
        <f t="shared" si="87"/>
        <v>0.445836735843212</v>
      </c>
      <c r="Q1378" s="17">
        <f>YEAR(SalesDataTable[[#This Row],[Order Date]])</f>
        <v>2026</v>
      </c>
      <c r="R1378" s="16" t="str">
        <f>"Q"&amp;ROUNDUP(MONTH(SalesDataTable[[#This Row],[Order Date]])/3,0)</f>
        <v>Q3</v>
      </c>
      <c r="S1378" s="13">
        <f>MONTH(SalesDataTable[[#This Row],[Order Date]])</f>
        <v>7</v>
      </c>
      <c r="T1378" s="16" t="str">
        <f>TEXT(SalesDataTable[[#This Row],[Order Date]],"mmm")</f>
        <v>Jul</v>
      </c>
    </row>
    <row r="1379" ht="15.6" spans="1:20">
      <c r="A1379" s="19" t="s">
        <v>1450</v>
      </c>
      <c r="B1379" s="11">
        <v>46219</v>
      </c>
      <c r="C1379" s="12" t="s">
        <v>21</v>
      </c>
      <c r="D1379" s="12" t="s">
        <v>72</v>
      </c>
      <c r="E1379" s="12" t="s">
        <v>23</v>
      </c>
      <c r="F1379" s="12" t="s">
        <v>24</v>
      </c>
      <c r="G1379" s="12" t="s">
        <v>69</v>
      </c>
      <c r="H1379" s="12" t="s">
        <v>75</v>
      </c>
      <c r="I1379" s="13">
        <v>1</v>
      </c>
      <c r="J1379" s="14">
        <v>122.73</v>
      </c>
      <c r="K1379" s="15">
        <v>0.1</v>
      </c>
      <c r="L1379" s="14">
        <v>70.54</v>
      </c>
      <c r="M1379" s="14">
        <f t="shared" si="84"/>
        <v>110.457</v>
      </c>
      <c r="N1379" s="14">
        <f t="shared" si="85"/>
        <v>70.54</v>
      </c>
      <c r="O1379" s="14">
        <f t="shared" si="86"/>
        <v>39.917</v>
      </c>
      <c r="P1379" s="16">
        <f t="shared" si="87"/>
        <v>0.361380446689662</v>
      </c>
      <c r="Q1379" s="17">
        <f>YEAR(SalesDataTable[[#This Row],[Order Date]])</f>
        <v>2026</v>
      </c>
      <c r="R1379" s="16" t="str">
        <f>"Q"&amp;ROUNDUP(MONTH(SalesDataTable[[#This Row],[Order Date]])/3,0)</f>
        <v>Q3</v>
      </c>
      <c r="S1379" s="13">
        <f>MONTH(SalesDataTable[[#This Row],[Order Date]])</f>
        <v>7</v>
      </c>
      <c r="T1379" s="16" t="str">
        <f>TEXT(SalesDataTable[[#This Row],[Order Date]],"mmm")</f>
        <v>Jul</v>
      </c>
    </row>
    <row r="1380" ht="15.6" spans="1:20">
      <c r="A1380" s="19" t="s">
        <v>1451</v>
      </c>
      <c r="B1380" s="11">
        <v>46219</v>
      </c>
      <c r="C1380" s="12" t="s">
        <v>34</v>
      </c>
      <c r="D1380" s="12" t="s">
        <v>54</v>
      </c>
      <c r="E1380" s="12" t="s">
        <v>45</v>
      </c>
      <c r="F1380" s="12" t="s">
        <v>36</v>
      </c>
      <c r="G1380" s="12" t="s">
        <v>31</v>
      </c>
      <c r="H1380" s="12" t="s">
        <v>32</v>
      </c>
      <c r="I1380" s="13">
        <v>5</v>
      </c>
      <c r="J1380" s="14">
        <v>92.72</v>
      </c>
      <c r="K1380" s="15">
        <v>0.1</v>
      </c>
      <c r="L1380" s="14">
        <v>46.2</v>
      </c>
      <c r="M1380" s="14">
        <f t="shared" si="84"/>
        <v>417.24</v>
      </c>
      <c r="N1380" s="14">
        <f t="shared" si="85"/>
        <v>231</v>
      </c>
      <c r="O1380" s="14">
        <f t="shared" si="86"/>
        <v>186.24</v>
      </c>
      <c r="P1380" s="16">
        <f t="shared" si="87"/>
        <v>0.446361806154731</v>
      </c>
      <c r="Q1380" s="17">
        <f>YEAR(SalesDataTable[[#This Row],[Order Date]])</f>
        <v>2026</v>
      </c>
      <c r="R1380" s="16" t="str">
        <f>"Q"&amp;ROUNDUP(MONTH(SalesDataTable[[#This Row],[Order Date]])/3,0)</f>
        <v>Q3</v>
      </c>
      <c r="S1380" s="13">
        <f>MONTH(SalesDataTable[[#This Row],[Order Date]])</f>
        <v>7</v>
      </c>
      <c r="T1380" s="16" t="str">
        <f>TEXT(SalesDataTable[[#This Row],[Order Date]],"mmm")</f>
        <v>Jul</v>
      </c>
    </row>
    <row r="1381" ht="15.6" spans="1:20">
      <c r="A1381" s="19" t="s">
        <v>1452</v>
      </c>
      <c r="B1381" s="11">
        <v>46219</v>
      </c>
      <c r="C1381" s="12" t="s">
        <v>47</v>
      </c>
      <c r="D1381" s="12" t="s">
        <v>65</v>
      </c>
      <c r="E1381" s="12" t="s">
        <v>30</v>
      </c>
      <c r="F1381" s="12" t="s">
        <v>40</v>
      </c>
      <c r="G1381" s="12" t="s">
        <v>69</v>
      </c>
      <c r="H1381" s="12" t="s">
        <v>87</v>
      </c>
      <c r="I1381" s="13">
        <v>5</v>
      </c>
      <c r="J1381" s="14">
        <v>36.29</v>
      </c>
      <c r="K1381" s="15">
        <v>0.05</v>
      </c>
      <c r="L1381" s="14">
        <v>13.52</v>
      </c>
      <c r="M1381" s="14">
        <f t="shared" si="84"/>
        <v>172.3775</v>
      </c>
      <c r="N1381" s="14">
        <f t="shared" si="85"/>
        <v>67.6</v>
      </c>
      <c r="O1381" s="14">
        <f t="shared" si="86"/>
        <v>104.7775</v>
      </c>
      <c r="P1381" s="16">
        <f t="shared" si="87"/>
        <v>0.607837449783179</v>
      </c>
      <c r="Q1381" s="17">
        <f>YEAR(SalesDataTable[[#This Row],[Order Date]])</f>
        <v>2026</v>
      </c>
      <c r="R1381" s="16" t="str">
        <f>"Q"&amp;ROUNDUP(MONTH(SalesDataTable[[#This Row],[Order Date]])/3,0)</f>
        <v>Q3</v>
      </c>
      <c r="S1381" s="13">
        <f>MONTH(SalesDataTable[[#This Row],[Order Date]])</f>
        <v>7</v>
      </c>
      <c r="T1381" s="16" t="str">
        <f>TEXT(SalesDataTable[[#This Row],[Order Date]],"mmm")</f>
        <v>Jul</v>
      </c>
    </row>
    <row r="1382" ht="15.6" spans="1:20">
      <c r="A1382" s="19" t="s">
        <v>1453</v>
      </c>
      <c r="B1382" s="11">
        <v>46219</v>
      </c>
      <c r="C1382" s="12" t="s">
        <v>34</v>
      </c>
      <c r="D1382" s="12" t="s">
        <v>35</v>
      </c>
      <c r="E1382" s="12" t="s">
        <v>23</v>
      </c>
      <c r="F1382" s="12" t="s">
        <v>40</v>
      </c>
      <c r="G1382" s="12" t="s">
        <v>25</v>
      </c>
      <c r="H1382" s="12" t="s">
        <v>49</v>
      </c>
      <c r="I1382" s="13">
        <v>2</v>
      </c>
      <c r="J1382" s="14">
        <v>49.84</v>
      </c>
      <c r="K1382" s="15">
        <v>0.1</v>
      </c>
      <c r="L1382" s="14">
        <v>23.06</v>
      </c>
      <c r="M1382" s="14">
        <f t="shared" si="84"/>
        <v>89.712</v>
      </c>
      <c r="N1382" s="14">
        <f t="shared" si="85"/>
        <v>46.12</v>
      </c>
      <c r="O1382" s="14">
        <f t="shared" si="86"/>
        <v>43.592</v>
      </c>
      <c r="P1382" s="16">
        <f t="shared" si="87"/>
        <v>0.485910469056537</v>
      </c>
      <c r="Q1382" s="17">
        <f>YEAR(SalesDataTable[[#This Row],[Order Date]])</f>
        <v>2026</v>
      </c>
      <c r="R1382" s="16" t="str">
        <f>"Q"&amp;ROUNDUP(MONTH(SalesDataTable[[#This Row],[Order Date]])/3,0)</f>
        <v>Q3</v>
      </c>
      <c r="S1382" s="13">
        <f>MONTH(SalesDataTable[[#This Row],[Order Date]])</f>
        <v>7</v>
      </c>
      <c r="T1382" s="16" t="str">
        <f>TEXT(SalesDataTable[[#This Row],[Order Date]],"mmm")</f>
        <v>Jul</v>
      </c>
    </row>
    <row r="1383" ht="15.6" spans="1:20">
      <c r="A1383" s="19" t="s">
        <v>1454</v>
      </c>
      <c r="B1383" s="11">
        <v>46219</v>
      </c>
      <c r="C1383" s="12" t="s">
        <v>28</v>
      </c>
      <c r="D1383" s="12" t="s">
        <v>89</v>
      </c>
      <c r="E1383" s="12" t="s">
        <v>59</v>
      </c>
      <c r="F1383" s="12" t="s">
        <v>40</v>
      </c>
      <c r="G1383" s="12" t="s">
        <v>69</v>
      </c>
      <c r="H1383" s="12" t="s">
        <v>87</v>
      </c>
      <c r="I1383" s="13">
        <v>1</v>
      </c>
      <c r="J1383" s="14">
        <v>35.8</v>
      </c>
      <c r="K1383" s="15">
        <v>0</v>
      </c>
      <c r="L1383" s="14">
        <v>14.05</v>
      </c>
      <c r="M1383" s="14">
        <f t="shared" si="84"/>
        <v>35.8</v>
      </c>
      <c r="N1383" s="14">
        <f t="shared" si="85"/>
        <v>14.05</v>
      </c>
      <c r="O1383" s="14">
        <f t="shared" si="86"/>
        <v>21.75</v>
      </c>
      <c r="P1383" s="16">
        <f t="shared" si="87"/>
        <v>0.607541899441341</v>
      </c>
      <c r="Q1383" s="17">
        <f>YEAR(SalesDataTable[[#This Row],[Order Date]])</f>
        <v>2026</v>
      </c>
      <c r="R1383" s="16" t="str">
        <f>"Q"&amp;ROUNDUP(MONTH(SalesDataTable[[#This Row],[Order Date]])/3,0)</f>
        <v>Q3</v>
      </c>
      <c r="S1383" s="13">
        <f>MONTH(SalesDataTable[[#This Row],[Order Date]])</f>
        <v>7</v>
      </c>
      <c r="T1383" s="16" t="str">
        <f>TEXT(SalesDataTable[[#This Row],[Order Date]],"mmm")</f>
        <v>Jul</v>
      </c>
    </row>
    <row r="1384" ht="15.6" spans="1:20">
      <c r="A1384" s="19" t="s">
        <v>1455</v>
      </c>
      <c r="B1384" s="11">
        <v>46219</v>
      </c>
      <c r="C1384" s="12" t="s">
        <v>47</v>
      </c>
      <c r="D1384" s="12" t="s">
        <v>102</v>
      </c>
      <c r="E1384" s="12" t="s">
        <v>23</v>
      </c>
      <c r="F1384" s="12" t="s">
        <v>36</v>
      </c>
      <c r="G1384" s="12" t="s">
        <v>51</v>
      </c>
      <c r="H1384" s="12" t="s">
        <v>61</v>
      </c>
      <c r="I1384" s="13">
        <v>1</v>
      </c>
      <c r="J1384" s="14">
        <v>195.12</v>
      </c>
      <c r="K1384" s="15">
        <v>0</v>
      </c>
      <c r="L1384" s="14">
        <v>101.14</v>
      </c>
      <c r="M1384" s="14">
        <f t="shared" si="84"/>
        <v>195.12</v>
      </c>
      <c r="N1384" s="14">
        <f t="shared" si="85"/>
        <v>101.14</v>
      </c>
      <c r="O1384" s="14">
        <f t="shared" si="86"/>
        <v>93.98</v>
      </c>
      <c r="P1384" s="16">
        <f t="shared" si="87"/>
        <v>0.481652316523165</v>
      </c>
      <c r="Q1384" s="17">
        <f>YEAR(SalesDataTable[[#This Row],[Order Date]])</f>
        <v>2026</v>
      </c>
      <c r="R1384" s="16" t="str">
        <f>"Q"&amp;ROUNDUP(MONTH(SalesDataTable[[#This Row],[Order Date]])/3,0)</f>
        <v>Q3</v>
      </c>
      <c r="S1384" s="13">
        <f>MONTH(SalesDataTable[[#This Row],[Order Date]])</f>
        <v>7</v>
      </c>
      <c r="T1384" s="16" t="str">
        <f>TEXT(SalesDataTable[[#This Row],[Order Date]],"mmm")</f>
        <v>Jul</v>
      </c>
    </row>
    <row r="1385" ht="15.6" spans="1:20">
      <c r="A1385" s="19" t="s">
        <v>1456</v>
      </c>
      <c r="B1385" s="11">
        <v>46219</v>
      </c>
      <c r="C1385" s="12" t="s">
        <v>21</v>
      </c>
      <c r="D1385" s="12" t="s">
        <v>108</v>
      </c>
      <c r="E1385" s="12" t="s">
        <v>23</v>
      </c>
      <c r="F1385" s="12" t="s">
        <v>36</v>
      </c>
      <c r="G1385" s="12" t="s">
        <v>25</v>
      </c>
      <c r="H1385" s="12" t="s">
        <v>55</v>
      </c>
      <c r="I1385" s="13">
        <v>2</v>
      </c>
      <c r="J1385" s="14">
        <v>39.69</v>
      </c>
      <c r="K1385" s="15">
        <v>0.05</v>
      </c>
      <c r="L1385" s="14">
        <v>16.88</v>
      </c>
      <c r="M1385" s="14">
        <f t="shared" si="84"/>
        <v>75.411</v>
      </c>
      <c r="N1385" s="14">
        <f t="shared" si="85"/>
        <v>33.76</v>
      </c>
      <c r="O1385" s="14">
        <f t="shared" si="86"/>
        <v>41.651</v>
      </c>
      <c r="P1385" s="16">
        <f t="shared" si="87"/>
        <v>0.55231995332246</v>
      </c>
      <c r="Q1385" s="17">
        <f>YEAR(SalesDataTable[[#This Row],[Order Date]])</f>
        <v>2026</v>
      </c>
      <c r="R1385" s="16" t="str">
        <f>"Q"&amp;ROUNDUP(MONTH(SalesDataTable[[#This Row],[Order Date]])/3,0)</f>
        <v>Q3</v>
      </c>
      <c r="S1385" s="13">
        <f>MONTH(SalesDataTable[[#This Row],[Order Date]])</f>
        <v>7</v>
      </c>
      <c r="T1385" s="16" t="str">
        <f>TEXT(SalesDataTable[[#This Row],[Order Date]],"mmm")</f>
        <v>Jul</v>
      </c>
    </row>
    <row r="1386" ht="15.6" spans="1:20">
      <c r="A1386" s="19" t="s">
        <v>1457</v>
      </c>
      <c r="B1386" s="11">
        <v>46219</v>
      </c>
      <c r="C1386" s="12" t="s">
        <v>34</v>
      </c>
      <c r="D1386" s="12" t="s">
        <v>44</v>
      </c>
      <c r="E1386" s="12" t="s">
        <v>45</v>
      </c>
      <c r="F1386" s="12" t="s">
        <v>24</v>
      </c>
      <c r="G1386" s="12" t="s">
        <v>51</v>
      </c>
      <c r="H1386" s="12" t="s">
        <v>52</v>
      </c>
      <c r="I1386" s="13">
        <v>1</v>
      </c>
      <c r="J1386" s="14">
        <v>348.73</v>
      </c>
      <c r="K1386" s="15">
        <v>0.15</v>
      </c>
      <c r="L1386" s="14">
        <v>190.33</v>
      </c>
      <c r="M1386" s="14">
        <f t="shared" si="84"/>
        <v>296.4205</v>
      </c>
      <c r="N1386" s="14">
        <f t="shared" si="85"/>
        <v>190.33</v>
      </c>
      <c r="O1386" s="14">
        <f t="shared" si="86"/>
        <v>106.0905</v>
      </c>
      <c r="P1386" s="16">
        <f t="shared" si="87"/>
        <v>0.357905408026773</v>
      </c>
      <c r="Q1386" s="17">
        <f>YEAR(SalesDataTable[[#This Row],[Order Date]])</f>
        <v>2026</v>
      </c>
      <c r="R1386" s="16" t="str">
        <f>"Q"&amp;ROUNDUP(MONTH(SalesDataTable[[#This Row],[Order Date]])/3,0)</f>
        <v>Q3</v>
      </c>
      <c r="S1386" s="13">
        <f>MONTH(SalesDataTable[[#This Row],[Order Date]])</f>
        <v>7</v>
      </c>
      <c r="T1386" s="16" t="str">
        <f>TEXT(SalesDataTable[[#This Row],[Order Date]],"mmm")</f>
        <v>Jul</v>
      </c>
    </row>
    <row r="1387" ht="15.6" spans="1:20">
      <c r="A1387" s="19" t="s">
        <v>1458</v>
      </c>
      <c r="B1387" s="11">
        <v>46219</v>
      </c>
      <c r="C1387" s="12" t="s">
        <v>28</v>
      </c>
      <c r="D1387" s="12" t="s">
        <v>89</v>
      </c>
      <c r="E1387" s="12" t="s">
        <v>45</v>
      </c>
      <c r="F1387" s="12" t="s">
        <v>24</v>
      </c>
      <c r="G1387" s="12" t="s">
        <v>37</v>
      </c>
      <c r="H1387" s="12" t="s">
        <v>38</v>
      </c>
      <c r="I1387" s="13">
        <v>1</v>
      </c>
      <c r="J1387" s="14">
        <v>35.5</v>
      </c>
      <c r="K1387" s="15">
        <v>0</v>
      </c>
      <c r="L1387" s="14">
        <v>13.26</v>
      </c>
      <c r="M1387" s="14">
        <f t="shared" si="84"/>
        <v>35.5</v>
      </c>
      <c r="N1387" s="14">
        <f t="shared" si="85"/>
        <v>13.26</v>
      </c>
      <c r="O1387" s="14">
        <f t="shared" si="86"/>
        <v>22.24</v>
      </c>
      <c r="P1387" s="16">
        <f t="shared" si="87"/>
        <v>0.626478873239437</v>
      </c>
      <c r="Q1387" s="17">
        <f>YEAR(SalesDataTable[[#This Row],[Order Date]])</f>
        <v>2026</v>
      </c>
      <c r="R1387" s="16" t="str">
        <f>"Q"&amp;ROUNDUP(MONTH(SalesDataTable[[#This Row],[Order Date]])/3,0)</f>
        <v>Q3</v>
      </c>
      <c r="S1387" s="13">
        <f>MONTH(SalesDataTable[[#This Row],[Order Date]])</f>
        <v>7</v>
      </c>
      <c r="T1387" s="16" t="str">
        <f>TEXT(SalesDataTable[[#This Row],[Order Date]],"mmm")</f>
        <v>Jul</v>
      </c>
    </row>
    <row r="1388" ht="15.6" spans="1:20">
      <c r="A1388" s="19" t="s">
        <v>1459</v>
      </c>
      <c r="B1388" s="11">
        <v>46220</v>
      </c>
      <c r="C1388" s="12" t="s">
        <v>21</v>
      </c>
      <c r="D1388" s="12" t="s">
        <v>72</v>
      </c>
      <c r="E1388" s="12" t="s">
        <v>23</v>
      </c>
      <c r="F1388" s="12" t="s">
        <v>40</v>
      </c>
      <c r="G1388" s="12" t="s">
        <v>37</v>
      </c>
      <c r="H1388" s="12" t="s">
        <v>66</v>
      </c>
      <c r="I1388" s="13">
        <v>1</v>
      </c>
      <c r="J1388" s="14">
        <v>46.44</v>
      </c>
      <c r="K1388" s="15">
        <v>0</v>
      </c>
      <c r="L1388" s="14">
        <v>18.47</v>
      </c>
      <c r="M1388" s="14">
        <f t="shared" si="84"/>
        <v>46.44</v>
      </c>
      <c r="N1388" s="14">
        <f t="shared" si="85"/>
        <v>18.47</v>
      </c>
      <c r="O1388" s="14">
        <f t="shared" si="86"/>
        <v>27.97</v>
      </c>
      <c r="P1388" s="16">
        <f t="shared" si="87"/>
        <v>0.602282515073213</v>
      </c>
      <c r="Q1388" s="17">
        <f>YEAR(SalesDataTable[[#This Row],[Order Date]])</f>
        <v>2026</v>
      </c>
      <c r="R1388" s="16" t="str">
        <f>"Q"&amp;ROUNDUP(MONTH(SalesDataTable[[#This Row],[Order Date]])/3,0)</f>
        <v>Q3</v>
      </c>
      <c r="S1388" s="13">
        <f>MONTH(SalesDataTable[[#This Row],[Order Date]])</f>
        <v>7</v>
      </c>
      <c r="T1388" s="16" t="str">
        <f>TEXT(SalesDataTable[[#This Row],[Order Date]],"mmm")</f>
        <v>Jul</v>
      </c>
    </row>
    <row r="1389" ht="15.6" spans="1:20">
      <c r="A1389" s="19" t="s">
        <v>1460</v>
      </c>
      <c r="B1389" s="11">
        <v>46220</v>
      </c>
      <c r="C1389" s="12" t="s">
        <v>28</v>
      </c>
      <c r="D1389" s="12" t="s">
        <v>106</v>
      </c>
      <c r="E1389" s="12" t="s">
        <v>23</v>
      </c>
      <c r="F1389" s="12" t="s">
        <v>36</v>
      </c>
      <c r="G1389" s="12" t="s">
        <v>31</v>
      </c>
      <c r="H1389" s="12" t="s">
        <v>99</v>
      </c>
      <c r="I1389" s="13">
        <v>1</v>
      </c>
      <c r="J1389" s="14">
        <v>70.44</v>
      </c>
      <c r="K1389" s="15">
        <v>0.05</v>
      </c>
      <c r="L1389" s="14">
        <v>32.23</v>
      </c>
      <c r="M1389" s="14">
        <f t="shared" si="84"/>
        <v>66.918</v>
      </c>
      <c r="N1389" s="14">
        <f t="shared" si="85"/>
        <v>32.23</v>
      </c>
      <c r="O1389" s="14">
        <f t="shared" si="86"/>
        <v>34.688</v>
      </c>
      <c r="P1389" s="16">
        <f t="shared" si="87"/>
        <v>0.518365761080726</v>
      </c>
      <c r="Q1389" s="17">
        <f>YEAR(SalesDataTable[[#This Row],[Order Date]])</f>
        <v>2026</v>
      </c>
      <c r="R1389" s="16" t="str">
        <f>"Q"&amp;ROUNDUP(MONTH(SalesDataTable[[#This Row],[Order Date]])/3,0)</f>
        <v>Q3</v>
      </c>
      <c r="S1389" s="13">
        <f>MONTH(SalesDataTable[[#This Row],[Order Date]])</f>
        <v>7</v>
      </c>
      <c r="T1389" s="16" t="str">
        <f>TEXT(SalesDataTable[[#This Row],[Order Date]],"mmm")</f>
        <v>Jul</v>
      </c>
    </row>
    <row r="1390" ht="15.6" spans="1:20">
      <c r="A1390" s="19" t="s">
        <v>1461</v>
      </c>
      <c r="B1390" s="11">
        <v>46220</v>
      </c>
      <c r="C1390" s="12" t="s">
        <v>21</v>
      </c>
      <c r="D1390" s="12" t="s">
        <v>108</v>
      </c>
      <c r="E1390" s="12" t="s">
        <v>45</v>
      </c>
      <c r="F1390" s="12" t="s">
        <v>36</v>
      </c>
      <c r="G1390" s="12" t="s">
        <v>31</v>
      </c>
      <c r="H1390" s="12" t="s">
        <v>99</v>
      </c>
      <c r="I1390" s="13">
        <v>1</v>
      </c>
      <c r="J1390" s="14">
        <v>69.78</v>
      </c>
      <c r="K1390" s="15">
        <v>0.05</v>
      </c>
      <c r="L1390" s="14">
        <v>32.83</v>
      </c>
      <c r="M1390" s="14">
        <f t="shared" si="84"/>
        <v>66.291</v>
      </c>
      <c r="N1390" s="14">
        <f t="shared" si="85"/>
        <v>32.83</v>
      </c>
      <c r="O1390" s="14">
        <f t="shared" si="86"/>
        <v>33.461</v>
      </c>
      <c r="P1390" s="16">
        <f t="shared" si="87"/>
        <v>0.504759318761219</v>
      </c>
      <c r="Q1390" s="17">
        <f>YEAR(SalesDataTable[[#This Row],[Order Date]])</f>
        <v>2026</v>
      </c>
      <c r="R1390" s="16" t="str">
        <f>"Q"&amp;ROUNDUP(MONTH(SalesDataTable[[#This Row],[Order Date]])/3,0)</f>
        <v>Q3</v>
      </c>
      <c r="S1390" s="13">
        <f>MONTH(SalesDataTable[[#This Row],[Order Date]])</f>
        <v>7</v>
      </c>
      <c r="T1390" s="16" t="str">
        <f>TEXT(SalesDataTable[[#This Row],[Order Date]],"mmm")</f>
        <v>Jul</v>
      </c>
    </row>
    <row r="1391" ht="15.6" spans="1:20">
      <c r="A1391" s="19" t="s">
        <v>1462</v>
      </c>
      <c r="B1391" s="11">
        <v>46220</v>
      </c>
      <c r="C1391" s="12" t="s">
        <v>34</v>
      </c>
      <c r="D1391" s="12" t="s">
        <v>54</v>
      </c>
      <c r="E1391" s="12" t="s">
        <v>45</v>
      </c>
      <c r="F1391" s="12" t="s">
        <v>36</v>
      </c>
      <c r="G1391" s="12" t="s">
        <v>37</v>
      </c>
      <c r="H1391" s="12" t="s">
        <v>38</v>
      </c>
      <c r="I1391" s="13">
        <v>4</v>
      </c>
      <c r="J1391" s="14">
        <v>35.45</v>
      </c>
      <c r="K1391" s="15">
        <v>0.1</v>
      </c>
      <c r="L1391" s="14">
        <v>13.83</v>
      </c>
      <c r="M1391" s="14">
        <f t="shared" si="84"/>
        <v>127.62</v>
      </c>
      <c r="N1391" s="14">
        <f t="shared" si="85"/>
        <v>55.32</v>
      </c>
      <c r="O1391" s="14">
        <f t="shared" si="86"/>
        <v>72.3</v>
      </c>
      <c r="P1391" s="16">
        <f t="shared" si="87"/>
        <v>0.566525622943112</v>
      </c>
      <c r="Q1391" s="17">
        <f>YEAR(SalesDataTable[[#This Row],[Order Date]])</f>
        <v>2026</v>
      </c>
      <c r="R1391" s="16" t="str">
        <f>"Q"&amp;ROUNDUP(MONTH(SalesDataTable[[#This Row],[Order Date]])/3,0)</f>
        <v>Q3</v>
      </c>
      <c r="S1391" s="13">
        <f>MONTH(SalesDataTable[[#This Row],[Order Date]])</f>
        <v>7</v>
      </c>
      <c r="T1391" s="16" t="str">
        <f>TEXT(SalesDataTable[[#This Row],[Order Date]],"mmm")</f>
        <v>Jul</v>
      </c>
    </row>
    <row r="1392" ht="15.6" spans="1:20">
      <c r="A1392" s="19" t="s">
        <v>1463</v>
      </c>
      <c r="B1392" s="11">
        <v>46220</v>
      </c>
      <c r="C1392" s="12" t="s">
        <v>47</v>
      </c>
      <c r="D1392" s="12" t="s">
        <v>68</v>
      </c>
      <c r="E1392" s="12" t="s">
        <v>23</v>
      </c>
      <c r="F1392" s="12" t="s">
        <v>24</v>
      </c>
      <c r="G1392" s="12" t="s">
        <v>25</v>
      </c>
      <c r="H1392" s="12" t="s">
        <v>49</v>
      </c>
      <c r="I1392" s="13">
        <v>1</v>
      </c>
      <c r="J1392" s="14">
        <v>50.82</v>
      </c>
      <c r="K1392" s="15">
        <v>0.05</v>
      </c>
      <c r="L1392" s="14">
        <v>22.36</v>
      </c>
      <c r="M1392" s="14">
        <f t="shared" si="84"/>
        <v>48.279</v>
      </c>
      <c r="N1392" s="14">
        <f t="shared" si="85"/>
        <v>22.36</v>
      </c>
      <c r="O1392" s="14">
        <f t="shared" si="86"/>
        <v>25.919</v>
      </c>
      <c r="P1392" s="16">
        <f t="shared" si="87"/>
        <v>0.536858675614656</v>
      </c>
      <c r="Q1392" s="17">
        <f>YEAR(SalesDataTable[[#This Row],[Order Date]])</f>
        <v>2026</v>
      </c>
      <c r="R1392" s="16" t="str">
        <f>"Q"&amp;ROUNDUP(MONTH(SalesDataTable[[#This Row],[Order Date]])/3,0)</f>
        <v>Q3</v>
      </c>
      <c r="S1392" s="13">
        <f>MONTH(SalesDataTable[[#This Row],[Order Date]])</f>
        <v>7</v>
      </c>
      <c r="T1392" s="16" t="str">
        <f>TEXT(SalesDataTable[[#This Row],[Order Date]],"mmm")</f>
        <v>Jul</v>
      </c>
    </row>
    <row r="1393" ht="15.6" spans="1:20">
      <c r="A1393" s="19" t="s">
        <v>1464</v>
      </c>
      <c r="B1393" s="11">
        <v>46220</v>
      </c>
      <c r="C1393" s="12" t="s">
        <v>34</v>
      </c>
      <c r="D1393" s="12" t="s">
        <v>35</v>
      </c>
      <c r="E1393" s="12" t="s">
        <v>23</v>
      </c>
      <c r="F1393" s="12" t="s">
        <v>24</v>
      </c>
      <c r="G1393" s="12" t="s">
        <v>51</v>
      </c>
      <c r="H1393" s="12" t="s">
        <v>110</v>
      </c>
      <c r="I1393" s="13">
        <v>1</v>
      </c>
      <c r="J1393" s="14">
        <v>126.13</v>
      </c>
      <c r="K1393" s="15">
        <v>0.15</v>
      </c>
      <c r="L1393" s="14">
        <v>60.43</v>
      </c>
      <c r="M1393" s="14">
        <f t="shared" si="84"/>
        <v>107.2105</v>
      </c>
      <c r="N1393" s="14">
        <f t="shared" si="85"/>
        <v>60.43</v>
      </c>
      <c r="O1393" s="14">
        <f t="shared" si="86"/>
        <v>46.7805</v>
      </c>
      <c r="P1393" s="16">
        <f t="shared" si="87"/>
        <v>0.436342522420845</v>
      </c>
      <c r="Q1393" s="17">
        <f>YEAR(SalesDataTable[[#This Row],[Order Date]])</f>
        <v>2026</v>
      </c>
      <c r="R1393" s="16" t="str">
        <f>"Q"&amp;ROUNDUP(MONTH(SalesDataTable[[#This Row],[Order Date]])/3,0)</f>
        <v>Q3</v>
      </c>
      <c r="S1393" s="13">
        <f>MONTH(SalesDataTable[[#This Row],[Order Date]])</f>
        <v>7</v>
      </c>
      <c r="T1393" s="16" t="str">
        <f>TEXT(SalesDataTable[[#This Row],[Order Date]],"mmm")</f>
        <v>Jul</v>
      </c>
    </row>
    <row r="1394" ht="15.6" spans="1:20">
      <c r="A1394" s="19" t="s">
        <v>1465</v>
      </c>
      <c r="B1394" s="11">
        <v>46220</v>
      </c>
      <c r="C1394" s="12" t="s">
        <v>34</v>
      </c>
      <c r="D1394" s="12" t="s">
        <v>81</v>
      </c>
      <c r="E1394" s="12" t="s">
        <v>23</v>
      </c>
      <c r="F1394" s="12" t="s">
        <v>24</v>
      </c>
      <c r="G1394" s="12" t="s">
        <v>31</v>
      </c>
      <c r="H1394" s="12" t="s">
        <v>99</v>
      </c>
      <c r="I1394" s="13">
        <v>3</v>
      </c>
      <c r="J1394" s="14">
        <v>72.15</v>
      </c>
      <c r="K1394" s="15">
        <v>0</v>
      </c>
      <c r="L1394" s="14">
        <v>33.01</v>
      </c>
      <c r="M1394" s="14">
        <f t="shared" si="84"/>
        <v>216.45</v>
      </c>
      <c r="N1394" s="14">
        <f t="shared" si="85"/>
        <v>99.03</v>
      </c>
      <c r="O1394" s="14">
        <f t="shared" si="86"/>
        <v>117.42</v>
      </c>
      <c r="P1394" s="16">
        <f t="shared" si="87"/>
        <v>0.542480942480942</v>
      </c>
      <c r="Q1394" s="17">
        <f>YEAR(SalesDataTable[[#This Row],[Order Date]])</f>
        <v>2026</v>
      </c>
      <c r="R1394" s="16" t="str">
        <f>"Q"&amp;ROUNDUP(MONTH(SalesDataTable[[#This Row],[Order Date]])/3,0)</f>
        <v>Q3</v>
      </c>
      <c r="S1394" s="13">
        <f>MONTH(SalesDataTable[[#This Row],[Order Date]])</f>
        <v>7</v>
      </c>
      <c r="T1394" s="16" t="str">
        <f>TEXT(SalesDataTable[[#This Row],[Order Date]],"mmm")</f>
        <v>Jul</v>
      </c>
    </row>
    <row r="1395" ht="15.6" spans="1:20">
      <c r="A1395" s="19" t="s">
        <v>1466</v>
      </c>
      <c r="B1395" s="11">
        <v>46220</v>
      </c>
      <c r="C1395" s="12" t="s">
        <v>28</v>
      </c>
      <c r="D1395" s="12" t="s">
        <v>29</v>
      </c>
      <c r="E1395" s="12" t="s">
        <v>23</v>
      </c>
      <c r="F1395" s="12" t="s">
        <v>24</v>
      </c>
      <c r="G1395" s="12" t="s">
        <v>69</v>
      </c>
      <c r="H1395" s="12" t="s">
        <v>87</v>
      </c>
      <c r="I1395" s="13">
        <v>1</v>
      </c>
      <c r="J1395" s="14">
        <v>35.58</v>
      </c>
      <c r="K1395" s="15">
        <v>0</v>
      </c>
      <c r="L1395" s="14">
        <v>13.68</v>
      </c>
      <c r="M1395" s="14">
        <f t="shared" si="84"/>
        <v>35.58</v>
      </c>
      <c r="N1395" s="14">
        <f t="shared" si="85"/>
        <v>13.68</v>
      </c>
      <c r="O1395" s="14">
        <f t="shared" si="86"/>
        <v>21.9</v>
      </c>
      <c r="P1395" s="16">
        <f t="shared" si="87"/>
        <v>0.615514333895447</v>
      </c>
      <c r="Q1395" s="17">
        <f>YEAR(SalesDataTable[[#This Row],[Order Date]])</f>
        <v>2026</v>
      </c>
      <c r="R1395" s="16" t="str">
        <f>"Q"&amp;ROUNDUP(MONTH(SalesDataTable[[#This Row],[Order Date]])/3,0)</f>
        <v>Q3</v>
      </c>
      <c r="S1395" s="13">
        <f>MONTH(SalesDataTable[[#This Row],[Order Date]])</f>
        <v>7</v>
      </c>
      <c r="T1395" s="16" t="str">
        <f>TEXT(SalesDataTable[[#This Row],[Order Date]],"mmm")</f>
        <v>Jul</v>
      </c>
    </row>
    <row r="1396" ht="15.6" spans="1:20">
      <c r="A1396" s="19" t="s">
        <v>1467</v>
      </c>
      <c r="B1396" s="11">
        <v>46221</v>
      </c>
      <c r="C1396" s="12" t="s">
        <v>34</v>
      </c>
      <c r="D1396" s="12" t="s">
        <v>44</v>
      </c>
      <c r="E1396" s="12" t="s">
        <v>23</v>
      </c>
      <c r="F1396" s="12" t="s">
        <v>36</v>
      </c>
      <c r="G1396" s="12" t="s">
        <v>31</v>
      </c>
      <c r="H1396" s="12" t="s">
        <v>73</v>
      </c>
      <c r="I1396" s="13">
        <v>1</v>
      </c>
      <c r="J1396" s="14">
        <v>154.9</v>
      </c>
      <c r="K1396" s="15">
        <v>0.05</v>
      </c>
      <c r="L1396" s="14">
        <v>77.82</v>
      </c>
      <c r="M1396" s="14">
        <f t="shared" si="84"/>
        <v>147.155</v>
      </c>
      <c r="N1396" s="14">
        <f t="shared" si="85"/>
        <v>77.82</v>
      </c>
      <c r="O1396" s="14">
        <f t="shared" si="86"/>
        <v>69.335</v>
      </c>
      <c r="P1396" s="16">
        <f t="shared" si="87"/>
        <v>0.471169854914886</v>
      </c>
      <c r="Q1396" s="17">
        <f>YEAR(SalesDataTable[[#This Row],[Order Date]])</f>
        <v>2026</v>
      </c>
      <c r="R1396" s="16" t="str">
        <f>"Q"&amp;ROUNDUP(MONTH(SalesDataTable[[#This Row],[Order Date]])/3,0)</f>
        <v>Q3</v>
      </c>
      <c r="S1396" s="13">
        <f>MONTH(SalesDataTable[[#This Row],[Order Date]])</f>
        <v>7</v>
      </c>
      <c r="T1396" s="16" t="str">
        <f>TEXT(SalesDataTable[[#This Row],[Order Date]],"mmm")</f>
        <v>Jul</v>
      </c>
    </row>
    <row r="1397" ht="15.6" spans="1:20">
      <c r="A1397" s="19" t="s">
        <v>1468</v>
      </c>
      <c r="B1397" s="11">
        <v>46221</v>
      </c>
      <c r="C1397" s="12" t="s">
        <v>28</v>
      </c>
      <c r="D1397" s="12" t="s">
        <v>106</v>
      </c>
      <c r="E1397" s="12" t="s">
        <v>45</v>
      </c>
      <c r="F1397" s="12" t="s">
        <v>40</v>
      </c>
      <c r="G1397" s="12" t="s">
        <v>51</v>
      </c>
      <c r="H1397" s="12" t="s">
        <v>84</v>
      </c>
      <c r="I1397" s="13">
        <v>2</v>
      </c>
      <c r="J1397" s="14">
        <v>80.98</v>
      </c>
      <c r="K1397" s="15">
        <v>0.05</v>
      </c>
      <c r="L1397" s="14">
        <v>39.85</v>
      </c>
      <c r="M1397" s="14">
        <f t="shared" si="84"/>
        <v>153.862</v>
      </c>
      <c r="N1397" s="14">
        <f t="shared" si="85"/>
        <v>79.7</v>
      </c>
      <c r="O1397" s="14">
        <f t="shared" si="86"/>
        <v>74.162</v>
      </c>
      <c r="P1397" s="16">
        <f t="shared" si="87"/>
        <v>0.482003353654574</v>
      </c>
      <c r="Q1397" s="17">
        <f>YEAR(SalesDataTable[[#This Row],[Order Date]])</f>
        <v>2026</v>
      </c>
      <c r="R1397" s="16" t="str">
        <f>"Q"&amp;ROUNDUP(MONTH(SalesDataTable[[#This Row],[Order Date]])/3,0)</f>
        <v>Q3</v>
      </c>
      <c r="S1397" s="13">
        <f>MONTH(SalesDataTable[[#This Row],[Order Date]])</f>
        <v>7</v>
      </c>
      <c r="T1397" s="16" t="str">
        <f>TEXT(SalesDataTable[[#This Row],[Order Date]],"mmm")</f>
        <v>Jul</v>
      </c>
    </row>
    <row r="1398" ht="15.6" spans="1:20">
      <c r="A1398" s="19" t="s">
        <v>1469</v>
      </c>
      <c r="B1398" s="11">
        <v>46221</v>
      </c>
      <c r="C1398" s="12" t="s">
        <v>28</v>
      </c>
      <c r="D1398" s="12" t="s">
        <v>89</v>
      </c>
      <c r="E1398" s="12" t="s">
        <v>23</v>
      </c>
      <c r="F1398" s="12" t="s">
        <v>36</v>
      </c>
      <c r="G1398" s="12" t="s">
        <v>31</v>
      </c>
      <c r="H1398" s="12" t="s">
        <v>32</v>
      </c>
      <c r="I1398" s="13">
        <v>1</v>
      </c>
      <c r="J1398" s="14">
        <v>91.36</v>
      </c>
      <c r="K1398" s="15">
        <v>0</v>
      </c>
      <c r="L1398" s="14">
        <v>44.86</v>
      </c>
      <c r="M1398" s="14">
        <f t="shared" si="84"/>
        <v>91.36</v>
      </c>
      <c r="N1398" s="14">
        <f t="shared" si="85"/>
        <v>44.86</v>
      </c>
      <c r="O1398" s="14">
        <f t="shared" si="86"/>
        <v>46.5</v>
      </c>
      <c r="P1398" s="16">
        <f t="shared" si="87"/>
        <v>0.508975481611208</v>
      </c>
      <c r="Q1398" s="17">
        <f>YEAR(SalesDataTable[[#This Row],[Order Date]])</f>
        <v>2026</v>
      </c>
      <c r="R1398" s="16" t="str">
        <f>"Q"&amp;ROUNDUP(MONTH(SalesDataTable[[#This Row],[Order Date]])/3,0)</f>
        <v>Q3</v>
      </c>
      <c r="S1398" s="13">
        <f>MONTH(SalesDataTable[[#This Row],[Order Date]])</f>
        <v>7</v>
      </c>
      <c r="T1398" s="16" t="str">
        <f>TEXT(SalesDataTable[[#This Row],[Order Date]],"mmm")</f>
        <v>Jul</v>
      </c>
    </row>
    <row r="1399" ht="15.6" spans="1:20">
      <c r="A1399" s="19" t="s">
        <v>1470</v>
      </c>
      <c r="B1399" s="11">
        <v>46221</v>
      </c>
      <c r="C1399" s="12" t="s">
        <v>34</v>
      </c>
      <c r="D1399" s="12" t="s">
        <v>35</v>
      </c>
      <c r="E1399" s="12" t="s">
        <v>23</v>
      </c>
      <c r="F1399" s="12" t="s">
        <v>24</v>
      </c>
      <c r="G1399" s="12" t="s">
        <v>25</v>
      </c>
      <c r="H1399" s="12" t="s">
        <v>55</v>
      </c>
      <c r="I1399" s="13">
        <v>2</v>
      </c>
      <c r="J1399" s="14">
        <v>39.41</v>
      </c>
      <c r="K1399" s="15">
        <v>0</v>
      </c>
      <c r="L1399" s="14">
        <v>16.8</v>
      </c>
      <c r="M1399" s="14">
        <f t="shared" si="84"/>
        <v>78.82</v>
      </c>
      <c r="N1399" s="14">
        <f t="shared" si="85"/>
        <v>33.6</v>
      </c>
      <c r="O1399" s="14">
        <f t="shared" si="86"/>
        <v>45.22</v>
      </c>
      <c r="P1399" s="16">
        <f t="shared" si="87"/>
        <v>0.573712255772647</v>
      </c>
      <c r="Q1399" s="17">
        <f>YEAR(SalesDataTable[[#This Row],[Order Date]])</f>
        <v>2026</v>
      </c>
      <c r="R1399" s="16" t="str">
        <f>"Q"&amp;ROUNDUP(MONTH(SalesDataTable[[#This Row],[Order Date]])/3,0)</f>
        <v>Q3</v>
      </c>
      <c r="S1399" s="13">
        <f>MONTH(SalesDataTable[[#This Row],[Order Date]])</f>
        <v>7</v>
      </c>
      <c r="T1399" s="16" t="str">
        <f>TEXT(SalesDataTable[[#This Row],[Order Date]],"mmm")</f>
        <v>Jul</v>
      </c>
    </row>
    <row r="1400" ht="15.6" spans="1:20">
      <c r="A1400" s="19" t="s">
        <v>1471</v>
      </c>
      <c r="B1400" s="11">
        <v>46221</v>
      </c>
      <c r="C1400" s="12" t="s">
        <v>21</v>
      </c>
      <c r="D1400" s="12" t="s">
        <v>22</v>
      </c>
      <c r="E1400" s="12" t="s">
        <v>23</v>
      </c>
      <c r="F1400" s="12" t="s">
        <v>24</v>
      </c>
      <c r="G1400" s="12" t="s">
        <v>37</v>
      </c>
      <c r="H1400" s="12" t="s">
        <v>91</v>
      </c>
      <c r="I1400" s="13">
        <v>2</v>
      </c>
      <c r="J1400" s="14">
        <v>134.99</v>
      </c>
      <c r="K1400" s="15">
        <v>0</v>
      </c>
      <c r="L1400" s="14">
        <v>68.77</v>
      </c>
      <c r="M1400" s="14">
        <f t="shared" si="84"/>
        <v>269.98</v>
      </c>
      <c r="N1400" s="14">
        <f t="shared" si="85"/>
        <v>137.54</v>
      </c>
      <c r="O1400" s="14">
        <f t="shared" si="86"/>
        <v>132.44</v>
      </c>
      <c r="P1400" s="16">
        <f t="shared" si="87"/>
        <v>0.490554855915253</v>
      </c>
      <c r="Q1400" s="17">
        <f>YEAR(SalesDataTable[[#This Row],[Order Date]])</f>
        <v>2026</v>
      </c>
      <c r="R1400" s="16" t="str">
        <f>"Q"&amp;ROUNDUP(MONTH(SalesDataTable[[#This Row],[Order Date]])/3,0)</f>
        <v>Q3</v>
      </c>
      <c r="S1400" s="13">
        <f>MONTH(SalesDataTable[[#This Row],[Order Date]])</f>
        <v>7</v>
      </c>
      <c r="T1400" s="16" t="str">
        <f>TEXT(SalesDataTable[[#This Row],[Order Date]],"mmm")</f>
        <v>Jul</v>
      </c>
    </row>
    <row r="1401" ht="15.6" spans="1:20">
      <c r="A1401" s="19" t="s">
        <v>1472</v>
      </c>
      <c r="B1401" s="11">
        <v>46221</v>
      </c>
      <c r="C1401" s="12" t="s">
        <v>28</v>
      </c>
      <c r="D1401" s="12" t="s">
        <v>89</v>
      </c>
      <c r="E1401" s="12" t="s">
        <v>59</v>
      </c>
      <c r="F1401" s="12" t="s">
        <v>36</v>
      </c>
      <c r="G1401" s="12" t="s">
        <v>25</v>
      </c>
      <c r="H1401" s="12" t="s">
        <v>55</v>
      </c>
      <c r="I1401" s="13">
        <v>2</v>
      </c>
      <c r="J1401" s="14">
        <v>40.93</v>
      </c>
      <c r="K1401" s="15">
        <v>0.05</v>
      </c>
      <c r="L1401" s="14">
        <v>16.89</v>
      </c>
      <c r="M1401" s="14">
        <f t="shared" si="84"/>
        <v>77.767</v>
      </c>
      <c r="N1401" s="14">
        <f t="shared" si="85"/>
        <v>33.78</v>
      </c>
      <c r="O1401" s="14">
        <f t="shared" si="86"/>
        <v>43.987</v>
      </c>
      <c r="P1401" s="16">
        <f t="shared" si="87"/>
        <v>0.565625522393817</v>
      </c>
      <c r="Q1401" s="17">
        <f>YEAR(SalesDataTable[[#This Row],[Order Date]])</f>
        <v>2026</v>
      </c>
      <c r="R1401" s="16" t="str">
        <f>"Q"&amp;ROUNDUP(MONTH(SalesDataTable[[#This Row],[Order Date]])/3,0)</f>
        <v>Q3</v>
      </c>
      <c r="S1401" s="13">
        <f>MONTH(SalesDataTable[[#This Row],[Order Date]])</f>
        <v>7</v>
      </c>
      <c r="T1401" s="16" t="str">
        <f>TEXT(SalesDataTable[[#This Row],[Order Date]],"mmm")</f>
        <v>Jul</v>
      </c>
    </row>
    <row r="1402" ht="15.6" spans="1:20">
      <c r="A1402" s="19" t="s">
        <v>1473</v>
      </c>
      <c r="B1402" s="11">
        <v>46221</v>
      </c>
      <c r="C1402" s="12" t="s">
        <v>47</v>
      </c>
      <c r="D1402" s="12" t="s">
        <v>102</v>
      </c>
      <c r="E1402" s="12" t="s">
        <v>59</v>
      </c>
      <c r="F1402" s="12" t="s">
        <v>24</v>
      </c>
      <c r="G1402" s="12" t="s">
        <v>31</v>
      </c>
      <c r="H1402" s="12" t="s">
        <v>32</v>
      </c>
      <c r="I1402" s="13">
        <v>1</v>
      </c>
      <c r="J1402" s="14">
        <v>90.02</v>
      </c>
      <c r="K1402" s="15">
        <v>0.05</v>
      </c>
      <c r="L1402" s="14">
        <v>45.83</v>
      </c>
      <c r="M1402" s="14">
        <f t="shared" si="84"/>
        <v>85.519</v>
      </c>
      <c r="N1402" s="14">
        <f t="shared" si="85"/>
        <v>45.83</v>
      </c>
      <c r="O1402" s="14">
        <f t="shared" si="86"/>
        <v>39.689</v>
      </c>
      <c r="P1402" s="16">
        <f t="shared" si="87"/>
        <v>0.464095698032016</v>
      </c>
      <c r="Q1402" s="17">
        <f>YEAR(SalesDataTable[[#This Row],[Order Date]])</f>
        <v>2026</v>
      </c>
      <c r="R1402" s="16" t="str">
        <f>"Q"&amp;ROUNDUP(MONTH(SalesDataTable[[#This Row],[Order Date]])/3,0)</f>
        <v>Q3</v>
      </c>
      <c r="S1402" s="13">
        <f>MONTH(SalesDataTable[[#This Row],[Order Date]])</f>
        <v>7</v>
      </c>
      <c r="T1402" s="16" t="str">
        <f>TEXT(SalesDataTable[[#This Row],[Order Date]],"mmm")</f>
        <v>Jul</v>
      </c>
    </row>
    <row r="1403" ht="15.6" spans="1:20">
      <c r="A1403" s="19" t="s">
        <v>1474</v>
      </c>
      <c r="B1403" s="11">
        <v>46221</v>
      </c>
      <c r="C1403" s="12" t="s">
        <v>21</v>
      </c>
      <c r="D1403" s="12" t="s">
        <v>22</v>
      </c>
      <c r="E1403" s="12" t="s">
        <v>45</v>
      </c>
      <c r="F1403" s="12" t="s">
        <v>24</v>
      </c>
      <c r="G1403" s="12" t="s">
        <v>69</v>
      </c>
      <c r="H1403" s="12" t="s">
        <v>94</v>
      </c>
      <c r="I1403" s="13">
        <v>2</v>
      </c>
      <c r="J1403" s="14">
        <v>50.73</v>
      </c>
      <c r="K1403" s="15">
        <v>0</v>
      </c>
      <c r="L1403" s="14">
        <v>21.87</v>
      </c>
      <c r="M1403" s="14">
        <f t="shared" si="84"/>
        <v>101.46</v>
      </c>
      <c r="N1403" s="14">
        <f t="shared" si="85"/>
        <v>43.74</v>
      </c>
      <c r="O1403" s="14">
        <f t="shared" si="86"/>
        <v>57.72</v>
      </c>
      <c r="P1403" s="16">
        <f t="shared" si="87"/>
        <v>0.56889414547605</v>
      </c>
      <c r="Q1403" s="17">
        <f>YEAR(SalesDataTable[[#This Row],[Order Date]])</f>
        <v>2026</v>
      </c>
      <c r="R1403" s="16" t="str">
        <f>"Q"&amp;ROUNDUP(MONTH(SalesDataTable[[#This Row],[Order Date]])/3,0)</f>
        <v>Q3</v>
      </c>
      <c r="S1403" s="13">
        <f>MONTH(SalesDataTable[[#This Row],[Order Date]])</f>
        <v>7</v>
      </c>
      <c r="T1403" s="16" t="str">
        <f>TEXT(SalesDataTable[[#This Row],[Order Date]],"mmm")</f>
        <v>Jul</v>
      </c>
    </row>
    <row r="1404" ht="15.6" spans="1:20">
      <c r="A1404" s="19" t="s">
        <v>1475</v>
      </c>
      <c r="B1404" s="11">
        <v>46221</v>
      </c>
      <c r="C1404" s="12" t="s">
        <v>47</v>
      </c>
      <c r="D1404" s="12" t="s">
        <v>102</v>
      </c>
      <c r="E1404" s="12" t="s">
        <v>45</v>
      </c>
      <c r="F1404" s="12" t="s">
        <v>36</v>
      </c>
      <c r="G1404" s="12" t="s">
        <v>69</v>
      </c>
      <c r="H1404" s="12" t="s">
        <v>75</v>
      </c>
      <c r="I1404" s="13">
        <v>3</v>
      </c>
      <c r="J1404" s="14">
        <v>121.05</v>
      </c>
      <c r="K1404" s="15">
        <v>0.05</v>
      </c>
      <c r="L1404" s="14">
        <v>68.56</v>
      </c>
      <c r="M1404" s="14">
        <f t="shared" si="84"/>
        <v>344.9925</v>
      </c>
      <c r="N1404" s="14">
        <f t="shared" si="85"/>
        <v>205.68</v>
      </c>
      <c r="O1404" s="14">
        <f t="shared" si="86"/>
        <v>139.3125</v>
      </c>
      <c r="P1404" s="16">
        <f t="shared" si="87"/>
        <v>0.403813126372312</v>
      </c>
      <c r="Q1404" s="17">
        <f>YEAR(SalesDataTable[[#This Row],[Order Date]])</f>
        <v>2026</v>
      </c>
      <c r="R1404" s="16" t="str">
        <f>"Q"&amp;ROUNDUP(MONTH(SalesDataTable[[#This Row],[Order Date]])/3,0)</f>
        <v>Q3</v>
      </c>
      <c r="S1404" s="13">
        <f>MONTH(SalesDataTable[[#This Row],[Order Date]])</f>
        <v>7</v>
      </c>
      <c r="T1404" s="16" t="str">
        <f>TEXT(SalesDataTable[[#This Row],[Order Date]],"mmm")</f>
        <v>Jul</v>
      </c>
    </row>
    <row r="1405" ht="15.6" spans="1:20">
      <c r="A1405" s="19" t="s">
        <v>1476</v>
      </c>
      <c r="B1405" s="11">
        <v>46221</v>
      </c>
      <c r="C1405" s="12" t="s">
        <v>28</v>
      </c>
      <c r="D1405" s="12" t="s">
        <v>86</v>
      </c>
      <c r="E1405" s="12" t="s">
        <v>23</v>
      </c>
      <c r="F1405" s="12" t="s">
        <v>36</v>
      </c>
      <c r="G1405" s="12" t="s">
        <v>25</v>
      </c>
      <c r="H1405" s="12" t="s">
        <v>26</v>
      </c>
      <c r="I1405" s="13">
        <v>2</v>
      </c>
      <c r="J1405" s="14">
        <v>81.74</v>
      </c>
      <c r="K1405" s="15">
        <v>0</v>
      </c>
      <c r="L1405" s="14">
        <v>42.75</v>
      </c>
      <c r="M1405" s="14">
        <f t="shared" si="84"/>
        <v>163.48</v>
      </c>
      <c r="N1405" s="14">
        <f t="shared" si="85"/>
        <v>85.5</v>
      </c>
      <c r="O1405" s="14">
        <f t="shared" si="86"/>
        <v>77.98</v>
      </c>
      <c r="P1405" s="16">
        <f t="shared" si="87"/>
        <v>0.477000244678248</v>
      </c>
      <c r="Q1405" s="17">
        <f>YEAR(SalesDataTable[[#This Row],[Order Date]])</f>
        <v>2026</v>
      </c>
      <c r="R1405" s="16" t="str">
        <f>"Q"&amp;ROUNDUP(MONTH(SalesDataTable[[#This Row],[Order Date]])/3,0)</f>
        <v>Q3</v>
      </c>
      <c r="S1405" s="13">
        <f>MONTH(SalesDataTable[[#This Row],[Order Date]])</f>
        <v>7</v>
      </c>
      <c r="T1405" s="16" t="str">
        <f>TEXT(SalesDataTable[[#This Row],[Order Date]],"mmm")</f>
        <v>Jul</v>
      </c>
    </row>
    <row r="1406" ht="15.6" spans="1:20">
      <c r="A1406" s="19" t="s">
        <v>1477</v>
      </c>
      <c r="B1406" s="11">
        <v>46221</v>
      </c>
      <c r="C1406" s="12" t="s">
        <v>28</v>
      </c>
      <c r="D1406" s="12" t="s">
        <v>89</v>
      </c>
      <c r="E1406" s="12" t="s">
        <v>23</v>
      </c>
      <c r="F1406" s="12" t="s">
        <v>24</v>
      </c>
      <c r="G1406" s="12" t="s">
        <v>31</v>
      </c>
      <c r="H1406" s="12" t="s">
        <v>73</v>
      </c>
      <c r="I1406" s="13">
        <v>3</v>
      </c>
      <c r="J1406" s="14">
        <v>154.01</v>
      </c>
      <c r="K1406" s="15">
        <v>0.1</v>
      </c>
      <c r="L1406" s="14">
        <v>78.78</v>
      </c>
      <c r="M1406" s="14">
        <f t="shared" si="84"/>
        <v>415.827</v>
      </c>
      <c r="N1406" s="14">
        <f t="shared" si="85"/>
        <v>236.34</v>
      </c>
      <c r="O1406" s="14">
        <f t="shared" si="86"/>
        <v>179.487</v>
      </c>
      <c r="P1406" s="16">
        <f t="shared" si="87"/>
        <v>0.431638638183668</v>
      </c>
      <c r="Q1406" s="17">
        <f>YEAR(SalesDataTable[[#This Row],[Order Date]])</f>
        <v>2026</v>
      </c>
      <c r="R1406" s="16" t="str">
        <f>"Q"&amp;ROUNDUP(MONTH(SalesDataTable[[#This Row],[Order Date]])/3,0)</f>
        <v>Q3</v>
      </c>
      <c r="S1406" s="13">
        <f>MONTH(SalesDataTable[[#This Row],[Order Date]])</f>
        <v>7</v>
      </c>
      <c r="T1406" s="16" t="str">
        <f>TEXT(SalesDataTable[[#This Row],[Order Date]],"mmm")</f>
        <v>Jul</v>
      </c>
    </row>
    <row r="1407" ht="15.6" spans="1:20">
      <c r="A1407" s="19" t="s">
        <v>1478</v>
      </c>
      <c r="B1407" s="11">
        <v>46221</v>
      </c>
      <c r="C1407" s="12" t="s">
        <v>28</v>
      </c>
      <c r="D1407" s="12" t="s">
        <v>89</v>
      </c>
      <c r="E1407" s="12" t="s">
        <v>59</v>
      </c>
      <c r="F1407" s="12" t="s">
        <v>36</v>
      </c>
      <c r="G1407" s="12" t="s">
        <v>25</v>
      </c>
      <c r="H1407" s="12" t="s">
        <v>63</v>
      </c>
      <c r="I1407" s="13">
        <v>4</v>
      </c>
      <c r="J1407" s="14">
        <v>101.61</v>
      </c>
      <c r="K1407" s="15">
        <v>0</v>
      </c>
      <c r="L1407" s="14">
        <v>51.68</v>
      </c>
      <c r="M1407" s="14">
        <f t="shared" si="84"/>
        <v>406.44</v>
      </c>
      <c r="N1407" s="14">
        <f t="shared" si="85"/>
        <v>206.72</v>
      </c>
      <c r="O1407" s="14">
        <f t="shared" si="86"/>
        <v>199.72</v>
      </c>
      <c r="P1407" s="16">
        <f t="shared" si="87"/>
        <v>0.491388642850113</v>
      </c>
      <c r="Q1407" s="17">
        <f>YEAR(SalesDataTable[[#This Row],[Order Date]])</f>
        <v>2026</v>
      </c>
      <c r="R1407" s="16" t="str">
        <f>"Q"&amp;ROUNDUP(MONTH(SalesDataTable[[#This Row],[Order Date]])/3,0)</f>
        <v>Q3</v>
      </c>
      <c r="S1407" s="13">
        <f>MONTH(SalesDataTable[[#This Row],[Order Date]])</f>
        <v>7</v>
      </c>
      <c r="T1407" s="16" t="str">
        <f>TEXT(SalesDataTable[[#This Row],[Order Date]],"mmm")</f>
        <v>Jul</v>
      </c>
    </row>
    <row r="1408" ht="15.6" spans="1:20">
      <c r="A1408" s="19" t="s">
        <v>1479</v>
      </c>
      <c r="B1408" s="11">
        <v>46221</v>
      </c>
      <c r="C1408" s="12" t="s">
        <v>34</v>
      </c>
      <c r="D1408" s="12" t="s">
        <v>81</v>
      </c>
      <c r="E1408" s="12" t="s">
        <v>45</v>
      </c>
      <c r="F1408" s="12" t="s">
        <v>24</v>
      </c>
      <c r="G1408" s="12" t="s">
        <v>69</v>
      </c>
      <c r="H1408" s="12" t="s">
        <v>87</v>
      </c>
      <c r="I1408" s="13">
        <v>2</v>
      </c>
      <c r="J1408" s="14">
        <v>36.87</v>
      </c>
      <c r="K1408" s="15">
        <v>0.15</v>
      </c>
      <c r="L1408" s="14">
        <v>13.94</v>
      </c>
      <c r="M1408" s="14">
        <f t="shared" si="84"/>
        <v>62.679</v>
      </c>
      <c r="N1408" s="14">
        <f t="shared" si="85"/>
        <v>27.88</v>
      </c>
      <c r="O1408" s="14">
        <f t="shared" si="86"/>
        <v>34.799</v>
      </c>
      <c r="P1408" s="16">
        <f t="shared" si="87"/>
        <v>0.555193924599946</v>
      </c>
      <c r="Q1408" s="17">
        <f>YEAR(SalesDataTable[[#This Row],[Order Date]])</f>
        <v>2026</v>
      </c>
      <c r="R1408" s="16" t="str">
        <f>"Q"&amp;ROUNDUP(MONTH(SalesDataTable[[#This Row],[Order Date]])/3,0)</f>
        <v>Q3</v>
      </c>
      <c r="S1408" s="13">
        <f>MONTH(SalesDataTable[[#This Row],[Order Date]])</f>
        <v>7</v>
      </c>
      <c r="T1408" s="16" t="str">
        <f>TEXT(SalesDataTable[[#This Row],[Order Date]],"mmm")</f>
        <v>Jul</v>
      </c>
    </row>
    <row r="1409" ht="15.6" spans="1:20">
      <c r="A1409" s="19" t="s">
        <v>1480</v>
      </c>
      <c r="B1409" s="11">
        <v>46221</v>
      </c>
      <c r="C1409" s="12" t="s">
        <v>47</v>
      </c>
      <c r="D1409" s="12" t="s">
        <v>68</v>
      </c>
      <c r="E1409" s="12" t="s">
        <v>23</v>
      </c>
      <c r="F1409" s="12" t="s">
        <v>36</v>
      </c>
      <c r="G1409" s="12" t="s">
        <v>51</v>
      </c>
      <c r="H1409" s="12" t="s">
        <v>110</v>
      </c>
      <c r="I1409" s="13">
        <v>2</v>
      </c>
      <c r="J1409" s="14">
        <v>121.06</v>
      </c>
      <c r="K1409" s="15">
        <v>0</v>
      </c>
      <c r="L1409" s="14">
        <v>59.62</v>
      </c>
      <c r="M1409" s="14">
        <f t="shared" si="84"/>
        <v>242.12</v>
      </c>
      <c r="N1409" s="14">
        <f t="shared" si="85"/>
        <v>119.24</v>
      </c>
      <c r="O1409" s="14">
        <f t="shared" si="86"/>
        <v>122.88</v>
      </c>
      <c r="P1409" s="16">
        <f t="shared" si="87"/>
        <v>0.507516933751859</v>
      </c>
      <c r="Q1409" s="17">
        <f>YEAR(SalesDataTable[[#This Row],[Order Date]])</f>
        <v>2026</v>
      </c>
      <c r="R1409" s="16" t="str">
        <f>"Q"&amp;ROUNDUP(MONTH(SalesDataTable[[#This Row],[Order Date]])/3,0)</f>
        <v>Q3</v>
      </c>
      <c r="S1409" s="13">
        <f>MONTH(SalesDataTable[[#This Row],[Order Date]])</f>
        <v>7</v>
      </c>
      <c r="T1409" s="16" t="str">
        <f>TEXT(SalesDataTable[[#This Row],[Order Date]],"mmm")</f>
        <v>Jul</v>
      </c>
    </row>
    <row r="1410" ht="15.6" spans="1:20">
      <c r="A1410" s="19" t="s">
        <v>1481</v>
      </c>
      <c r="B1410" s="11">
        <v>46222</v>
      </c>
      <c r="C1410" s="12" t="s">
        <v>28</v>
      </c>
      <c r="D1410" s="12" t="s">
        <v>89</v>
      </c>
      <c r="E1410" s="12" t="s">
        <v>23</v>
      </c>
      <c r="F1410" s="12" t="s">
        <v>36</v>
      </c>
      <c r="G1410" s="12" t="s">
        <v>31</v>
      </c>
      <c r="H1410" s="12" t="s">
        <v>99</v>
      </c>
      <c r="I1410" s="13">
        <v>2</v>
      </c>
      <c r="J1410" s="14">
        <v>71.81</v>
      </c>
      <c r="K1410" s="15">
        <v>0</v>
      </c>
      <c r="L1410" s="14">
        <v>32.35</v>
      </c>
      <c r="M1410" s="14">
        <f t="shared" ref="M1410:M1473" si="88">I1410*J1410*(1-K1410)</f>
        <v>143.62</v>
      </c>
      <c r="N1410" s="14">
        <f t="shared" ref="N1410:N1473" si="89">I1410*L1410</f>
        <v>64.7</v>
      </c>
      <c r="O1410" s="14">
        <f t="shared" ref="O1410:O1473" si="90">M1410-N1410</f>
        <v>78.92</v>
      </c>
      <c r="P1410" s="16">
        <f t="shared" ref="P1410:P1473" si="91">IFERROR(O1410/M1410,0)</f>
        <v>0.549505639883025</v>
      </c>
      <c r="Q1410" s="17">
        <f>YEAR(SalesDataTable[[#This Row],[Order Date]])</f>
        <v>2026</v>
      </c>
      <c r="R1410" s="16" t="str">
        <f>"Q"&amp;ROUNDUP(MONTH(SalesDataTable[[#This Row],[Order Date]])/3,0)</f>
        <v>Q3</v>
      </c>
      <c r="S1410" s="13">
        <f>MONTH(SalesDataTable[[#This Row],[Order Date]])</f>
        <v>7</v>
      </c>
      <c r="T1410" s="16" t="str">
        <f>TEXT(SalesDataTable[[#This Row],[Order Date]],"mmm")</f>
        <v>Jul</v>
      </c>
    </row>
    <row r="1411" ht="15.6" spans="1:20">
      <c r="A1411" s="19" t="s">
        <v>1482</v>
      </c>
      <c r="B1411" s="11">
        <v>46222</v>
      </c>
      <c r="C1411" s="12" t="s">
        <v>28</v>
      </c>
      <c r="D1411" s="12" t="s">
        <v>89</v>
      </c>
      <c r="E1411" s="12" t="s">
        <v>23</v>
      </c>
      <c r="F1411" s="12" t="s">
        <v>36</v>
      </c>
      <c r="G1411" s="12" t="s">
        <v>31</v>
      </c>
      <c r="H1411" s="12" t="s">
        <v>41</v>
      </c>
      <c r="I1411" s="13">
        <v>4</v>
      </c>
      <c r="J1411" s="14">
        <v>145.18</v>
      </c>
      <c r="K1411" s="15">
        <v>0</v>
      </c>
      <c r="L1411" s="14">
        <v>79.54</v>
      </c>
      <c r="M1411" s="14">
        <f t="shared" si="88"/>
        <v>580.72</v>
      </c>
      <c r="N1411" s="14">
        <f t="shared" si="89"/>
        <v>318.16</v>
      </c>
      <c r="O1411" s="14">
        <f t="shared" si="90"/>
        <v>262.56</v>
      </c>
      <c r="P1411" s="16">
        <f t="shared" si="91"/>
        <v>0.452128392340543</v>
      </c>
      <c r="Q1411" s="17">
        <f>YEAR(SalesDataTable[[#This Row],[Order Date]])</f>
        <v>2026</v>
      </c>
      <c r="R1411" s="16" t="str">
        <f>"Q"&amp;ROUNDUP(MONTH(SalesDataTable[[#This Row],[Order Date]])/3,0)</f>
        <v>Q3</v>
      </c>
      <c r="S1411" s="13">
        <f>MONTH(SalesDataTable[[#This Row],[Order Date]])</f>
        <v>7</v>
      </c>
      <c r="T1411" s="16" t="str">
        <f>TEXT(SalesDataTable[[#This Row],[Order Date]],"mmm")</f>
        <v>Jul</v>
      </c>
    </row>
    <row r="1412" ht="15.6" spans="1:20">
      <c r="A1412" s="19" t="s">
        <v>1483</v>
      </c>
      <c r="B1412" s="11">
        <v>46222</v>
      </c>
      <c r="C1412" s="12" t="s">
        <v>28</v>
      </c>
      <c r="D1412" s="12" t="s">
        <v>89</v>
      </c>
      <c r="E1412" s="12" t="s">
        <v>23</v>
      </c>
      <c r="F1412" s="12" t="s">
        <v>36</v>
      </c>
      <c r="G1412" s="12" t="s">
        <v>69</v>
      </c>
      <c r="H1412" s="12" t="s">
        <v>87</v>
      </c>
      <c r="I1412" s="13">
        <v>2</v>
      </c>
      <c r="J1412" s="14">
        <v>36.07</v>
      </c>
      <c r="K1412" s="15">
        <v>0</v>
      </c>
      <c r="L1412" s="14">
        <v>13.6</v>
      </c>
      <c r="M1412" s="14">
        <f t="shared" si="88"/>
        <v>72.14</v>
      </c>
      <c r="N1412" s="14">
        <f t="shared" si="89"/>
        <v>27.2</v>
      </c>
      <c r="O1412" s="14">
        <f t="shared" si="90"/>
        <v>44.94</v>
      </c>
      <c r="P1412" s="16">
        <f t="shared" si="91"/>
        <v>0.622955364568894</v>
      </c>
      <c r="Q1412" s="17">
        <f>YEAR(SalesDataTable[[#This Row],[Order Date]])</f>
        <v>2026</v>
      </c>
      <c r="R1412" s="16" t="str">
        <f>"Q"&amp;ROUNDUP(MONTH(SalesDataTable[[#This Row],[Order Date]])/3,0)</f>
        <v>Q3</v>
      </c>
      <c r="S1412" s="13">
        <f>MONTH(SalesDataTable[[#This Row],[Order Date]])</f>
        <v>7</v>
      </c>
      <c r="T1412" s="16" t="str">
        <f>TEXT(SalesDataTable[[#This Row],[Order Date]],"mmm")</f>
        <v>Jul</v>
      </c>
    </row>
    <row r="1413" ht="15.6" spans="1:20">
      <c r="A1413" s="19" t="s">
        <v>1484</v>
      </c>
      <c r="B1413" s="11">
        <v>46222</v>
      </c>
      <c r="C1413" s="12" t="s">
        <v>28</v>
      </c>
      <c r="D1413" s="12" t="s">
        <v>106</v>
      </c>
      <c r="E1413" s="12" t="s">
        <v>45</v>
      </c>
      <c r="F1413" s="12" t="s">
        <v>36</v>
      </c>
      <c r="G1413" s="12" t="s">
        <v>31</v>
      </c>
      <c r="H1413" s="12" t="s">
        <v>99</v>
      </c>
      <c r="I1413" s="13">
        <v>3</v>
      </c>
      <c r="J1413" s="14">
        <v>72.23</v>
      </c>
      <c r="K1413" s="15">
        <v>0.1</v>
      </c>
      <c r="L1413" s="14">
        <v>31.67</v>
      </c>
      <c r="M1413" s="14">
        <f t="shared" si="88"/>
        <v>195.021</v>
      </c>
      <c r="N1413" s="14">
        <f t="shared" si="89"/>
        <v>95.01</v>
      </c>
      <c r="O1413" s="14">
        <f t="shared" si="90"/>
        <v>100.011</v>
      </c>
      <c r="P1413" s="16">
        <f t="shared" si="91"/>
        <v>0.512821696125033</v>
      </c>
      <c r="Q1413" s="17">
        <f>YEAR(SalesDataTable[[#This Row],[Order Date]])</f>
        <v>2026</v>
      </c>
      <c r="R1413" s="16" t="str">
        <f>"Q"&amp;ROUNDUP(MONTH(SalesDataTable[[#This Row],[Order Date]])/3,0)</f>
        <v>Q3</v>
      </c>
      <c r="S1413" s="13">
        <f>MONTH(SalesDataTable[[#This Row],[Order Date]])</f>
        <v>7</v>
      </c>
      <c r="T1413" s="16" t="str">
        <f>TEXT(SalesDataTable[[#This Row],[Order Date]],"mmm")</f>
        <v>Jul</v>
      </c>
    </row>
    <row r="1414" ht="15.6" spans="1:20">
      <c r="A1414" s="19" t="s">
        <v>1485</v>
      </c>
      <c r="B1414" s="11">
        <v>46222</v>
      </c>
      <c r="C1414" s="12" t="s">
        <v>28</v>
      </c>
      <c r="D1414" s="12" t="s">
        <v>106</v>
      </c>
      <c r="E1414" s="12" t="s">
        <v>45</v>
      </c>
      <c r="F1414" s="12" t="s">
        <v>24</v>
      </c>
      <c r="G1414" s="12" t="s">
        <v>37</v>
      </c>
      <c r="H1414" s="12" t="s">
        <v>38</v>
      </c>
      <c r="I1414" s="13">
        <v>1</v>
      </c>
      <c r="J1414" s="14">
        <v>36.55</v>
      </c>
      <c r="K1414" s="15">
        <v>0.1</v>
      </c>
      <c r="L1414" s="14">
        <v>13.2</v>
      </c>
      <c r="M1414" s="14">
        <f t="shared" si="88"/>
        <v>32.895</v>
      </c>
      <c r="N1414" s="14">
        <f t="shared" si="89"/>
        <v>13.2</v>
      </c>
      <c r="O1414" s="14">
        <f t="shared" si="90"/>
        <v>19.695</v>
      </c>
      <c r="P1414" s="16">
        <f t="shared" si="91"/>
        <v>0.598723210214318</v>
      </c>
      <c r="Q1414" s="17">
        <f>YEAR(SalesDataTable[[#This Row],[Order Date]])</f>
        <v>2026</v>
      </c>
      <c r="R1414" s="16" t="str">
        <f>"Q"&amp;ROUNDUP(MONTH(SalesDataTable[[#This Row],[Order Date]])/3,0)</f>
        <v>Q3</v>
      </c>
      <c r="S1414" s="13">
        <f>MONTH(SalesDataTable[[#This Row],[Order Date]])</f>
        <v>7</v>
      </c>
      <c r="T1414" s="16" t="str">
        <f>TEXT(SalesDataTable[[#This Row],[Order Date]],"mmm")</f>
        <v>Jul</v>
      </c>
    </row>
    <row r="1415" ht="15.6" spans="1:20">
      <c r="A1415" s="19" t="s">
        <v>1486</v>
      </c>
      <c r="B1415" s="11">
        <v>46222</v>
      </c>
      <c r="C1415" s="12" t="s">
        <v>28</v>
      </c>
      <c r="D1415" s="12" t="s">
        <v>106</v>
      </c>
      <c r="E1415" s="12" t="s">
        <v>23</v>
      </c>
      <c r="F1415" s="12" t="s">
        <v>36</v>
      </c>
      <c r="G1415" s="12" t="s">
        <v>51</v>
      </c>
      <c r="H1415" s="12" t="s">
        <v>110</v>
      </c>
      <c r="I1415" s="13">
        <v>5</v>
      </c>
      <c r="J1415" s="14">
        <v>124.68</v>
      </c>
      <c r="K1415" s="15">
        <v>0.05</v>
      </c>
      <c r="L1415" s="14">
        <v>60.61</v>
      </c>
      <c r="M1415" s="14">
        <f t="shared" si="88"/>
        <v>592.23</v>
      </c>
      <c r="N1415" s="14">
        <f t="shared" si="89"/>
        <v>303.05</v>
      </c>
      <c r="O1415" s="14">
        <f t="shared" si="90"/>
        <v>289.18</v>
      </c>
      <c r="P1415" s="16">
        <f t="shared" si="91"/>
        <v>0.488290022457491</v>
      </c>
      <c r="Q1415" s="17">
        <f>YEAR(SalesDataTable[[#This Row],[Order Date]])</f>
        <v>2026</v>
      </c>
      <c r="R1415" s="16" t="str">
        <f>"Q"&amp;ROUNDUP(MONTH(SalesDataTable[[#This Row],[Order Date]])/3,0)</f>
        <v>Q3</v>
      </c>
      <c r="S1415" s="13">
        <f>MONTH(SalesDataTable[[#This Row],[Order Date]])</f>
        <v>7</v>
      </c>
      <c r="T1415" s="16" t="str">
        <f>TEXT(SalesDataTable[[#This Row],[Order Date]],"mmm")</f>
        <v>Jul</v>
      </c>
    </row>
    <row r="1416" ht="15.6" spans="1:20">
      <c r="A1416" s="19" t="s">
        <v>1487</v>
      </c>
      <c r="B1416" s="11">
        <v>46222</v>
      </c>
      <c r="C1416" s="12" t="s">
        <v>47</v>
      </c>
      <c r="D1416" s="12" t="s">
        <v>68</v>
      </c>
      <c r="E1416" s="12" t="s">
        <v>23</v>
      </c>
      <c r="F1416" s="12" t="s">
        <v>24</v>
      </c>
      <c r="G1416" s="12" t="s">
        <v>25</v>
      </c>
      <c r="H1416" s="12" t="s">
        <v>63</v>
      </c>
      <c r="I1416" s="13">
        <v>1</v>
      </c>
      <c r="J1416" s="14">
        <v>101.7</v>
      </c>
      <c r="K1416" s="15">
        <v>0.05</v>
      </c>
      <c r="L1416" s="14">
        <v>49.92</v>
      </c>
      <c r="M1416" s="14">
        <f t="shared" si="88"/>
        <v>96.615</v>
      </c>
      <c r="N1416" s="14">
        <f t="shared" si="89"/>
        <v>49.92</v>
      </c>
      <c r="O1416" s="14">
        <f t="shared" si="90"/>
        <v>46.695</v>
      </c>
      <c r="P1416" s="16">
        <f t="shared" si="91"/>
        <v>0.483310045024065</v>
      </c>
      <c r="Q1416" s="17">
        <f>YEAR(SalesDataTable[[#This Row],[Order Date]])</f>
        <v>2026</v>
      </c>
      <c r="R1416" s="16" t="str">
        <f>"Q"&amp;ROUNDUP(MONTH(SalesDataTable[[#This Row],[Order Date]])/3,0)</f>
        <v>Q3</v>
      </c>
      <c r="S1416" s="13">
        <f>MONTH(SalesDataTable[[#This Row],[Order Date]])</f>
        <v>7</v>
      </c>
      <c r="T1416" s="16" t="str">
        <f>TEXT(SalesDataTable[[#This Row],[Order Date]],"mmm")</f>
        <v>Jul</v>
      </c>
    </row>
    <row r="1417" ht="15.6" spans="1:20">
      <c r="A1417" s="19" t="s">
        <v>1488</v>
      </c>
      <c r="B1417" s="11">
        <v>46222</v>
      </c>
      <c r="C1417" s="12" t="s">
        <v>34</v>
      </c>
      <c r="D1417" s="12" t="s">
        <v>146</v>
      </c>
      <c r="E1417" s="12" t="s">
        <v>23</v>
      </c>
      <c r="F1417" s="12" t="s">
        <v>36</v>
      </c>
      <c r="G1417" s="12" t="s">
        <v>69</v>
      </c>
      <c r="H1417" s="12" t="s">
        <v>94</v>
      </c>
      <c r="I1417" s="13">
        <v>2</v>
      </c>
      <c r="J1417" s="14">
        <v>50.24</v>
      </c>
      <c r="K1417" s="15">
        <v>0.05</v>
      </c>
      <c r="L1417" s="14">
        <v>21.88</v>
      </c>
      <c r="M1417" s="14">
        <f t="shared" si="88"/>
        <v>95.456</v>
      </c>
      <c r="N1417" s="14">
        <f t="shared" si="89"/>
        <v>43.76</v>
      </c>
      <c r="O1417" s="14">
        <f t="shared" si="90"/>
        <v>51.696</v>
      </c>
      <c r="P1417" s="16">
        <f t="shared" si="91"/>
        <v>0.541568890378813</v>
      </c>
      <c r="Q1417" s="17">
        <f>YEAR(SalesDataTable[[#This Row],[Order Date]])</f>
        <v>2026</v>
      </c>
      <c r="R1417" s="16" t="str">
        <f>"Q"&amp;ROUNDUP(MONTH(SalesDataTable[[#This Row],[Order Date]])/3,0)</f>
        <v>Q3</v>
      </c>
      <c r="S1417" s="13">
        <f>MONTH(SalesDataTable[[#This Row],[Order Date]])</f>
        <v>7</v>
      </c>
      <c r="T1417" s="16" t="str">
        <f>TEXT(SalesDataTable[[#This Row],[Order Date]],"mmm")</f>
        <v>Jul</v>
      </c>
    </row>
    <row r="1418" ht="15.6" spans="1:20">
      <c r="A1418" s="19" t="s">
        <v>1489</v>
      </c>
      <c r="B1418" s="11">
        <v>46222</v>
      </c>
      <c r="C1418" s="12" t="s">
        <v>47</v>
      </c>
      <c r="D1418" s="12" t="s">
        <v>102</v>
      </c>
      <c r="E1418" s="12" t="s">
        <v>45</v>
      </c>
      <c r="F1418" s="12" t="s">
        <v>24</v>
      </c>
      <c r="G1418" s="12" t="s">
        <v>69</v>
      </c>
      <c r="H1418" s="12" t="s">
        <v>87</v>
      </c>
      <c r="I1418" s="13">
        <v>3</v>
      </c>
      <c r="J1418" s="14">
        <v>35.53</v>
      </c>
      <c r="K1418" s="15">
        <v>0</v>
      </c>
      <c r="L1418" s="14">
        <v>14</v>
      </c>
      <c r="M1418" s="14">
        <f t="shared" si="88"/>
        <v>106.59</v>
      </c>
      <c r="N1418" s="14">
        <f t="shared" si="89"/>
        <v>42</v>
      </c>
      <c r="O1418" s="14">
        <f t="shared" si="90"/>
        <v>64.59</v>
      </c>
      <c r="P1418" s="16">
        <f t="shared" si="91"/>
        <v>0.605966788629327</v>
      </c>
      <c r="Q1418" s="17">
        <f>YEAR(SalesDataTable[[#This Row],[Order Date]])</f>
        <v>2026</v>
      </c>
      <c r="R1418" s="16" t="str">
        <f>"Q"&amp;ROUNDUP(MONTH(SalesDataTable[[#This Row],[Order Date]])/3,0)</f>
        <v>Q3</v>
      </c>
      <c r="S1418" s="13">
        <f>MONTH(SalesDataTable[[#This Row],[Order Date]])</f>
        <v>7</v>
      </c>
      <c r="T1418" s="16" t="str">
        <f>TEXT(SalesDataTable[[#This Row],[Order Date]],"mmm")</f>
        <v>Jul</v>
      </c>
    </row>
    <row r="1419" ht="15.6" spans="1:20">
      <c r="A1419" s="19" t="s">
        <v>1490</v>
      </c>
      <c r="B1419" s="11">
        <v>46222</v>
      </c>
      <c r="C1419" s="12" t="s">
        <v>34</v>
      </c>
      <c r="D1419" s="12" t="s">
        <v>35</v>
      </c>
      <c r="E1419" s="12" t="s">
        <v>59</v>
      </c>
      <c r="F1419" s="12" t="s">
        <v>36</v>
      </c>
      <c r="G1419" s="12" t="s">
        <v>37</v>
      </c>
      <c r="H1419" s="12" t="s">
        <v>66</v>
      </c>
      <c r="I1419" s="13">
        <v>2</v>
      </c>
      <c r="J1419" s="14">
        <v>46.89</v>
      </c>
      <c r="K1419" s="15">
        <v>0.1</v>
      </c>
      <c r="L1419" s="14">
        <v>18.53</v>
      </c>
      <c r="M1419" s="14">
        <f t="shared" si="88"/>
        <v>84.402</v>
      </c>
      <c r="N1419" s="14">
        <f t="shared" si="89"/>
        <v>37.06</v>
      </c>
      <c r="O1419" s="14">
        <f t="shared" si="90"/>
        <v>47.342</v>
      </c>
      <c r="P1419" s="16">
        <f t="shared" si="91"/>
        <v>0.560910878889126</v>
      </c>
      <c r="Q1419" s="17">
        <f>YEAR(SalesDataTable[[#This Row],[Order Date]])</f>
        <v>2026</v>
      </c>
      <c r="R1419" s="16" t="str">
        <f>"Q"&amp;ROUNDUP(MONTH(SalesDataTable[[#This Row],[Order Date]])/3,0)</f>
        <v>Q3</v>
      </c>
      <c r="S1419" s="13">
        <f>MONTH(SalesDataTable[[#This Row],[Order Date]])</f>
        <v>7</v>
      </c>
      <c r="T1419" s="16" t="str">
        <f>TEXT(SalesDataTable[[#This Row],[Order Date]],"mmm")</f>
        <v>Jul</v>
      </c>
    </row>
    <row r="1420" ht="15.6" spans="1:20">
      <c r="A1420" s="19" t="s">
        <v>1491</v>
      </c>
      <c r="B1420" s="11">
        <v>46222</v>
      </c>
      <c r="C1420" s="12" t="s">
        <v>21</v>
      </c>
      <c r="D1420" s="12" t="s">
        <v>22</v>
      </c>
      <c r="E1420" s="12" t="s">
        <v>45</v>
      </c>
      <c r="F1420" s="12" t="s">
        <v>24</v>
      </c>
      <c r="G1420" s="12" t="s">
        <v>51</v>
      </c>
      <c r="H1420" s="12" t="s">
        <v>61</v>
      </c>
      <c r="I1420" s="13">
        <v>1</v>
      </c>
      <c r="J1420" s="14">
        <v>197.29</v>
      </c>
      <c r="K1420" s="15">
        <v>0.1</v>
      </c>
      <c r="L1420" s="14">
        <v>104.7</v>
      </c>
      <c r="M1420" s="14">
        <f t="shared" si="88"/>
        <v>177.561</v>
      </c>
      <c r="N1420" s="14">
        <f t="shared" si="89"/>
        <v>104.7</v>
      </c>
      <c r="O1420" s="14">
        <f t="shared" si="90"/>
        <v>72.861</v>
      </c>
      <c r="P1420" s="16">
        <f t="shared" si="91"/>
        <v>0.41034348759018</v>
      </c>
      <c r="Q1420" s="17">
        <f>YEAR(SalesDataTable[[#This Row],[Order Date]])</f>
        <v>2026</v>
      </c>
      <c r="R1420" s="16" t="str">
        <f>"Q"&amp;ROUNDUP(MONTH(SalesDataTable[[#This Row],[Order Date]])/3,0)</f>
        <v>Q3</v>
      </c>
      <c r="S1420" s="13">
        <f>MONTH(SalesDataTable[[#This Row],[Order Date]])</f>
        <v>7</v>
      </c>
      <c r="T1420" s="16" t="str">
        <f>TEXT(SalesDataTable[[#This Row],[Order Date]],"mmm")</f>
        <v>Jul</v>
      </c>
    </row>
    <row r="1421" ht="15.6" spans="1:20">
      <c r="A1421" s="19" t="s">
        <v>1492</v>
      </c>
      <c r="B1421" s="11">
        <v>46222</v>
      </c>
      <c r="C1421" s="12" t="s">
        <v>21</v>
      </c>
      <c r="D1421" s="12" t="s">
        <v>72</v>
      </c>
      <c r="E1421" s="12" t="s">
        <v>45</v>
      </c>
      <c r="F1421" s="12" t="s">
        <v>40</v>
      </c>
      <c r="G1421" s="12" t="s">
        <v>31</v>
      </c>
      <c r="H1421" s="12" t="s">
        <v>99</v>
      </c>
      <c r="I1421" s="13">
        <v>1</v>
      </c>
      <c r="J1421" s="14">
        <v>70.52</v>
      </c>
      <c r="K1421" s="15">
        <v>0.1</v>
      </c>
      <c r="L1421" s="14">
        <v>33.28</v>
      </c>
      <c r="M1421" s="14">
        <f t="shared" si="88"/>
        <v>63.468</v>
      </c>
      <c r="N1421" s="14">
        <f t="shared" si="89"/>
        <v>33.28</v>
      </c>
      <c r="O1421" s="14">
        <f t="shared" si="90"/>
        <v>30.188</v>
      </c>
      <c r="P1421" s="16">
        <f t="shared" si="91"/>
        <v>0.475641268040587</v>
      </c>
      <c r="Q1421" s="17">
        <f>YEAR(SalesDataTable[[#This Row],[Order Date]])</f>
        <v>2026</v>
      </c>
      <c r="R1421" s="16" t="str">
        <f>"Q"&amp;ROUNDUP(MONTH(SalesDataTable[[#This Row],[Order Date]])/3,0)</f>
        <v>Q3</v>
      </c>
      <c r="S1421" s="13">
        <f>MONTH(SalesDataTable[[#This Row],[Order Date]])</f>
        <v>7</v>
      </c>
      <c r="T1421" s="16" t="str">
        <f>TEXT(SalesDataTable[[#This Row],[Order Date]],"mmm")</f>
        <v>Jul</v>
      </c>
    </row>
    <row r="1422" ht="15.6" spans="1:20">
      <c r="A1422" s="19" t="s">
        <v>1493</v>
      </c>
      <c r="B1422" s="11">
        <v>46222</v>
      </c>
      <c r="C1422" s="12" t="s">
        <v>28</v>
      </c>
      <c r="D1422" s="12" t="s">
        <v>89</v>
      </c>
      <c r="E1422" s="12" t="s">
        <v>59</v>
      </c>
      <c r="F1422" s="12" t="s">
        <v>36</v>
      </c>
      <c r="G1422" s="12" t="s">
        <v>69</v>
      </c>
      <c r="H1422" s="12" t="s">
        <v>94</v>
      </c>
      <c r="I1422" s="13">
        <v>3</v>
      </c>
      <c r="J1422" s="14">
        <v>49.9</v>
      </c>
      <c r="K1422" s="15">
        <v>0.05</v>
      </c>
      <c r="L1422" s="14">
        <v>22.27</v>
      </c>
      <c r="M1422" s="14">
        <f t="shared" si="88"/>
        <v>142.215</v>
      </c>
      <c r="N1422" s="14">
        <f t="shared" si="89"/>
        <v>66.81</v>
      </c>
      <c r="O1422" s="14">
        <f t="shared" si="90"/>
        <v>75.405</v>
      </c>
      <c r="P1422" s="16">
        <f t="shared" si="91"/>
        <v>0.530218331399641</v>
      </c>
      <c r="Q1422" s="17">
        <f>YEAR(SalesDataTable[[#This Row],[Order Date]])</f>
        <v>2026</v>
      </c>
      <c r="R1422" s="16" t="str">
        <f>"Q"&amp;ROUNDUP(MONTH(SalesDataTable[[#This Row],[Order Date]])/3,0)</f>
        <v>Q3</v>
      </c>
      <c r="S1422" s="13">
        <f>MONTH(SalesDataTable[[#This Row],[Order Date]])</f>
        <v>7</v>
      </c>
      <c r="T1422" s="16" t="str">
        <f>TEXT(SalesDataTable[[#This Row],[Order Date]],"mmm")</f>
        <v>Jul</v>
      </c>
    </row>
    <row r="1423" ht="15.6" spans="1:20">
      <c r="A1423" s="19" t="s">
        <v>1494</v>
      </c>
      <c r="B1423" s="11">
        <v>46223</v>
      </c>
      <c r="C1423" s="12" t="s">
        <v>47</v>
      </c>
      <c r="D1423" s="12" t="s">
        <v>65</v>
      </c>
      <c r="E1423" s="12" t="s">
        <v>45</v>
      </c>
      <c r="F1423" s="12" t="s">
        <v>36</v>
      </c>
      <c r="G1423" s="12" t="s">
        <v>31</v>
      </c>
      <c r="H1423" s="12" t="s">
        <v>73</v>
      </c>
      <c r="I1423" s="13">
        <v>3</v>
      </c>
      <c r="J1423" s="14">
        <v>156.25</v>
      </c>
      <c r="K1423" s="15">
        <v>0</v>
      </c>
      <c r="L1423" s="14">
        <v>79.9</v>
      </c>
      <c r="M1423" s="14">
        <f t="shared" si="88"/>
        <v>468.75</v>
      </c>
      <c r="N1423" s="14">
        <f t="shared" si="89"/>
        <v>239.7</v>
      </c>
      <c r="O1423" s="14">
        <f t="shared" si="90"/>
        <v>229.05</v>
      </c>
      <c r="P1423" s="16">
        <f t="shared" si="91"/>
        <v>0.48864</v>
      </c>
      <c r="Q1423" s="17">
        <f>YEAR(SalesDataTable[[#This Row],[Order Date]])</f>
        <v>2026</v>
      </c>
      <c r="R1423" s="16" t="str">
        <f>"Q"&amp;ROUNDUP(MONTH(SalesDataTable[[#This Row],[Order Date]])/3,0)</f>
        <v>Q3</v>
      </c>
      <c r="S1423" s="13">
        <f>MONTH(SalesDataTable[[#This Row],[Order Date]])</f>
        <v>7</v>
      </c>
      <c r="T1423" s="16" t="str">
        <f>TEXT(SalesDataTable[[#This Row],[Order Date]],"mmm")</f>
        <v>Jul</v>
      </c>
    </row>
    <row r="1424" ht="15.6" spans="1:20">
      <c r="A1424" s="19" t="s">
        <v>1495</v>
      </c>
      <c r="B1424" s="11">
        <v>46223</v>
      </c>
      <c r="C1424" s="12" t="s">
        <v>34</v>
      </c>
      <c r="D1424" s="12" t="s">
        <v>35</v>
      </c>
      <c r="E1424" s="12" t="s">
        <v>59</v>
      </c>
      <c r="F1424" s="12" t="s">
        <v>24</v>
      </c>
      <c r="G1424" s="12" t="s">
        <v>51</v>
      </c>
      <c r="H1424" s="12" t="s">
        <v>110</v>
      </c>
      <c r="I1424" s="13">
        <v>3</v>
      </c>
      <c r="J1424" s="14">
        <v>120.14</v>
      </c>
      <c r="K1424" s="15">
        <v>0</v>
      </c>
      <c r="L1424" s="14">
        <v>58.9</v>
      </c>
      <c r="M1424" s="14">
        <f t="shared" si="88"/>
        <v>360.42</v>
      </c>
      <c r="N1424" s="14">
        <f t="shared" si="89"/>
        <v>176.7</v>
      </c>
      <c r="O1424" s="14">
        <f t="shared" si="90"/>
        <v>183.72</v>
      </c>
      <c r="P1424" s="16">
        <f t="shared" si="91"/>
        <v>0.509738638255369</v>
      </c>
      <c r="Q1424" s="17">
        <f>YEAR(SalesDataTable[[#This Row],[Order Date]])</f>
        <v>2026</v>
      </c>
      <c r="R1424" s="16" t="str">
        <f>"Q"&amp;ROUNDUP(MONTH(SalesDataTable[[#This Row],[Order Date]])/3,0)</f>
        <v>Q3</v>
      </c>
      <c r="S1424" s="13">
        <f>MONTH(SalesDataTable[[#This Row],[Order Date]])</f>
        <v>7</v>
      </c>
      <c r="T1424" s="16" t="str">
        <f>TEXT(SalesDataTable[[#This Row],[Order Date]],"mmm")</f>
        <v>Jul</v>
      </c>
    </row>
    <row r="1425" ht="15.6" spans="1:20">
      <c r="A1425" s="19" t="s">
        <v>1496</v>
      </c>
      <c r="B1425" s="11">
        <v>46223</v>
      </c>
      <c r="C1425" s="12" t="s">
        <v>28</v>
      </c>
      <c r="D1425" s="12" t="s">
        <v>106</v>
      </c>
      <c r="E1425" s="12" t="s">
        <v>45</v>
      </c>
      <c r="F1425" s="12" t="s">
        <v>24</v>
      </c>
      <c r="G1425" s="12" t="s">
        <v>31</v>
      </c>
      <c r="H1425" s="12" t="s">
        <v>41</v>
      </c>
      <c r="I1425" s="13">
        <v>1</v>
      </c>
      <c r="J1425" s="14">
        <v>145.21</v>
      </c>
      <c r="K1425" s="15">
        <v>0</v>
      </c>
      <c r="L1425" s="14">
        <v>80.52</v>
      </c>
      <c r="M1425" s="14">
        <f t="shared" si="88"/>
        <v>145.21</v>
      </c>
      <c r="N1425" s="14">
        <f t="shared" si="89"/>
        <v>80.52</v>
      </c>
      <c r="O1425" s="14">
        <f t="shared" si="90"/>
        <v>64.69</v>
      </c>
      <c r="P1425" s="16">
        <f t="shared" si="91"/>
        <v>0.445492734660147</v>
      </c>
      <c r="Q1425" s="17">
        <f>YEAR(SalesDataTable[[#This Row],[Order Date]])</f>
        <v>2026</v>
      </c>
      <c r="R1425" s="16" t="str">
        <f>"Q"&amp;ROUNDUP(MONTH(SalesDataTable[[#This Row],[Order Date]])/3,0)</f>
        <v>Q3</v>
      </c>
      <c r="S1425" s="13">
        <f>MONTH(SalesDataTable[[#This Row],[Order Date]])</f>
        <v>7</v>
      </c>
      <c r="T1425" s="16" t="str">
        <f>TEXT(SalesDataTable[[#This Row],[Order Date]],"mmm")</f>
        <v>Jul</v>
      </c>
    </row>
    <row r="1426" ht="15.6" spans="1:20">
      <c r="A1426" s="19" t="s">
        <v>1497</v>
      </c>
      <c r="B1426" s="11">
        <v>46223</v>
      </c>
      <c r="C1426" s="12" t="s">
        <v>34</v>
      </c>
      <c r="D1426" s="12" t="s">
        <v>35</v>
      </c>
      <c r="E1426" s="12" t="s">
        <v>45</v>
      </c>
      <c r="F1426" s="12" t="s">
        <v>24</v>
      </c>
      <c r="G1426" s="12" t="s">
        <v>25</v>
      </c>
      <c r="H1426" s="12" t="s">
        <v>55</v>
      </c>
      <c r="I1426" s="13">
        <v>2</v>
      </c>
      <c r="J1426" s="14">
        <v>39.78</v>
      </c>
      <c r="K1426" s="15">
        <v>0.1</v>
      </c>
      <c r="L1426" s="14">
        <v>16.26</v>
      </c>
      <c r="M1426" s="14">
        <f t="shared" si="88"/>
        <v>71.604</v>
      </c>
      <c r="N1426" s="14">
        <f t="shared" si="89"/>
        <v>32.52</v>
      </c>
      <c r="O1426" s="14">
        <f t="shared" si="90"/>
        <v>39.084</v>
      </c>
      <c r="P1426" s="16">
        <f t="shared" si="91"/>
        <v>0.545835428188369</v>
      </c>
      <c r="Q1426" s="17">
        <f>YEAR(SalesDataTable[[#This Row],[Order Date]])</f>
        <v>2026</v>
      </c>
      <c r="R1426" s="16" t="str">
        <f>"Q"&amp;ROUNDUP(MONTH(SalesDataTable[[#This Row],[Order Date]])/3,0)</f>
        <v>Q3</v>
      </c>
      <c r="S1426" s="13">
        <f>MONTH(SalesDataTable[[#This Row],[Order Date]])</f>
        <v>7</v>
      </c>
      <c r="T1426" s="16" t="str">
        <f>TEXT(SalesDataTable[[#This Row],[Order Date]],"mmm")</f>
        <v>Jul</v>
      </c>
    </row>
    <row r="1427" ht="15.6" spans="1:20">
      <c r="A1427" s="19" t="s">
        <v>1498</v>
      </c>
      <c r="B1427" s="11">
        <v>46223</v>
      </c>
      <c r="C1427" s="12" t="s">
        <v>28</v>
      </c>
      <c r="D1427" s="12" t="s">
        <v>58</v>
      </c>
      <c r="E1427" s="12" t="s">
        <v>23</v>
      </c>
      <c r="F1427" s="12" t="s">
        <v>36</v>
      </c>
      <c r="G1427" s="12" t="s">
        <v>37</v>
      </c>
      <c r="H1427" s="12" t="s">
        <v>103</v>
      </c>
      <c r="I1427" s="13">
        <v>2</v>
      </c>
      <c r="J1427" s="14">
        <v>161.97</v>
      </c>
      <c r="K1427" s="15">
        <v>0.1</v>
      </c>
      <c r="L1427" s="14">
        <v>88.57</v>
      </c>
      <c r="M1427" s="14">
        <f t="shared" si="88"/>
        <v>291.546</v>
      </c>
      <c r="N1427" s="14">
        <f t="shared" si="89"/>
        <v>177.14</v>
      </c>
      <c r="O1427" s="14">
        <f t="shared" si="90"/>
        <v>114.406</v>
      </c>
      <c r="P1427" s="16">
        <f t="shared" si="91"/>
        <v>0.39241148909606</v>
      </c>
      <c r="Q1427" s="17">
        <f>YEAR(SalesDataTable[[#This Row],[Order Date]])</f>
        <v>2026</v>
      </c>
      <c r="R1427" s="16" t="str">
        <f>"Q"&amp;ROUNDUP(MONTH(SalesDataTable[[#This Row],[Order Date]])/3,0)</f>
        <v>Q3</v>
      </c>
      <c r="S1427" s="13">
        <f>MONTH(SalesDataTable[[#This Row],[Order Date]])</f>
        <v>7</v>
      </c>
      <c r="T1427" s="16" t="str">
        <f>TEXT(SalesDataTable[[#This Row],[Order Date]],"mmm")</f>
        <v>Jul</v>
      </c>
    </row>
    <row r="1428" ht="15.6" spans="1:20">
      <c r="A1428" s="19" t="s">
        <v>1499</v>
      </c>
      <c r="B1428" s="11">
        <v>46223</v>
      </c>
      <c r="C1428" s="12" t="s">
        <v>34</v>
      </c>
      <c r="D1428" s="12" t="s">
        <v>44</v>
      </c>
      <c r="E1428" s="12" t="s">
        <v>45</v>
      </c>
      <c r="F1428" s="12" t="s">
        <v>36</v>
      </c>
      <c r="G1428" s="12" t="s">
        <v>69</v>
      </c>
      <c r="H1428" s="12" t="s">
        <v>75</v>
      </c>
      <c r="I1428" s="13">
        <v>2</v>
      </c>
      <c r="J1428" s="14">
        <v>125.37</v>
      </c>
      <c r="K1428" s="15">
        <v>0</v>
      </c>
      <c r="L1428" s="14">
        <v>68.04</v>
      </c>
      <c r="M1428" s="14">
        <f t="shared" si="88"/>
        <v>250.74</v>
      </c>
      <c r="N1428" s="14">
        <f t="shared" si="89"/>
        <v>136.08</v>
      </c>
      <c r="O1428" s="14">
        <f t="shared" si="90"/>
        <v>114.66</v>
      </c>
      <c r="P1428" s="16">
        <f t="shared" si="91"/>
        <v>0.457286432160804</v>
      </c>
      <c r="Q1428" s="17">
        <f>YEAR(SalesDataTable[[#This Row],[Order Date]])</f>
        <v>2026</v>
      </c>
      <c r="R1428" s="16" t="str">
        <f>"Q"&amp;ROUNDUP(MONTH(SalesDataTable[[#This Row],[Order Date]])/3,0)</f>
        <v>Q3</v>
      </c>
      <c r="S1428" s="13">
        <f>MONTH(SalesDataTable[[#This Row],[Order Date]])</f>
        <v>7</v>
      </c>
      <c r="T1428" s="16" t="str">
        <f>TEXT(SalesDataTable[[#This Row],[Order Date]],"mmm")</f>
        <v>Jul</v>
      </c>
    </row>
    <row r="1429" ht="15.6" spans="1:20">
      <c r="A1429" s="19" t="s">
        <v>1500</v>
      </c>
      <c r="B1429" s="11">
        <v>46223</v>
      </c>
      <c r="C1429" s="12" t="s">
        <v>21</v>
      </c>
      <c r="D1429" s="12" t="s">
        <v>108</v>
      </c>
      <c r="E1429" s="12" t="s">
        <v>23</v>
      </c>
      <c r="F1429" s="12" t="s">
        <v>36</v>
      </c>
      <c r="G1429" s="12" t="s">
        <v>51</v>
      </c>
      <c r="H1429" s="12" t="s">
        <v>61</v>
      </c>
      <c r="I1429" s="13">
        <v>1</v>
      </c>
      <c r="J1429" s="14">
        <v>196.57</v>
      </c>
      <c r="K1429" s="15">
        <v>0</v>
      </c>
      <c r="L1429" s="14">
        <v>104.78</v>
      </c>
      <c r="M1429" s="14">
        <f t="shared" si="88"/>
        <v>196.57</v>
      </c>
      <c r="N1429" s="14">
        <f t="shared" si="89"/>
        <v>104.78</v>
      </c>
      <c r="O1429" s="14">
        <f t="shared" si="90"/>
        <v>91.79</v>
      </c>
      <c r="P1429" s="16">
        <f t="shared" si="91"/>
        <v>0.466958335453019</v>
      </c>
      <c r="Q1429" s="17">
        <f>YEAR(SalesDataTable[[#This Row],[Order Date]])</f>
        <v>2026</v>
      </c>
      <c r="R1429" s="16" t="str">
        <f>"Q"&amp;ROUNDUP(MONTH(SalesDataTable[[#This Row],[Order Date]])/3,0)</f>
        <v>Q3</v>
      </c>
      <c r="S1429" s="13">
        <f>MONTH(SalesDataTable[[#This Row],[Order Date]])</f>
        <v>7</v>
      </c>
      <c r="T1429" s="16" t="str">
        <f>TEXT(SalesDataTable[[#This Row],[Order Date]],"mmm")</f>
        <v>Jul</v>
      </c>
    </row>
    <row r="1430" ht="15.6" spans="1:20">
      <c r="A1430" s="19" t="s">
        <v>1501</v>
      </c>
      <c r="B1430" s="11">
        <v>46223</v>
      </c>
      <c r="C1430" s="12" t="s">
        <v>34</v>
      </c>
      <c r="D1430" s="12" t="s">
        <v>146</v>
      </c>
      <c r="E1430" s="12" t="s">
        <v>23</v>
      </c>
      <c r="F1430" s="12" t="s">
        <v>24</v>
      </c>
      <c r="G1430" s="12" t="s">
        <v>51</v>
      </c>
      <c r="H1430" s="12" t="s">
        <v>61</v>
      </c>
      <c r="I1430" s="13">
        <v>2</v>
      </c>
      <c r="J1430" s="14">
        <v>195.74</v>
      </c>
      <c r="K1430" s="15">
        <v>0.05</v>
      </c>
      <c r="L1430" s="14">
        <v>107.17</v>
      </c>
      <c r="M1430" s="14">
        <f t="shared" si="88"/>
        <v>371.906</v>
      </c>
      <c r="N1430" s="14">
        <f t="shared" si="89"/>
        <v>214.34</v>
      </c>
      <c r="O1430" s="14">
        <f t="shared" si="90"/>
        <v>157.566</v>
      </c>
      <c r="P1430" s="16">
        <f t="shared" si="91"/>
        <v>0.423671572924341</v>
      </c>
      <c r="Q1430" s="17">
        <f>YEAR(SalesDataTable[[#This Row],[Order Date]])</f>
        <v>2026</v>
      </c>
      <c r="R1430" s="16" t="str">
        <f>"Q"&amp;ROUNDUP(MONTH(SalesDataTable[[#This Row],[Order Date]])/3,0)</f>
        <v>Q3</v>
      </c>
      <c r="S1430" s="13">
        <f>MONTH(SalesDataTable[[#This Row],[Order Date]])</f>
        <v>7</v>
      </c>
      <c r="T1430" s="16" t="str">
        <f>TEXT(SalesDataTable[[#This Row],[Order Date]],"mmm")</f>
        <v>Jul</v>
      </c>
    </row>
    <row r="1431" ht="15.6" spans="1:20">
      <c r="A1431" s="19" t="s">
        <v>1502</v>
      </c>
      <c r="B1431" s="11">
        <v>46223</v>
      </c>
      <c r="C1431" s="12" t="s">
        <v>28</v>
      </c>
      <c r="D1431" s="12" t="s">
        <v>106</v>
      </c>
      <c r="E1431" s="12" t="s">
        <v>45</v>
      </c>
      <c r="F1431" s="12" t="s">
        <v>36</v>
      </c>
      <c r="G1431" s="12" t="s">
        <v>51</v>
      </c>
      <c r="H1431" s="12" t="s">
        <v>61</v>
      </c>
      <c r="I1431" s="13">
        <v>3</v>
      </c>
      <c r="J1431" s="14">
        <v>192.28</v>
      </c>
      <c r="K1431" s="15">
        <v>0</v>
      </c>
      <c r="L1431" s="14">
        <v>104.3</v>
      </c>
      <c r="M1431" s="14">
        <f t="shared" si="88"/>
        <v>576.84</v>
      </c>
      <c r="N1431" s="14">
        <f t="shared" si="89"/>
        <v>312.9</v>
      </c>
      <c r="O1431" s="14">
        <f t="shared" si="90"/>
        <v>263.94</v>
      </c>
      <c r="P1431" s="16">
        <f t="shared" si="91"/>
        <v>0.457561888912003</v>
      </c>
      <c r="Q1431" s="17">
        <f>YEAR(SalesDataTable[[#This Row],[Order Date]])</f>
        <v>2026</v>
      </c>
      <c r="R1431" s="16" t="str">
        <f>"Q"&amp;ROUNDUP(MONTH(SalesDataTable[[#This Row],[Order Date]])/3,0)</f>
        <v>Q3</v>
      </c>
      <c r="S1431" s="13">
        <f>MONTH(SalesDataTable[[#This Row],[Order Date]])</f>
        <v>7</v>
      </c>
      <c r="T1431" s="16" t="str">
        <f>TEXT(SalesDataTable[[#This Row],[Order Date]],"mmm")</f>
        <v>Jul</v>
      </c>
    </row>
    <row r="1432" ht="15.6" spans="1:20">
      <c r="A1432" s="19" t="s">
        <v>1503</v>
      </c>
      <c r="B1432" s="11">
        <v>46224</v>
      </c>
      <c r="C1432" s="12" t="s">
        <v>28</v>
      </c>
      <c r="D1432" s="12" t="s">
        <v>29</v>
      </c>
      <c r="E1432" s="12" t="s">
        <v>23</v>
      </c>
      <c r="F1432" s="12" t="s">
        <v>24</v>
      </c>
      <c r="G1432" s="12" t="s">
        <v>31</v>
      </c>
      <c r="H1432" s="12" t="s">
        <v>99</v>
      </c>
      <c r="I1432" s="13">
        <v>2</v>
      </c>
      <c r="J1432" s="14">
        <v>70.15</v>
      </c>
      <c r="K1432" s="15">
        <v>0.05</v>
      </c>
      <c r="L1432" s="14">
        <v>32.95</v>
      </c>
      <c r="M1432" s="14">
        <f t="shared" si="88"/>
        <v>133.285</v>
      </c>
      <c r="N1432" s="14">
        <f t="shared" si="89"/>
        <v>65.9</v>
      </c>
      <c r="O1432" s="14">
        <f t="shared" si="90"/>
        <v>67.385</v>
      </c>
      <c r="P1432" s="16">
        <f t="shared" si="91"/>
        <v>0.505570769403909</v>
      </c>
      <c r="Q1432" s="17">
        <f>YEAR(SalesDataTable[[#This Row],[Order Date]])</f>
        <v>2026</v>
      </c>
      <c r="R1432" s="16" t="str">
        <f>"Q"&amp;ROUNDUP(MONTH(SalesDataTable[[#This Row],[Order Date]])/3,0)</f>
        <v>Q3</v>
      </c>
      <c r="S1432" s="13">
        <f>MONTH(SalesDataTable[[#This Row],[Order Date]])</f>
        <v>7</v>
      </c>
      <c r="T1432" s="16" t="str">
        <f>TEXT(SalesDataTable[[#This Row],[Order Date]],"mmm")</f>
        <v>Jul</v>
      </c>
    </row>
    <row r="1433" ht="15.6" spans="1:20">
      <c r="A1433" s="19" t="s">
        <v>1504</v>
      </c>
      <c r="B1433" s="11">
        <v>46224</v>
      </c>
      <c r="C1433" s="12" t="s">
        <v>34</v>
      </c>
      <c r="D1433" s="12" t="s">
        <v>35</v>
      </c>
      <c r="E1433" s="12" t="s">
        <v>23</v>
      </c>
      <c r="F1433" s="12" t="s">
        <v>24</v>
      </c>
      <c r="G1433" s="12" t="s">
        <v>51</v>
      </c>
      <c r="H1433" s="12" t="s">
        <v>52</v>
      </c>
      <c r="I1433" s="13">
        <v>2</v>
      </c>
      <c r="J1433" s="14">
        <v>342.38</v>
      </c>
      <c r="K1433" s="15">
        <v>0.05</v>
      </c>
      <c r="L1433" s="14">
        <v>192.01</v>
      </c>
      <c r="M1433" s="14">
        <f t="shared" si="88"/>
        <v>650.522</v>
      </c>
      <c r="N1433" s="14">
        <f t="shared" si="89"/>
        <v>384.02</v>
      </c>
      <c r="O1433" s="14">
        <f t="shared" si="90"/>
        <v>266.502</v>
      </c>
      <c r="P1433" s="16">
        <f t="shared" si="91"/>
        <v>0.409674077125754</v>
      </c>
      <c r="Q1433" s="17">
        <f>YEAR(SalesDataTable[[#This Row],[Order Date]])</f>
        <v>2026</v>
      </c>
      <c r="R1433" s="16" t="str">
        <f>"Q"&amp;ROUNDUP(MONTH(SalesDataTable[[#This Row],[Order Date]])/3,0)</f>
        <v>Q3</v>
      </c>
      <c r="S1433" s="13">
        <f>MONTH(SalesDataTable[[#This Row],[Order Date]])</f>
        <v>7</v>
      </c>
      <c r="T1433" s="16" t="str">
        <f>TEXT(SalesDataTable[[#This Row],[Order Date]],"mmm")</f>
        <v>Jul</v>
      </c>
    </row>
    <row r="1434" ht="15.6" spans="1:20">
      <c r="A1434" s="19" t="s">
        <v>1505</v>
      </c>
      <c r="B1434" s="11">
        <v>46224</v>
      </c>
      <c r="C1434" s="12" t="s">
        <v>28</v>
      </c>
      <c r="D1434" s="12" t="s">
        <v>106</v>
      </c>
      <c r="E1434" s="12" t="s">
        <v>59</v>
      </c>
      <c r="F1434" s="12" t="s">
        <v>36</v>
      </c>
      <c r="G1434" s="12" t="s">
        <v>69</v>
      </c>
      <c r="H1434" s="12" t="s">
        <v>94</v>
      </c>
      <c r="I1434" s="13">
        <v>1</v>
      </c>
      <c r="J1434" s="14">
        <v>50.59</v>
      </c>
      <c r="K1434" s="15">
        <v>0.05</v>
      </c>
      <c r="L1434" s="14">
        <v>22.04</v>
      </c>
      <c r="M1434" s="14">
        <f t="shared" si="88"/>
        <v>48.0605</v>
      </c>
      <c r="N1434" s="14">
        <f t="shared" si="89"/>
        <v>22.04</v>
      </c>
      <c r="O1434" s="14">
        <f t="shared" si="90"/>
        <v>26.0205</v>
      </c>
      <c r="P1434" s="16">
        <f t="shared" si="91"/>
        <v>0.541411346115833</v>
      </c>
      <c r="Q1434" s="17">
        <f>YEAR(SalesDataTable[[#This Row],[Order Date]])</f>
        <v>2026</v>
      </c>
      <c r="R1434" s="16" t="str">
        <f>"Q"&amp;ROUNDUP(MONTH(SalesDataTable[[#This Row],[Order Date]])/3,0)</f>
        <v>Q3</v>
      </c>
      <c r="S1434" s="13">
        <f>MONTH(SalesDataTable[[#This Row],[Order Date]])</f>
        <v>7</v>
      </c>
      <c r="T1434" s="16" t="str">
        <f>TEXT(SalesDataTable[[#This Row],[Order Date]],"mmm")</f>
        <v>Jul</v>
      </c>
    </row>
    <row r="1435" ht="15.6" spans="1:20">
      <c r="A1435" s="19" t="s">
        <v>1506</v>
      </c>
      <c r="B1435" s="11">
        <v>46224</v>
      </c>
      <c r="C1435" s="12" t="s">
        <v>47</v>
      </c>
      <c r="D1435" s="12" t="s">
        <v>48</v>
      </c>
      <c r="E1435" s="12" t="s">
        <v>45</v>
      </c>
      <c r="F1435" s="12" t="s">
        <v>36</v>
      </c>
      <c r="G1435" s="12" t="s">
        <v>37</v>
      </c>
      <c r="H1435" s="12" t="s">
        <v>66</v>
      </c>
      <c r="I1435" s="13">
        <v>2</v>
      </c>
      <c r="J1435" s="14">
        <v>46.34</v>
      </c>
      <c r="K1435" s="15">
        <v>0.1</v>
      </c>
      <c r="L1435" s="14">
        <v>18.41</v>
      </c>
      <c r="M1435" s="14">
        <f t="shared" si="88"/>
        <v>83.412</v>
      </c>
      <c r="N1435" s="14">
        <f t="shared" si="89"/>
        <v>36.82</v>
      </c>
      <c r="O1435" s="14">
        <f t="shared" si="90"/>
        <v>46.592</v>
      </c>
      <c r="P1435" s="16">
        <f t="shared" si="91"/>
        <v>0.558576703591809</v>
      </c>
      <c r="Q1435" s="17">
        <f>YEAR(SalesDataTable[[#This Row],[Order Date]])</f>
        <v>2026</v>
      </c>
      <c r="R1435" s="16" t="str">
        <f>"Q"&amp;ROUNDUP(MONTH(SalesDataTable[[#This Row],[Order Date]])/3,0)</f>
        <v>Q3</v>
      </c>
      <c r="S1435" s="13">
        <f>MONTH(SalesDataTable[[#This Row],[Order Date]])</f>
        <v>7</v>
      </c>
      <c r="T1435" s="16" t="str">
        <f>TEXT(SalesDataTable[[#This Row],[Order Date]],"mmm")</f>
        <v>Jul</v>
      </c>
    </row>
    <row r="1436" ht="15.6" spans="1:20">
      <c r="A1436" s="19" t="s">
        <v>1507</v>
      </c>
      <c r="B1436" s="11">
        <v>46224</v>
      </c>
      <c r="C1436" s="12" t="s">
        <v>28</v>
      </c>
      <c r="D1436" s="12" t="s">
        <v>58</v>
      </c>
      <c r="E1436" s="12" t="s">
        <v>59</v>
      </c>
      <c r="F1436" s="12" t="s">
        <v>36</v>
      </c>
      <c r="G1436" s="12" t="s">
        <v>31</v>
      </c>
      <c r="H1436" s="12" t="s">
        <v>32</v>
      </c>
      <c r="I1436" s="13">
        <v>1</v>
      </c>
      <c r="J1436" s="14">
        <v>91.45</v>
      </c>
      <c r="K1436" s="15">
        <v>0</v>
      </c>
      <c r="L1436" s="14">
        <v>44.16</v>
      </c>
      <c r="M1436" s="14">
        <f t="shared" si="88"/>
        <v>91.45</v>
      </c>
      <c r="N1436" s="14">
        <f t="shared" si="89"/>
        <v>44.16</v>
      </c>
      <c r="O1436" s="14">
        <f t="shared" si="90"/>
        <v>47.29</v>
      </c>
      <c r="P1436" s="16">
        <f t="shared" si="91"/>
        <v>0.517113176599235</v>
      </c>
      <c r="Q1436" s="17">
        <f>YEAR(SalesDataTable[[#This Row],[Order Date]])</f>
        <v>2026</v>
      </c>
      <c r="R1436" s="16" t="str">
        <f>"Q"&amp;ROUNDUP(MONTH(SalesDataTable[[#This Row],[Order Date]])/3,0)</f>
        <v>Q3</v>
      </c>
      <c r="S1436" s="13">
        <f>MONTH(SalesDataTable[[#This Row],[Order Date]])</f>
        <v>7</v>
      </c>
      <c r="T1436" s="16" t="str">
        <f>TEXT(SalesDataTable[[#This Row],[Order Date]],"mmm")</f>
        <v>Jul</v>
      </c>
    </row>
    <row r="1437" ht="15.6" spans="1:20">
      <c r="A1437" s="19" t="s">
        <v>1508</v>
      </c>
      <c r="B1437" s="11">
        <v>46224</v>
      </c>
      <c r="C1437" s="12" t="s">
        <v>47</v>
      </c>
      <c r="D1437" s="12" t="s">
        <v>68</v>
      </c>
      <c r="E1437" s="12" t="s">
        <v>59</v>
      </c>
      <c r="F1437" s="12" t="s">
        <v>24</v>
      </c>
      <c r="G1437" s="12" t="s">
        <v>25</v>
      </c>
      <c r="H1437" s="12" t="s">
        <v>55</v>
      </c>
      <c r="I1437" s="13">
        <v>3</v>
      </c>
      <c r="J1437" s="14">
        <v>40.28</v>
      </c>
      <c r="K1437" s="15">
        <v>0</v>
      </c>
      <c r="L1437" s="14">
        <v>17.12</v>
      </c>
      <c r="M1437" s="14">
        <f t="shared" si="88"/>
        <v>120.84</v>
      </c>
      <c r="N1437" s="14">
        <f t="shared" si="89"/>
        <v>51.36</v>
      </c>
      <c r="O1437" s="14">
        <f t="shared" si="90"/>
        <v>69.48</v>
      </c>
      <c r="P1437" s="16">
        <f t="shared" si="91"/>
        <v>0.574975173783515</v>
      </c>
      <c r="Q1437" s="17">
        <f>YEAR(SalesDataTable[[#This Row],[Order Date]])</f>
        <v>2026</v>
      </c>
      <c r="R1437" s="16" t="str">
        <f>"Q"&amp;ROUNDUP(MONTH(SalesDataTable[[#This Row],[Order Date]])/3,0)</f>
        <v>Q3</v>
      </c>
      <c r="S1437" s="13">
        <f>MONTH(SalesDataTable[[#This Row],[Order Date]])</f>
        <v>7</v>
      </c>
      <c r="T1437" s="16" t="str">
        <f>TEXT(SalesDataTable[[#This Row],[Order Date]],"mmm")</f>
        <v>Jul</v>
      </c>
    </row>
    <row r="1438" ht="15.6" spans="1:20">
      <c r="A1438" s="19" t="s">
        <v>1509</v>
      </c>
      <c r="B1438" s="11">
        <v>46224</v>
      </c>
      <c r="C1438" s="12" t="s">
        <v>28</v>
      </c>
      <c r="D1438" s="12" t="s">
        <v>106</v>
      </c>
      <c r="E1438" s="12" t="s">
        <v>23</v>
      </c>
      <c r="F1438" s="12" t="s">
        <v>24</v>
      </c>
      <c r="G1438" s="12" t="s">
        <v>69</v>
      </c>
      <c r="H1438" s="12" t="s">
        <v>87</v>
      </c>
      <c r="I1438" s="13">
        <v>2</v>
      </c>
      <c r="J1438" s="14">
        <v>36.93</v>
      </c>
      <c r="K1438" s="15">
        <v>0</v>
      </c>
      <c r="L1438" s="14">
        <v>13.63</v>
      </c>
      <c r="M1438" s="14">
        <f t="shared" si="88"/>
        <v>73.86</v>
      </c>
      <c r="N1438" s="14">
        <f t="shared" si="89"/>
        <v>27.26</v>
      </c>
      <c r="O1438" s="14">
        <f t="shared" si="90"/>
        <v>46.6</v>
      </c>
      <c r="P1438" s="16">
        <f t="shared" si="91"/>
        <v>0.630923368535066</v>
      </c>
      <c r="Q1438" s="17">
        <f>YEAR(SalesDataTable[[#This Row],[Order Date]])</f>
        <v>2026</v>
      </c>
      <c r="R1438" s="16" t="str">
        <f>"Q"&amp;ROUNDUP(MONTH(SalesDataTable[[#This Row],[Order Date]])/3,0)</f>
        <v>Q3</v>
      </c>
      <c r="S1438" s="13">
        <f>MONTH(SalesDataTable[[#This Row],[Order Date]])</f>
        <v>7</v>
      </c>
      <c r="T1438" s="16" t="str">
        <f>TEXT(SalesDataTable[[#This Row],[Order Date]],"mmm")</f>
        <v>Jul</v>
      </c>
    </row>
    <row r="1439" ht="15.6" spans="1:20">
      <c r="A1439" s="19" t="s">
        <v>1510</v>
      </c>
      <c r="B1439" s="11">
        <v>46224</v>
      </c>
      <c r="C1439" s="12" t="s">
        <v>34</v>
      </c>
      <c r="D1439" s="12" t="s">
        <v>35</v>
      </c>
      <c r="E1439" s="12" t="s">
        <v>59</v>
      </c>
      <c r="F1439" s="12" t="s">
        <v>24</v>
      </c>
      <c r="G1439" s="12" t="s">
        <v>31</v>
      </c>
      <c r="H1439" s="12" t="s">
        <v>41</v>
      </c>
      <c r="I1439" s="13">
        <v>1</v>
      </c>
      <c r="J1439" s="14">
        <v>143.69</v>
      </c>
      <c r="K1439" s="15">
        <v>0</v>
      </c>
      <c r="L1439" s="14">
        <v>80.87</v>
      </c>
      <c r="M1439" s="14">
        <f t="shared" si="88"/>
        <v>143.69</v>
      </c>
      <c r="N1439" s="14">
        <f t="shared" si="89"/>
        <v>80.87</v>
      </c>
      <c r="O1439" s="14">
        <f t="shared" si="90"/>
        <v>62.82</v>
      </c>
      <c r="P1439" s="16">
        <f t="shared" si="91"/>
        <v>0.437191175447143</v>
      </c>
      <c r="Q1439" s="17">
        <f>YEAR(SalesDataTable[[#This Row],[Order Date]])</f>
        <v>2026</v>
      </c>
      <c r="R1439" s="16" t="str">
        <f>"Q"&amp;ROUNDUP(MONTH(SalesDataTable[[#This Row],[Order Date]])/3,0)</f>
        <v>Q3</v>
      </c>
      <c r="S1439" s="13">
        <f>MONTH(SalesDataTable[[#This Row],[Order Date]])</f>
        <v>7</v>
      </c>
      <c r="T1439" s="16" t="str">
        <f>TEXT(SalesDataTable[[#This Row],[Order Date]],"mmm")</f>
        <v>Jul</v>
      </c>
    </row>
    <row r="1440" ht="15.6" spans="1:20">
      <c r="A1440" s="19" t="s">
        <v>1511</v>
      </c>
      <c r="B1440" s="11">
        <v>46224</v>
      </c>
      <c r="C1440" s="12" t="s">
        <v>28</v>
      </c>
      <c r="D1440" s="12" t="s">
        <v>106</v>
      </c>
      <c r="E1440" s="12" t="s">
        <v>59</v>
      </c>
      <c r="F1440" s="12" t="s">
        <v>36</v>
      </c>
      <c r="G1440" s="12" t="s">
        <v>31</v>
      </c>
      <c r="H1440" s="12" t="s">
        <v>41</v>
      </c>
      <c r="I1440" s="13">
        <v>2</v>
      </c>
      <c r="J1440" s="14">
        <v>147.09</v>
      </c>
      <c r="K1440" s="15">
        <v>0</v>
      </c>
      <c r="L1440" s="14">
        <v>81.58</v>
      </c>
      <c r="M1440" s="14">
        <f t="shared" si="88"/>
        <v>294.18</v>
      </c>
      <c r="N1440" s="14">
        <f t="shared" si="89"/>
        <v>163.16</v>
      </c>
      <c r="O1440" s="14">
        <f t="shared" si="90"/>
        <v>131.02</v>
      </c>
      <c r="P1440" s="16">
        <f t="shared" si="91"/>
        <v>0.44537358080087</v>
      </c>
      <c r="Q1440" s="17">
        <f>YEAR(SalesDataTable[[#This Row],[Order Date]])</f>
        <v>2026</v>
      </c>
      <c r="R1440" s="16" t="str">
        <f>"Q"&amp;ROUNDUP(MONTH(SalesDataTable[[#This Row],[Order Date]])/3,0)</f>
        <v>Q3</v>
      </c>
      <c r="S1440" s="13">
        <f>MONTH(SalesDataTable[[#This Row],[Order Date]])</f>
        <v>7</v>
      </c>
      <c r="T1440" s="16" t="str">
        <f>TEXT(SalesDataTable[[#This Row],[Order Date]],"mmm")</f>
        <v>Jul</v>
      </c>
    </row>
    <row r="1441" ht="15.6" spans="1:20">
      <c r="A1441" s="19" t="s">
        <v>1512</v>
      </c>
      <c r="B1441" s="11">
        <v>46224</v>
      </c>
      <c r="C1441" s="12" t="s">
        <v>34</v>
      </c>
      <c r="D1441" s="12" t="s">
        <v>54</v>
      </c>
      <c r="E1441" s="12" t="s">
        <v>23</v>
      </c>
      <c r="F1441" s="12" t="s">
        <v>36</v>
      </c>
      <c r="G1441" s="12" t="s">
        <v>31</v>
      </c>
      <c r="H1441" s="12" t="s">
        <v>73</v>
      </c>
      <c r="I1441" s="13">
        <v>1</v>
      </c>
      <c r="J1441" s="14">
        <v>153.88</v>
      </c>
      <c r="K1441" s="15">
        <v>0</v>
      </c>
      <c r="L1441" s="14">
        <v>80.98</v>
      </c>
      <c r="M1441" s="14">
        <f t="shared" si="88"/>
        <v>153.88</v>
      </c>
      <c r="N1441" s="14">
        <f t="shared" si="89"/>
        <v>80.98</v>
      </c>
      <c r="O1441" s="14">
        <f t="shared" si="90"/>
        <v>72.9</v>
      </c>
      <c r="P1441" s="16">
        <f t="shared" si="91"/>
        <v>0.473745775929296</v>
      </c>
      <c r="Q1441" s="17">
        <f>YEAR(SalesDataTable[[#This Row],[Order Date]])</f>
        <v>2026</v>
      </c>
      <c r="R1441" s="16" t="str">
        <f>"Q"&amp;ROUNDUP(MONTH(SalesDataTable[[#This Row],[Order Date]])/3,0)</f>
        <v>Q3</v>
      </c>
      <c r="S1441" s="13">
        <f>MONTH(SalesDataTable[[#This Row],[Order Date]])</f>
        <v>7</v>
      </c>
      <c r="T1441" s="16" t="str">
        <f>TEXT(SalesDataTable[[#This Row],[Order Date]],"mmm")</f>
        <v>Jul</v>
      </c>
    </row>
    <row r="1442" ht="15.6" spans="1:20">
      <c r="A1442" s="19" t="s">
        <v>1513</v>
      </c>
      <c r="B1442" s="11">
        <v>46224</v>
      </c>
      <c r="C1442" s="12" t="s">
        <v>47</v>
      </c>
      <c r="D1442" s="12" t="s">
        <v>102</v>
      </c>
      <c r="E1442" s="12" t="s">
        <v>59</v>
      </c>
      <c r="F1442" s="12" t="s">
        <v>36</v>
      </c>
      <c r="G1442" s="12" t="s">
        <v>31</v>
      </c>
      <c r="H1442" s="12" t="s">
        <v>99</v>
      </c>
      <c r="I1442" s="13">
        <v>3</v>
      </c>
      <c r="J1442" s="14">
        <v>72.2</v>
      </c>
      <c r="K1442" s="15">
        <v>0</v>
      </c>
      <c r="L1442" s="14">
        <v>31.45</v>
      </c>
      <c r="M1442" s="14">
        <f t="shared" si="88"/>
        <v>216.6</v>
      </c>
      <c r="N1442" s="14">
        <f t="shared" si="89"/>
        <v>94.35</v>
      </c>
      <c r="O1442" s="14">
        <f t="shared" si="90"/>
        <v>122.25</v>
      </c>
      <c r="P1442" s="16">
        <f t="shared" si="91"/>
        <v>0.564404432132964</v>
      </c>
      <c r="Q1442" s="17">
        <f>YEAR(SalesDataTable[[#This Row],[Order Date]])</f>
        <v>2026</v>
      </c>
      <c r="R1442" s="16" t="str">
        <f>"Q"&amp;ROUNDUP(MONTH(SalesDataTable[[#This Row],[Order Date]])/3,0)</f>
        <v>Q3</v>
      </c>
      <c r="S1442" s="13">
        <f>MONTH(SalesDataTable[[#This Row],[Order Date]])</f>
        <v>7</v>
      </c>
      <c r="T1442" s="16" t="str">
        <f>TEXT(SalesDataTable[[#This Row],[Order Date]],"mmm")</f>
        <v>Jul</v>
      </c>
    </row>
    <row r="1443" ht="15.6" spans="1:20">
      <c r="A1443" s="19" t="s">
        <v>1514</v>
      </c>
      <c r="B1443" s="11">
        <v>46225</v>
      </c>
      <c r="C1443" s="12" t="s">
        <v>47</v>
      </c>
      <c r="D1443" s="12" t="s">
        <v>102</v>
      </c>
      <c r="E1443" s="12" t="s">
        <v>45</v>
      </c>
      <c r="F1443" s="12" t="s">
        <v>40</v>
      </c>
      <c r="G1443" s="12" t="s">
        <v>69</v>
      </c>
      <c r="H1443" s="12" t="s">
        <v>70</v>
      </c>
      <c r="I1443" s="13">
        <v>1</v>
      </c>
      <c r="J1443" s="14">
        <v>40.67</v>
      </c>
      <c r="K1443" s="15">
        <v>0</v>
      </c>
      <c r="L1443" s="14">
        <v>14.28</v>
      </c>
      <c r="M1443" s="14">
        <f t="shared" si="88"/>
        <v>40.67</v>
      </c>
      <c r="N1443" s="14">
        <f t="shared" si="89"/>
        <v>14.28</v>
      </c>
      <c r="O1443" s="14">
        <f t="shared" si="90"/>
        <v>26.39</v>
      </c>
      <c r="P1443" s="16">
        <f t="shared" si="91"/>
        <v>0.648881239242685</v>
      </c>
      <c r="Q1443" s="17">
        <f>YEAR(SalesDataTable[[#This Row],[Order Date]])</f>
        <v>2026</v>
      </c>
      <c r="R1443" s="16" t="str">
        <f>"Q"&amp;ROUNDUP(MONTH(SalesDataTable[[#This Row],[Order Date]])/3,0)</f>
        <v>Q3</v>
      </c>
      <c r="S1443" s="13">
        <f>MONTH(SalesDataTable[[#This Row],[Order Date]])</f>
        <v>7</v>
      </c>
      <c r="T1443" s="16" t="str">
        <f>TEXT(SalesDataTable[[#This Row],[Order Date]],"mmm")</f>
        <v>Jul</v>
      </c>
    </row>
    <row r="1444" ht="15.6" spans="1:20">
      <c r="A1444" s="19" t="s">
        <v>1515</v>
      </c>
      <c r="B1444" s="11">
        <v>46225</v>
      </c>
      <c r="C1444" s="12" t="s">
        <v>21</v>
      </c>
      <c r="D1444" s="12" t="s">
        <v>22</v>
      </c>
      <c r="E1444" s="12" t="s">
        <v>23</v>
      </c>
      <c r="F1444" s="12" t="s">
        <v>36</v>
      </c>
      <c r="G1444" s="12" t="s">
        <v>31</v>
      </c>
      <c r="H1444" s="12" t="s">
        <v>73</v>
      </c>
      <c r="I1444" s="13">
        <v>3</v>
      </c>
      <c r="J1444" s="14">
        <v>152.53</v>
      </c>
      <c r="K1444" s="15">
        <v>0</v>
      </c>
      <c r="L1444" s="14">
        <v>80.88</v>
      </c>
      <c r="M1444" s="14">
        <f t="shared" si="88"/>
        <v>457.59</v>
      </c>
      <c r="N1444" s="14">
        <f t="shared" si="89"/>
        <v>242.64</v>
      </c>
      <c r="O1444" s="14">
        <f t="shared" si="90"/>
        <v>214.95</v>
      </c>
      <c r="P1444" s="16">
        <f t="shared" si="91"/>
        <v>0.469743656985511</v>
      </c>
      <c r="Q1444" s="17">
        <f>YEAR(SalesDataTable[[#This Row],[Order Date]])</f>
        <v>2026</v>
      </c>
      <c r="R1444" s="16" t="str">
        <f>"Q"&amp;ROUNDUP(MONTH(SalesDataTable[[#This Row],[Order Date]])/3,0)</f>
        <v>Q3</v>
      </c>
      <c r="S1444" s="13">
        <f>MONTH(SalesDataTable[[#This Row],[Order Date]])</f>
        <v>7</v>
      </c>
      <c r="T1444" s="16" t="str">
        <f>TEXT(SalesDataTable[[#This Row],[Order Date]],"mmm")</f>
        <v>Jul</v>
      </c>
    </row>
    <row r="1445" ht="15.6" spans="1:20">
      <c r="A1445" s="19" t="s">
        <v>1516</v>
      </c>
      <c r="B1445" s="11">
        <v>46225</v>
      </c>
      <c r="C1445" s="12" t="s">
        <v>28</v>
      </c>
      <c r="D1445" s="12" t="s">
        <v>86</v>
      </c>
      <c r="E1445" s="12" t="s">
        <v>45</v>
      </c>
      <c r="F1445" s="12" t="s">
        <v>24</v>
      </c>
      <c r="G1445" s="12" t="s">
        <v>37</v>
      </c>
      <c r="H1445" s="12" t="s">
        <v>38</v>
      </c>
      <c r="I1445" s="13">
        <v>2</v>
      </c>
      <c r="J1445" s="14">
        <v>35.39</v>
      </c>
      <c r="K1445" s="15">
        <v>0.05</v>
      </c>
      <c r="L1445" s="14">
        <v>13.39</v>
      </c>
      <c r="M1445" s="14">
        <f t="shared" si="88"/>
        <v>67.241</v>
      </c>
      <c r="N1445" s="14">
        <f t="shared" si="89"/>
        <v>26.78</v>
      </c>
      <c r="O1445" s="14">
        <f t="shared" si="90"/>
        <v>40.461</v>
      </c>
      <c r="P1445" s="16">
        <f t="shared" si="91"/>
        <v>0.601731086688181</v>
      </c>
      <c r="Q1445" s="17">
        <f>YEAR(SalesDataTable[[#This Row],[Order Date]])</f>
        <v>2026</v>
      </c>
      <c r="R1445" s="16" t="str">
        <f>"Q"&amp;ROUNDUP(MONTH(SalesDataTable[[#This Row],[Order Date]])/3,0)</f>
        <v>Q3</v>
      </c>
      <c r="S1445" s="13">
        <f>MONTH(SalesDataTable[[#This Row],[Order Date]])</f>
        <v>7</v>
      </c>
      <c r="T1445" s="16" t="str">
        <f>TEXT(SalesDataTable[[#This Row],[Order Date]],"mmm")</f>
        <v>Jul</v>
      </c>
    </row>
    <row r="1446" ht="15.6" spans="1:20">
      <c r="A1446" s="19" t="s">
        <v>1517</v>
      </c>
      <c r="B1446" s="11">
        <v>46225</v>
      </c>
      <c r="C1446" s="12" t="s">
        <v>47</v>
      </c>
      <c r="D1446" s="12" t="s">
        <v>48</v>
      </c>
      <c r="E1446" s="12" t="s">
        <v>23</v>
      </c>
      <c r="F1446" s="12" t="s">
        <v>24</v>
      </c>
      <c r="G1446" s="12" t="s">
        <v>31</v>
      </c>
      <c r="H1446" s="12" t="s">
        <v>32</v>
      </c>
      <c r="I1446" s="13">
        <v>5</v>
      </c>
      <c r="J1446" s="14">
        <v>93.35</v>
      </c>
      <c r="K1446" s="15">
        <v>0</v>
      </c>
      <c r="L1446" s="14">
        <v>46.31</v>
      </c>
      <c r="M1446" s="14">
        <f t="shared" si="88"/>
        <v>466.75</v>
      </c>
      <c r="N1446" s="14">
        <f t="shared" si="89"/>
        <v>231.55</v>
      </c>
      <c r="O1446" s="14">
        <f t="shared" si="90"/>
        <v>235.2</v>
      </c>
      <c r="P1446" s="16">
        <f t="shared" si="91"/>
        <v>0.503910016068559</v>
      </c>
      <c r="Q1446" s="17">
        <f>YEAR(SalesDataTable[[#This Row],[Order Date]])</f>
        <v>2026</v>
      </c>
      <c r="R1446" s="16" t="str">
        <f>"Q"&amp;ROUNDUP(MONTH(SalesDataTable[[#This Row],[Order Date]])/3,0)</f>
        <v>Q3</v>
      </c>
      <c r="S1446" s="13">
        <f>MONTH(SalesDataTable[[#This Row],[Order Date]])</f>
        <v>7</v>
      </c>
      <c r="T1446" s="16" t="str">
        <f>TEXT(SalesDataTable[[#This Row],[Order Date]],"mmm")</f>
        <v>Jul</v>
      </c>
    </row>
    <row r="1447" ht="15.6" spans="1:20">
      <c r="A1447" s="19" t="s">
        <v>1518</v>
      </c>
      <c r="B1447" s="11">
        <v>46225</v>
      </c>
      <c r="C1447" s="12" t="s">
        <v>28</v>
      </c>
      <c r="D1447" s="12" t="s">
        <v>89</v>
      </c>
      <c r="E1447" s="12" t="s">
        <v>23</v>
      </c>
      <c r="F1447" s="12" t="s">
        <v>24</v>
      </c>
      <c r="G1447" s="12" t="s">
        <v>25</v>
      </c>
      <c r="H1447" s="12" t="s">
        <v>49</v>
      </c>
      <c r="I1447" s="13">
        <v>2</v>
      </c>
      <c r="J1447" s="14">
        <v>51.71</v>
      </c>
      <c r="K1447" s="15">
        <v>0</v>
      </c>
      <c r="L1447" s="14">
        <v>22.75</v>
      </c>
      <c r="M1447" s="14">
        <f t="shared" si="88"/>
        <v>103.42</v>
      </c>
      <c r="N1447" s="14">
        <f t="shared" si="89"/>
        <v>45.5</v>
      </c>
      <c r="O1447" s="14">
        <f t="shared" si="90"/>
        <v>57.92</v>
      </c>
      <c r="P1447" s="16">
        <f t="shared" si="91"/>
        <v>0.560046412686134</v>
      </c>
      <c r="Q1447" s="17">
        <f>YEAR(SalesDataTable[[#This Row],[Order Date]])</f>
        <v>2026</v>
      </c>
      <c r="R1447" s="16" t="str">
        <f>"Q"&amp;ROUNDUP(MONTH(SalesDataTable[[#This Row],[Order Date]])/3,0)</f>
        <v>Q3</v>
      </c>
      <c r="S1447" s="13">
        <f>MONTH(SalesDataTable[[#This Row],[Order Date]])</f>
        <v>7</v>
      </c>
      <c r="T1447" s="16" t="str">
        <f>TEXT(SalesDataTable[[#This Row],[Order Date]],"mmm")</f>
        <v>Jul</v>
      </c>
    </row>
    <row r="1448" ht="15.6" spans="1:20">
      <c r="A1448" s="19" t="s">
        <v>1519</v>
      </c>
      <c r="B1448" s="11">
        <v>46225</v>
      </c>
      <c r="C1448" s="12" t="s">
        <v>21</v>
      </c>
      <c r="D1448" s="12" t="s">
        <v>22</v>
      </c>
      <c r="E1448" s="12" t="s">
        <v>23</v>
      </c>
      <c r="F1448" s="12" t="s">
        <v>36</v>
      </c>
      <c r="G1448" s="12" t="s">
        <v>25</v>
      </c>
      <c r="H1448" s="12" t="s">
        <v>55</v>
      </c>
      <c r="I1448" s="13">
        <v>1</v>
      </c>
      <c r="J1448" s="14">
        <v>39.86</v>
      </c>
      <c r="K1448" s="15">
        <v>0</v>
      </c>
      <c r="L1448" s="14">
        <v>16.53</v>
      </c>
      <c r="M1448" s="14">
        <f t="shared" si="88"/>
        <v>39.86</v>
      </c>
      <c r="N1448" s="14">
        <f t="shared" si="89"/>
        <v>16.53</v>
      </c>
      <c r="O1448" s="14">
        <f t="shared" si="90"/>
        <v>23.33</v>
      </c>
      <c r="P1448" s="16">
        <f t="shared" si="91"/>
        <v>0.585298544907175</v>
      </c>
      <c r="Q1448" s="17">
        <f>YEAR(SalesDataTable[[#This Row],[Order Date]])</f>
        <v>2026</v>
      </c>
      <c r="R1448" s="16" t="str">
        <f>"Q"&amp;ROUNDUP(MONTH(SalesDataTable[[#This Row],[Order Date]])/3,0)</f>
        <v>Q3</v>
      </c>
      <c r="S1448" s="13">
        <f>MONTH(SalesDataTable[[#This Row],[Order Date]])</f>
        <v>7</v>
      </c>
      <c r="T1448" s="16" t="str">
        <f>TEXT(SalesDataTable[[#This Row],[Order Date]],"mmm")</f>
        <v>Jul</v>
      </c>
    </row>
    <row r="1449" ht="15.6" spans="1:20">
      <c r="A1449" s="19" t="s">
        <v>1520</v>
      </c>
      <c r="B1449" s="11">
        <v>46225</v>
      </c>
      <c r="C1449" s="12" t="s">
        <v>47</v>
      </c>
      <c r="D1449" s="12" t="s">
        <v>68</v>
      </c>
      <c r="E1449" s="12" t="s">
        <v>23</v>
      </c>
      <c r="F1449" s="12" t="s">
        <v>36</v>
      </c>
      <c r="G1449" s="12" t="s">
        <v>51</v>
      </c>
      <c r="H1449" s="12" t="s">
        <v>84</v>
      </c>
      <c r="I1449" s="13">
        <v>2</v>
      </c>
      <c r="J1449" s="14">
        <v>83.71</v>
      </c>
      <c r="K1449" s="15">
        <v>0</v>
      </c>
      <c r="L1449" s="14">
        <v>39.29</v>
      </c>
      <c r="M1449" s="14">
        <f t="shared" si="88"/>
        <v>167.42</v>
      </c>
      <c r="N1449" s="14">
        <f t="shared" si="89"/>
        <v>78.58</v>
      </c>
      <c r="O1449" s="14">
        <f t="shared" si="90"/>
        <v>88.84</v>
      </c>
      <c r="P1449" s="16">
        <f t="shared" si="91"/>
        <v>0.53064150041811</v>
      </c>
      <c r="Q1449" s="17">
        <f>YEAR(SalesDataTable[[#This Row],[Order Date]])</f>
        <v>2026</v>
      </c>
      <c r="R1449" s="16" t="str">
        <f>"Q"&amp;ROUNDUP(MONTH(SalesDataTable[[#This Row],[Order Date]])/3,0)</f>
        <v>Q3</v>
      </c>
      <c r="S1449" s="13">
        <f>MONTH(SalesDataTable[[#This Row],[Order Date]])</f>
        <v>7</v>
      </c>
      <c r="T1449" s="16" t="str">
        <f>TEXT(SalesDataTable[[#This Row],[Order Date]],"mmm")</f>
        <v>Jul</v>
      </c>
    </row>
    <row r="1450" ht="15.6" spans="1:20">
      <c r="A1450" s="19" t="s">
        <v>1521</v>
      </c>
      <c r="B1450" s="11">
        <v>46225</v>
      </c>
      <c r="C1450" s="12" t="s">
        <v>28</v>
      </c>
      <c r="D1450" s="12" t="s">
        <v>106</v>
      </c>
      <c r="E1450" s="12" t="s">
        <v>45</v>
      </c>
      <c r="F1450" s="12" t="s">
        <v>36</v>
      </c>
      <c r="G1450" s="12" t="s">
        <v>37</v>
      </c>
      <c r="H1450" s="12" t="s">
        <v>66</v>
      </c>
      <c r="I1450" s="13">
        <v>1</v>
      </c>
      <c r="J1450" s="14">
        <v>47.62</v>
      </c>
      <c r="K1450" s="15">
        <v>0</v>
      </c>
      <c r="L1450" s="14">
        <v>17.82</v>
      </c>
      <c r="M1450" s="14">
        <f t="shared" si="88"/>
        <v>47.62</v>
      </c>
      <c r="N1450" s="14">
        <f t="shared" si="89"/>
        <v>17.82</v>
      </c>
      <c r="O1450" s="14">
        <f t="shared" si="90"/>
        <v>29.8</v>
      </c>
      <c r="P1450" s="16">
        <f t="shared" si="91"/>
        <v>0.625787484250315</v>
      </c>
      <c r="Q1450" s="17">
        <f>YEAR(SalesDataTable[[#This Row],[Order Date]])</f>
        <v>2026</v>
      </c>
      <c r="R1450" s="16" t="str">
        <f>"Q"&amp;ROUNDUP(MONTH(SalesDataTable[[#This Row],[Order Date]])/3,0)</f>
        <v>Q3</v>
      </c>
      <c r="S1450" s="13">
        <f>MONTH(SalesDataTable[[#This Row],[Order Date]])</f>
        <v>7</v>
      </c>
      <c r="T1450" s="16" t="str">
        <f>TEXT(SalesDataTable[[#This Row],[Order Date]],"mmm")</f>
        <v>Jul</v>
      </c>
    </row>
    <row r="1451" ht="15.6" spans="1:20">
      <c r="A1451" s="19" t="s">
        <v>1522</v>
      </c>
      <c r="B1451" s="11">
        <v>46225</v>
      </c>
      <c r="C1451" s="12" t="s">
        <v>28</v>
      </c>
      <c r="D1451" s="12" t="s">
        <v>89</v>
      </c>
      <c r="E1451" s="12" t="s">
        <v>23</v>
      </c>
      <c r="F1451" s="12" t="s">
        <v>24</v>
      </c>
      <c r="G1451" s="12" t="s">
        <v>25</v>
      </c>
      <c r="H1451" s="12" t="s">
        <v>26</v>
      </c>
      <c r="I1451" s="13">
        <v>1</v>
      </c>
      <c r="J1451" s="14">
        <v>80.05</v>
      </c>
      <c r="K1451" s="15">
        <v>0.05</v>
      </c>
      <c r="L1451" s="14">
        <v>43.81</v>
      </c>
      <c r="M1451" s="14">
        <f t="shared" si="88"/>
        <v>76.0475</v>
      </c>
      <c r="N1451" s="14">
        <f t="shared" si="89"/>
        <v>43.81</v>
      </c>
      <c r="O1451" s="14">
        <f t="shared" si="90"/>
        <v>32.2375</v>
      </c>
      <c r="P1451" s="16">
        <f t="shared" si="91"/>
        <v>0.423912686150104</v>
      </c>
      <c r="Q1451" s="17">
        <f>YEAR(SalesDataTable[[#This Row],[Order Date]])</f>
        <v>2026</v>
      </c>
      <c r="R1451" s="16" t="str">
        <f>"Q"&amp;ROUNDUP(MONTH(SalesDataTable[[#This Row],[Order Date]])/3,0)</f>
        <v>Q3</v>
      </c>
      <c r="S1451" s="13">
        <f>MONTH(SalesDataTable[[#This Row],[Order Date]])</f>
        <v>7</v>
      </c>
      <c r="T1451" s="16" t="str">
        <f>TEXT(SalesDataTable[[#This Row],[Order Date]],"mmm")</f>
        <v>Jul</v>
      </c>
    </row>
    <row r="1452" ht="15.6" spans="1:20">
      <c r="A1452" s="19" t="s">
        <v>1523</v>
      </c>
      <c r="B1452" s="11">
        <v>46226</v>
      </c>
      <c r="C1452" s="12" t="s">
        <v>47</v>
      </c>
      <c r="D1452" s="12" t="s">
        <v>68</v>
      </c>
      <c r="E1452" s="12" t="s">
        <v>45</v>
      </c>
      <c r="F1452" s="12" t="s">
        <v>24</v>
      </c>
      <c r="G1452" s="12" t="s">
        <v>69</v>
      </c>
      <c r="H1452" s="12" t="s">
        <v>94</v>
      </c>
      <c r="I1452" s="13">
        <v>1</v>
      </c>
      <c r="J1452" s="14">
        <v>51.82</v>
      </c>
      <c r="K1452" s="15">
        <v>0</v>
      </c>
      <c r="L1452" s="14">
        <v>21.43</v>
      </c>
      <c r="M1452" s="14">
        <f t="shared" si="88"/>
        <v>51.82</v>
      </c>
      <c r="N1452" s="14">
        <f t="shared" si="89"/>
        <v>21.43</v>
      </c>
      <c r="O1452" s="14">
        <f t="shared" si="90"/>
        <v>30.39</v>
      </c>
      <c r="P1452" s="16">
        <f t="shared" si="91"/>
        <v>0.58645310690853</v>
      </c>
      <c r="Q1452" s="17">
        <f>YEAR(SalesDataTable[[#This Row],[Order Date]])</f>
        <v>2026</v>
      </c>
      <c r="R1452" s="16" t="str">
        <f>"Q"&amp;ROUNDUP(MONTH(SalesDataTable[[#This Row],[Order Date]])/3,0)</f>
        <v>Q3</v>
      </c>
      <c r="S1452" s="13">
        <f>MONTH(SalesDataTable[[#This Row],[Order Date]])</f>
        <v>7</v>
      </c>
      <c r="T1452" s="16" t="str">
        <f>TEXT(SalesDataTable[[#This Row],[Order Date]],"mmm")</f>
        <v>Jul</v>
      </c>
    </row>
    <row r="1453" ht="15.6" spans="1:20">
      <c r="A1453" s="19" t="s">
        <v>1524</v>
      </c>
      <c r="B1453" s="11">
        <v>46226</v>
      </c>
      <c r="C1453" s="12" t="s">
        <v>28</v>
      </c>
      <c r="D1453" s="12" t="s">
        <v>86</v>
      </c>
      <c r="E1453" s="12" t="s">
        <v>23</v>
      </c>
      <c r="F1453" s="12" t="s">
        <v>40</v>
      </c>
      <c r="G1453" s="12" t="s">
        <v>37</v>
      </c>
      <c r="H1453" s="12" t="s">
        <v>103</v>
      </c>
      <c r="I1453" s="13">
        <v>4</v>
      </c>
      <c r="J1453" s="14">
        <v>161.28</v>
      </c>
      <c r="K1453" s="15">
        <v>0.15</v>
      </c>
      <c r="L1453" s="14">
        <v>89.2</v>
      </c>
      <c r="M1453" s="14">
        <f t="shared" si="88"/>
        <v>548.352</v>
      </c>
      <c r="N1453" s="14">
        <f t="shared" si="89"/>
        <v>356.8</v>
      </c>
      <c r="O1453" s="14">
        <f t="shared" si="90"/>
        <v>191.552</v>
      </c>
      <c r="P1453" s="16">
        <f t="shared" si="91"/>
        <v>0.349323062558357</v>
      </c>
      <c r="Q1453" s="17">
        <f>YEAR(SalesDataTable[[#This Row],[Order Date]])</f>
        <v>2026</v>
      </c>
      <c r="R1453" s="16" t="str">
        <f>"Q"&amp;ROUNDUP(MONTH(SalesDataTable[[#This Row],[Order Date]])/3,0)</f>
        <v>Q3</v>
      </c>
      <c r="S1453" s="13">
        <f>MONTH(SalesDataTable[[#This Row],[Order Date]])</f>
        <v>7</v>
      </c>
      <c r="T1453" s="16" t="str">
        <f>TEXT(SalesDataTable[[#This Row],[Order Date]],"mmm")</f>
        <v>Jul</v>
      </c>
    </row>
    <row r="1454" ht="15.6" spans="1:20">
      <c r="A1454" s="19" t="s">
        <v>1525</v>
      </c>
      <c r="B1454" s="11">
        <v>46226</v>
      </c>
      <c r="C1454" s="12" t="s">
        <v>21</v>
      </c>
      <c r="D1454" s="12" t="s">
        <v>22</v>
      </c>
      <c r="E1454" s="12" t="s">
        <v>23</v>
      </c>
      <c r="F1454" s="12" t="s">
        <v>36</v>
      </c>
      <c r="G1454" s="12" t="s">
        <v>25</v>
      </c>
      <c r="H1454" s="12" t="s">
        <v>55</v>
      </c>
      <c r="I1454" s="13">
        <v>1</v>
      </c>
      <c r="J1454" s="14">
        <v>39.86</v>
      </c>
      <c r="K1454" s="15">
        <v>0.05</v>
      </c>
      <c r="L1454" s="14">
        <v>16.99</v>
      </c>
      <c r="M1454" s="14">
        <f t="shared" si="88"/>
        <v>37.867</v>
      </c>
      <c r="N1454" s="14">
        <f t="shared" si="89"/>
        <v>16.99</v>
      </c>
      <c r="O1454" s="14">
        <f t="shared" si="90"/>
        <v>20.877</v>
      </c>
      <c r="P1454" s="16">
        <f t="shared" si="91"/>
        <v>0.551324372144611</v>
      </c>
      <c r="Q1454" s="17">
        <f>YEAR(SalesDataTable[[#This Row],[Order Date]])</f>
        <v>2026</v>
      </c>
      <c r="R1454" s="16" t="str">
        <f>"Q"&amp;ROUNDUP(MONTH(SalesDataTable[[#This Row],[Order Date]])/3,0)</f>
        <v>Q3</v>
      </c>
      <c r="S1454" s="13">
        <f>MONTH(SalesDataTable[[#This Row],[Order Date]])</f>
        <v>7</v>
      </c>
      <c r="T1454" s="16" t="str">
        <f>TEXT(SalesDataTable[[#This Row],[Order Date]],"mmm")</f>
        <v>Jul</v>
      </c>
    </row>
    <row r="1455" ht="15.6" spans="1:20">
      <c r="A1455" s="19" t="s">
        <v>1526</v>
      </c>
      <c r="B1455" s="11">
        <v>46226</v>
      </c>
      <c r="C1455" s="12" t="s">
        <v>47</v>
      </c>
      <c r="D1455" s="12" t="s">
        <v>68</v>
      </c>
      <c r="E1455" s="12" t="s">
        <v>59</v>
      </c>
      <c r="F1455" s="12" t="s">
        <v>36</v>
      </c>
      <c r="G1455" s="12" t="s">
        <v>25</v>
      </c>
      <c r="H1455" s="12" t="s">
        <v>63</v>
      </c>
      <c r="I1455" s="13">
        <v>6</v>
      </c>
      <c r="J1455" s="14">
        <v>102.96</v>
      </c>
      <c r="K1455" s="15">
        <v>0.05</v>
      </c>
      <c r="L1455" s="14">
        <v>51.74</v>
      </c>
      <c r="M1455" s="14">
        <f t="shared" si="88"/>
        <v>586.872</v>
      </c>
      <c r="N1455" s="14">
        <f t="shared" si="89"/>
        <v>310.44</v>
      </c>
      <c r="O1455" s="14">
        <f t="shared" si="90"/>
        <v>276.432</v>
      </c>
      <c r="P1455" s="16">
        <f t="shared" si="91"/>
        <v>0.471026049973418</v>
      </c>
      <c r="Q1455" s="17">
        <f>YEAR(SalesDataTable[[#This Row],[Order Date]])</f>
        <v>2026</v>
      </c>
      <c r="R1455" s="16" t="str">
        <f>"Q"&amp;ROUNDUP(MONTH(SalesDataTable[[#This Row],[Order Date]])/3,0)</f>
        <v>Q3</v>
      </c>
      <c r="S1455" s="13">
        <f>MONTH(SalesDataTable[[#This Row],[Order Date]])</f>
        <v>7</v>
      </c>
      <c r="T1455" s="16" t="str">
        <f>TEXT(SalesDataTable[[#This Row],[Order Date]],"mmm")</f>
        <v>Jul</v>
      </c>
    </row>
    <row r="1456" ht="15.6" spans="1:20">
      <c r="A1456" s="19" t="s">
        <v>1527</v>
      </c>
      <c r="B1456" s="11">
        <v>46226</v>
      </c>
      <c r="C1456" s="12" t="s">
        <v>28</v>
      </c>
      <c r="D1456" s="12" t="s">
        <v>89</v>
      </c>
      <c r="E1456" s="12" t="s">
        <v>59</v>
      </c>
      <c r="F1456" s="12" t="s">
        <v>24</v>
      </c>
      <c r="G1456" s="12" t="s">
        <v>31</v>
      </c>
      <c r="H1456" s="12" t="s">
        <v>32</v>
      </c>
      <c r="I1456" s="13">
        <v>1</v>
      </c>
      <c r="J1456" s="14">
        <v>94.04</v>
      </c>
      <c r="K1456" s="15">
        <v>0</v>
      </c>
      <c r="L1456" s="14">
        <v>44.88</v>
      </c>
      <c r="M1456" s="14">
        <f t="shared" si="88"/>
        <v>94.04</v>
      </c>
      <c r="N1456" s="14">
        <f t="shared" si="89"/>
        <v>44.88</v>
      </c>
      <c r="O1456" s="14">
        <f t="shared" si="90"/>
        <v>49.16</v>
      </c>
      <c r="P1456" s="16">
        <f t="shared" si="91"/>
        <v>0.522756273925989</v>
      </c>
      <c r="Q1456" s="17">
        <f>YEAR(SalesDataTable[[#This Row],[Order Date]])</f>
        <v>2026</v>
      </c>
      <c r="R1456" s="16" t="str">
        <f>"Q"&amp;ROUNDUP(MONTH(SalesDataTable[[#This Row],[Order Date]])/3,0)</f>
        <v>Q3</v>
      </c>
      <c r="S1456" s="13">
        <f>MONTH(SalesDataTable[[#This Row],[Order Date]])</f>
        <v>7</v>
      </c>
      <c r="T1456" s="16" t="str">
        <f>TEXT(SalesDataTable[[#This Row],[Order Date]],"mmm")</f>
        <v>Jul</v>
      </c>
    </row>
    <row r="1457" ht="15.6" spans="1:20">
      <c r="A1457" s="19" t="s">
        <v>1528</v>
      </c>
      <c r="B1457" s="11">
        <v>46226</v>
      </c>
      <c r="C1457" s="12" t="s">
        <v>47</v>
      </c>
      <c r="D1457" s="12" t="s">
        <v>68</v>
      </c>
      <c r="E1457" s="12" t="s">
        <v>23</v>
      </c>
      <c r="F1457" s="12" t="s">
        <v>36</v>
      </c>
      <c r="G1457" s="12" t="s">
        <v>31</v>
      </c>
      <c r="H1457" s="12" t="s">
        <v>99</v>
      </c>
      <c r="I1457" s="13">
        <v>2</v>
      </c>
      <c r="J1457" s="14">
        <v>70.79</v>
      </c>
      <c r="K1457" s="15">
        <v>0</v>
      </c>
      <c r="L1457" s="14">
        <v>32.44</v>
      </c>
      <c r="M1457" s="14">
        <f t="shared" si="88"/>
        <v>141.58</v>
      </c>
      <c r="N1457" s="14">
        <f t="shared" si="89"/>
        <v>64.88</v>
      </c>
      <c r="O1457" s="14">
        <f t="shared" si="90"/>
        <v>76.7</v>
      </c>
      <c r="P1457" s="16">
        <f t="shared" si="91"/>
        <v>0.541743184065546</v>
      </c>
      <c r="Q1457" s="17">
        <f>YEAR(SalesDataTable[[#This Row],[Order Date]])</f>
        <v>2026</v>
      </c>
      <c r="R1457" s="16" t="str">
        <f>"Q"&amp;ROUNDUP(MONTH(SalesDataTable[[#This Row],[Order Date]])/3,0)</f>
        <v>Q3</v>
      </c>
      <c r="S1457" s="13">
        <f>MONTH(SalesDataTable[[#This Row],[Order Date]])</f>
        <v>7</v>
      </c>
      <c r="T1457" s="16" t="str">
        <f>TEXT(SalesDataTable[[#This Row],[Order Date]],"mmm")</f>
        <v>Jul</v>
      </c>
    </row>
    <row r="1458" ht="15.6" spans="1:20">
      <c r="A1458" s="19" t="s">
        <v>1529</v>
      </c>
      <c r="B1458" s="11">
        <v>46226</v>
      </c>
      <c r="C1458" s="12" t="s">
        <v>34</v>
      </c>
      <c r="D1458" s="12" t="s">
        <v>81</v>
      </c>
      <c r="E1458" s="12" t="s">
        <v>23</v>
      </c>
      <c r="F1458" s="12" t="s">
        <v>36</v>
      </c>
      <c r="G1458" s="12" t="s">
        <v>37</v>
      </c>
      <c r="H1458" s="12" t="s">
        <v>66</v>
      </c>
      <c r="I1458" s="13">
        <v>2</v>
      </c>
      <c r="J1458" s="14">
        <v>46.41</v>
      </c>
      <c r="K1458" s="15">
        <v>0</v>
      </c>
      <c r="L1458" s="14">
        <v>18.6</v>
      </c>
      <c r="M1458" s="14">
        <f t="shared" si="88"/>
        <v>92.82</v>
      </c>
      <c r="N1458" s="14">
        <f t="shared" si="89"/>
        <v>37.2</v>
      </c>
      <c r="O1458" s="14">
        <f t="shared" si="90"/>
        <v>55.62</v>
      </c>
      <c r="P1458" s="16">
        <f t="shared" si="91"/>
        <v>0.599224305106658</v>
      </c>
      <c r="Q1458" s="17">
        <f>YEAR(SalesDataTable[[#This Row],[Order Date]])</f>
        <v>2026</v>
      </c>
      <c r="R1458" s="16" t="str">
        <f>"Q"&amp;ROUNDUP(MONTH(SalesDataTable[[#This Row],[Order Date]])/3,0)</f>
        <v>Q3</v>
      </c>
      <c r="S1458" s="13">
        <f>MONTH(SalesDataTable[[#This Row],[Order Date]])</f>
        <v>7</v>
      </c>
      <c r="T1458" s="16" t="str">
        <f>TEXT(SalesDataTable[[#This Row],[Order Date]],"mmm")</f>
        <v>Jul</v>
      </c>
    </row>
    <row r="1459" ht="15.6" spans="1:20">
      <c r="A1459" s="19" t="s">
        <v>1530</v>
      </c>
      <c r="B1459" s="11">
        <v>46226</v>
      </c>
      <c r="C1459" s="12" t="s">
        <v>47</v>
      </c>
      <c r="D1459" s="12" t="s">
        <v>102</v>
      </c>
      <c r="E1459" s="12" t="s">
        <v>59</v>
      </c>
      <c r="F1459" s="12" t="s">
        <v>36</v>
      </c>
      <c r="G1459" s="12" t="s">
        <v>31</v>
      </c>
      <c r="H1459" s="12" t="s">
        <v>99</v>
      </c>
      <c r="I1459" s="13">
        <v>1</v>
      </c>
      <c r="J1459" s="14">
        <v>69.75</v>
      </c>
      <c r="K1459" s="15">
        <v>0</v>
      </c>
      <c r="L1459" s="14">
        <v>33.3</v>
      </c>
      <c r="M1459" s="14">
        <f t="shared" si="88"/>
        <v>69.75</v>
      </c>
      <c r="N1459" s="14">
        <f t="shared" si="89"/>
        <v>33.3</v>
      </c>
      <c r="O1459" s="14">
        <f t="shared" si="90"/>
        <v>36.45</v>
      </c>
      <c r="P1459" s="16">
        <f t="shared" si="91"/>
        <v>0.52258064516129</v>
      </c>
      <c r="Q1459" s="17">
        <f>YEAR(SalesDataTable[[#This Row],[Order Date]])</f>
        <v>2026</v>
      </c>
      <c r="R1459" s="16" t="str">
        <f>"Q"&amp;ROUNDUP(MONTH(SalesDataTable[[#This Row],[Order Date]])/3,0)</f>
        <v>Q3</v>
      </c>
      <c r="S1459" s="13">
        <f>MONTH(SalesDataTable[[#This Row],[Order Date]])</f>
        <v>7</v>
      </c>
      <c r="T1459" s="16" t="str">
        <f>TEXT(SalesDataTable[[#This Row],[Order Date]],"mmm")</f>
        <v>Jul</v>
      </c>
    </row>
    <row r="1460" ht="15.6" spans="1:20">
      <c r="A1460" s="19" t="s">
        <v>1531</v>
      </c>
      <c r="B1460" s="11">
        <v>46226</v>
      </c>
      <c r="C1460" s="12" t="s">
        <v>21</v>
      </c>
      <c r="D1460" s="12" t="s">
        <v>108</v>
      </c>
      <c r="E1460" s="12" t="s">
        <v>45</v>
      </c>
      <c r="F1460" s="12" t="s">
        <v>40</v>
      </c>
      <c r="G1460" s="12" t="s">
        <v>25</v>
      </c>
      <c r="H1460" s="12" t="s">
        <v>55</v>
      </c>
      <c r="I1460" s="13">
        <v>3</v>
      </c>
      <c r="J1460" s="14">
        <v>40.81</v>
      </c>
      <c r="K1460" s="15">
        <v>0</v>
      </c>
      <c r="L1460" s="14">
        <v>16.86</v>
      </c>
      <c r="M1460" s="14">
        <f t="shared" si="88"/>
        <v>122.43</v>
      </c>
      <c r="N1460" s="14">
        <f t="shared" si="89"/>
        <v>50.58</v>
      </c>
      <c r="O1460" s="14">
        <f t="shared" si="90"/>
        <v>71.85</v>
      </c>
      <c r="P1460" s="16">
        <f t="shared" si="91"/>
        <v>0.586865964224455</v>
      </c>
      <c r="Q1460" s="17">
        <f>YEAR(SalesDataTable[[#This Row],[Order Date]])</f>
        <v>2026</v>
      </c>
      <c r="R1460" s="16" t="str">
        <f>"Q"&amp;ROUNDUP(MONTH(SalesDataTable[[#This Row],[Order Date]])/3,0)</f>
        <v>Q3</v>
      </c>
      <c r="S1460" s="13">
        <f>MONTH(SalesDataTable[[#This Row],[Order Date]])</f>
        <v>7</v>
      </c>
      <c r="T1460" s="16" t="str">
        <f>TEXT(SalesDataTable[[#This Row],[Order Date]],"mmm")</f>
        <v>Jul</v>
      </c>
    </row>
    <row r="1461" ht="15.6" spans="1:20">
      <c r="A1461" s="19" t="s">
        <v>1532</v>
      </c>
      <c r="B1461" s="11">
        <v>46226</v>
      </c>
      <c r="C1461" s="12" t="s">
        <v>47</v>
      </c>
      <c r="D1461" s="12" t="s">
        <v>68</v>
      </c>
      <c r="E1461" s="12" t="s">
        <v>59</v>
      </c>
      <c r="F1461" s="12" t="s">
        <v>24</v>
      </c>
      <c r="G1461" s="12" t="s">
        <v>31</v>
      </c>
      <c r="H1461" s="12" t="s">
        <v>73</v>
      </c>
      <c r="I1461" s="13">
        <v>5</v>
      </c>
      <c r="J1461" s="14">
        <v>156.69</v>
      </c>
      <c r="K1461" s="15">
        <v>0</v>
      </c>
      <c r="L1461" s="14">
        <v>80.49</v>
      </c>
      <c r="M1461" s="14">
        <f t="shared" si="88"/>
        <v>783.45</v>
      </c>
      <c r="N1461" s="14">
        <f t="shared" si="89"/>
        <v>402.45</v>
      </c>
      <c r="O1461" s="14">
        <f t="shared" si="90"/>
        <v>381</v>
      </c>
      <c r="P1461" s="16">
        <f t="shared" si="91"/>
        <v>0.486310549492629</v>
      </c>
      <c r="Q1461" s="17">
        <f>YEAR(SalesDataTable[[#This Row],[Order Date]])</f>
        <v>2026</v>
      </c>
      <c r="R1461" s="16" t="str">
        <f>"Q"&amp;ROUNDUP(MONTH(SalesDataTable[[#This Row],[Order Date]])/3,0)</f>
        <v>Q3</v>
      </c>
      <c r="S1461" s="13">
        <f>MONTH(SalesDataTable[[#This Row],[Order Date]])</f>
        <v>7</v>
      </c>
      <c r="T1461" s="16" t="str">
        <f>TEXT(SalesDataTable[[#This Row],[Order Date]],"mmm")</f>
        <v>Jul</v>
      </c>
    </row>
    <row r="1462" ht="15.6" spans="1:20">
      <c r="A1462" s="19" t="s">
        <v>1533</v>
      </c>
      <c r="B1462" s="11">
        <v>46226</v>
      </c>
      <c r="C1462" s="12" t="s">
        <v>28</v>
      </c>
      <c r="D1462" s="12" t="s">
        <v>58</v>
      </c>
      <c r="E1462" s="12" t="s">
        <v>59</v>
      </c>
      <c r="F1462" s="12" t="s">
        <v>24</v>
      </c>
      <c r="G1462" s="12" t="s">
        <v>37</v>
      </c>
      <c r="H1462" s="12" t="s">
        <v>103</v>
      </c>
      <c r="I1462" s="13">
        <v>1</v>
      </c>
      <c r="J1462" s="14">
        <v>168.59</v>
      </c>
      <c r="K1462" s="15">
        <v>0.1</v>
      </c>
      <c r="L1462" s="14">
        <v>88.8</v>
      </c>
      <c r="M1462" s="14">
        <f t="shared" si="88"/>
        <v>151.731</v>
      </c>
      <c r="N1462" s="14">
        <f t="shared" si="89"/>
        <v>88.8</v>
      </c>
      <c r="O1462" s="14">
        <f t="shared" si="90"/>
        <v>62.931</v>
      </c>
      <c r="P1462" s="16">
        <f t="shared" si="91"/>
        <v>0.414753741819404</v>
      </c>
      <c r="Q1462" s="17">
        <f>YEAR(SalesDataTable[[#This Row],[Order Date]])</f>
        <v>2026</v>
      </c>
      <c r="R1462" s="16" t="str">
        <f>"Q"&amp;ROUNDUP(MONTH(SalesDataTable[[#This Row],[Order Date]])/3,0)</f>
        <v>Q3</v>
      </c>
      <c r="S1462" s="13">
        <f>MONTH(SalesDataTable[[#This Row],[Order Date]])</f>
        <v>7</v>
      </c>
      <c r="T1462" s="16" t="str">
        <f>TEXT(SalesDataTable[[#This Row],[Order Date]],"mmm")</f>
        <v>Jul</v>
      </c>
    </row>
    <row r="1463" ht="15.6" spans="1:20">
      <c r="A1463" s="19" t="s">
        <v>1534</v>
      </c>
      <c r="B1463" s="11">
        <v>46226</v>
      </c>
      <c r="C1463" s="12" t="s">
        <v>28</v>
      </c>
      <c r="D1463" s="12" t="s">
        <v>89</v>
      </c>
      <c r="E1463" s="12" t="s">
        <v>23</v>
      </c>
      <c r="F1463" s="12" t="s">
        <v>40</v>
      </c>
      <c r="G1463" s="12" t="s">
        <v>37</v>
      </c>
      <c r="H1463" s="12" t="s">
        <v>38</v>
      </c>
      <c r="I1463" s="13">
        <v>5</v>
      </c>
      <c r="J1463" s="14">
        <v>36.88</v>
      </c>
      <c r="K1463" s="15">
        <v>0.1</v>
      </c>
      <c r="L1463" s="14">
        <v>13.76</v>
      </c>
      <c r="M1463" s="14">
        <f t="shared" si="88"/>
        <v>165.96</v>
      </c>
      <c r="N1463" s="14">
        <f t="shared" si="89"/>
        <v>68.8</v>
      </c>
      <c r="O1463" s="14">
        <f t="shared" si="90"/>
        <v>97.16</v>
      </c>
      <c r="P1463" s="16">
        <f t="shared" si="91"/>
        <v>0.585442275247048</v>
      </c>
      <c r="Q1463" s="17">
        <f>YEAR(SalesDataTable[[#This Row],[Order Date]])</f>
        <v>2026</v>
      </c>
      <c r="R1463" s="16" t="str">
        <f>"Q"&amp;ROUNDUP(MONTH(SalesDataTable[[#This Row],[Order Date]])/3,0)</f>
        <v>Q3</v>
      </c>
      <c r="S1463" s="13">
        <f>MONTH(SalesDataTable[[#This Row],[Order Date]])</f>
        <v>7</v>
      </c>
      <c r="T1463" s="16" t="str">
        <f>TEXT(SalesDataTable[[#This Row],[Order Date]],"mmm")</f>
        <v>Jul</v>
      </c>
    </row>
    <row r="1464" ht="15.6" spans="1:20">
      <c r="A1464" s="19" t="s">
        <v>1535</v>
      </c>
      <c r="B1464" s="11">
        <v>46227</v>
      </c>
      <c r="C1464" s="12" t="s">
        <v>21</v>
      </c>
      <c r="D1464" s="12" t="s">
        <v>22</v>
      </c>
      <c r="E1464" s="12" t="s">
        <v>30</v>
      </c>
      <c r="F1464" s="12" t="s">
        <v>40</v>
      </c>
      <c r="G1464" s="12" t="s">
        <v>37</v>
      </c>
      <c r="H1464" s="12" t="s">
        <v>91</v>
      </c>
      <c r="I1464" s="13">
        <v>8</v>
      </c>
      <c r="J1464" s="14">
        <v>136.13</v>
      </c>
      <c r="K1464" s="15">
        <v>0.1</v>
      </c>
      <c r="L1464" s="14">
        <v>66.55</v>
      </c>
      <c r="M1464" s="14">
        <f t="shared" si="88"/>
        <v>980.136</v>
      </c>
      <c r="N1464" s="14">
        <f t="shared" si="89"/>
        <v>532.4</v>
      </c>
      <c r="O1464" s="14">
        <f t="shared" si="90"/>
        <v>447.736</v>
      </c>
      <c r="P1464" s="16">
        <f t="shared" si="91"/>
        <v>0.456810075336484</v>
      </c>
      <c r="Q1464" s="17">
        <f>YEAR(SalesDataTable[[#This Row],[Order Date]])</f>
        <v>2026</v>
      </c>
      <c r="R1464" s="16" t="str">
        <f>"Q"&amp;ROUNDUP(MONTH(SalesDataTable[[#This Row],[Order Date]])/3,0)</f>
        <v>Q3</v>
      </c>
      <c r="S1464" s="13">
        <f>MONTH(SalesDataTable[[#This Row],[Order Date]])</f>
        <v>7</v>
      </c>
      <c r="T1464" s="16" t="str">
        <f>TEXT(SalesDataTable[[#This Row],[Order Date]],"mmm")</f>
        <v>Jul</v>
      </c>
    </row>
    <row r="1465" ht="15.6" spans="1:20">
      <c r="A1465" s="19" t="s">
        <v>1536</v>
      </c>
      <c r="B1465" s="11">
        <v>46227</v>
      </c>
      <c r="C1465" s="12" t="s">
        <v>28</v>
      </c>
      <c r="D1465" s="12" t="s">
        <v>106</v>
      </c>
      <c r="E1465" s="12" t="s">
        <v>59</v>
      </c>
      <c r="F1465" s="12" t="s">
        <v>24</v>
      </c>
      <c r="G1465" s="12" t="s">
        <v>25</v>
      </c>
      <c r="H1465" s="12" t="s">
        <v>55</v>
      </c>
      <c r="I1465" s="13">
        <v>2</v>
      </c>
      <c r="J1465" s="14">
        <v>40.48</v>
      </c>
      <c r="K1465" s="15">
        <v>0.05</v>
      </c>
      <c r="L1465" s="14">
        <v>16.93</v>
      </c>
      <c r="M1465" s="14">
        <f t="shared" si="88"/>
        <v>76.912</v>
      </c>
      <c r="N1465" s="14">
        <f t="shared" si="89"/>
        <v>33.86</v>
      </c>
      <c r="O1465" s="14">
        <f t="shared" si="90"/>
        <v>43.052</v>
      </c>
      <c r="P1465" s="16">
        <f t="shared" si="91"/>
        <v>0.559756604951113</v>
      </c>
      <c r="Q1465" s="17">
        <f>YEAR(SalesDataTable[[#This Row],[Order Date]])</f>
        <v>2026</v>
      </c>
      <c r="R1465" s="16" t="str">
        <f>"Q"&amp;ROUNDUP(MONTH(SalesDataTable[[#This Row],[Order Date]])/3,0)</f>
        <v>Q3</v>
      </c>
      <c r="S1465" s="13">
        <f>MONTH(SalesDataTable[[#This Row],[Order Date]])</f>
        <v>7</v>
      </c>
      <c r="T1465" s="16" t="str">
        <f>TEXT(SalesDataTable[[#This Row],[Order Date]],"mmm")</f>
        <v>Jul</v>
      </c>
    </row>
    <row r="1466" ht="15.6" spans="1:20">
      <c r="A1466" s="19" t="s">
        <v>1537</v>
      </c>
      <c r="B1466" s="11">
        <v>46227</v>
      </c>
      <c r="C1466" s="12" t="s">
        <v>21</v>
      </c>
      <c r="D1466" s="12" t="s">
        <v>22</v>
      </c>
      <c r="E1466" s="12" t="s">
        <v>23</v>
      </c>
      <c r="F1466" s="12" t="s">
        <v>36</v>
      </c>
      <c r="G1466" s="12" t="s">
        <v>25</v>
      </c>
      <c r="H1466" s="12" t="s">
        <v>49</v>
      </c>
      <c r="I1466" s="13">
        <v>4</v>
      </c>
      <c r="J1466" s="14">
        <v>50.09</v>
      </c>
      <c r="K1466" s="15">
        <v>0</v>
      </c>
      <c r="L1466" s="14">
        <v>22.11</v>
      </c>
      <c r="M1466" s="14">
        <f t="shared" si="88"/>
        <v>200.36</v>
      </c>
      <c r="N1466" s="14">
        <f t="shared" si="89"/>
        <v>88.44</v>
      </c>
      <c r="O1466" s="14">
        <f t="shared" si="90"/>
        <v>111.92</v>
      </c>
      <c r="P1466" s="16">
        <f t="shared" si="91"/>
        <v>0.558594529846277</v>
      </c>
      <c r="Q1466" s="17">
        <f>YEAR(SalesDataTable[[#This Row],[Order Date]])</f>
        <v>2026</v>
      </c>
      <c r="R1466" s="16" t="str">
        <f>"Q"&amp;ROUNDUP(MONTH(SalesDataTable[[#This Row],[Order Date]])/3,0)</f>
        <v>Q3</v>
      </c>
      <c r="S1466" s="13">
        <f>MONTH(SalesDataTable[[#This Row],[Order Date]])</f>
        <v>7</v>
      </c>
      <c r="T1466" s="16" t="str">
        <f>TEXT(SalesDataTable[[#This Row],[Order Date]],"mmm")</f>
        <v>Jul</v>
      </c>
    </row>
    <row r="1467" ht="15.6" spans="1:20">
      <c r="A1467" s="19" t="s">
        <v>1538</v>
      </c>
      <c r="B1467" s="11">
        <v>46227</v>
      </c>
      <c r="C1467" s="12" t="s">
        <v>47</v>
      </c>
      <c r="D1467" s="12" t="s">
        <v>68</v>
      </c>
      <c r="E1467" s="12" t="s">
        <v>23</v>
      </c>
      <c r="F1467" s="12" t="s">
        <v>24</v>
      </c>
      <c r="G1467" s="12" t="s">
        <v>31</v>
      </c>
      <c r="H1467" s="12" t="s">
        <v>73</v>
      </c>
      <c r="I1467" s="13">
        <v>1</v>
      </c>
      <c r="J1467" s="14">
        <v>156.54</v>
      </c>
      <c r="K1467" s="15">
        <v>0.1</v>
      </c>
      <c r="L1467" s="14">
        <v>77.38</v>
      </c>
      <c r="M1467" s="14">
        <f t="shared" si="88"/>
        <v>140.886</v>
      </c>
      <c r="N1467" s="14">
        <f t="shared" si="89"/>
        <v>77.38</v>
      </c>
      <c r="O1467" s="14">
        <f t="shared" si="90"/>
        <v>63.506</v>
      </c>
      <c r="P1467" s="16">
        <f t="shared" si="91"/>
        <v>0.450761608676519</v>
      </c>
      <c r="Q1467" s="17">
        <f>YEAR(SalesDataTable[[#This Row],[Order Date]])</f>
        <v>2026</v>
      </c>
      <c r="R1467" s="16" t="str">
        <f>"Q"&amp;ROUNDUP(MONTH(SalesDataTable[[#This Row],[Order Date]])/3,0)</f>
        <v>Q3</v>
      </c>
      <c r="S1467" s="13">
        <f>MONTH(SalesDataTable[[#This Row],[Order Date]])</f>
        <v>7</v>
      </c>
      <c r="T1467" s="16" t="str">
        <f>TEXT(SalesDataTable[[#This Row],[Order Date]],"mmm")</f>
        <v>Jul</v>
      </c>
    </row>
    <row r="1468" ht="15.6" spans="1:20">
      <c r="A1468" s="19" t="s">
        <v>1539</v>
      </c>
      <c r="B1468" s="11">
        <v>46227</v>
      </c>
      <c r="C1468" s="12" t="s">
        <v>28</v>
      </c>
      <c r="D1468" s="12" t="s">
        <v>58</v>
      </c>
      <c r="E1468" s="12" t="s">
        <v>45</v>
      </c>
      <c r="F1468" s="12" t="s">
        <v>24</v>
      </c>
      <c r="G1468" s="12" t="s">
        <v>31</v>
      </c>
      <c r="H1468" s="12" t="s">
        <v>73</v>
      </c>
      <c r="I1468" s="13">
        <v>1</v>
      </c>
      <c r="J1468" s="14">
        <v>152.1</v>
      </c>
      <c r="K1468" s="15">
        <v>0.1</v>
      </c>
      <c r="L1468" s="14">
        <v>80.46</v>
      </c>
      <c r="M1468" s="14">
        <f t="shared" si="88"/>
        <v>136.89</v>
      </c>
      <c r="N1468" s="14">
        <f t="shared" si="89"/>
        <v>80.46</v>
      </c>
      <c r="O1468" s="14">
        <f t="shared" si="90"/>
        <v>56.43</v>
      </c>
      <c r="P1468" s="16">
        <f t="shared" si="91"/>
        <v>0.412228796844181</v>
      </c>
      <c r="Q1468" s="17">
        <f>YEAR(SalesDataTable[[#This Row],[Order Date]])</f>
        <v>2026</v>
      </c>
      <c r="R1468" s="16" t="str">
        <f>"Q"&amp;ROUNDUP(MONTH(SalesDataTable[[#This Row],[Order Date]])/3,0)</f>
        <v>Q3</v>
      </c>
      <c r="S1468" s="13">
        <f>MONTH(SalesDataTable[[#This Row],[Order Date]])</f>
        <v>7</v>
      </c>
      <c r="T1468" s="16" t="str">
        <f>TEXT(SalesDataTable[[#This Row],[Order Date]],"mmm")</f>
        <v>Jul</v>
      </c>
    </row>
    <row r="1469" ht="15.6" spans="1:20">
      <c r="A1469" s="19" t="s">
        <v>1540</v>
      </c>
      <c r="B1469" s="11">
        <v>46228</v>
      </c>
      <c r="C1469" s="12" t="s">
        <v>28</v>
      </c>
      <c r="D1469" s="12" t="s">
        <v>86</v>
      </c>
      <c r="E1469" s="12" t="s">
        <v>23</v>
      </c>
      <c r="F1469" s="12" t="s">
        <v>24</v>
      </c>
      <c r="G1469" s="12" t="s">
        <v>31</v>
      </c>
      <c r="H1469" s="12" t="s">
        <v>73</v>
      </c>
      <c r="I1469" s="13">
        <v>1</v>
      </c>
      <c r="J1469" s="14">
        <v>155.35</v>
      </c>
      <c r="K1469" s="15">
        <v>0</v>
      </c>
      <c r="L1469" s="14">
        <v>80.47</v>
      </c>
      <c r="M1469" s="14">
        <f t="shared" si="88"/>
        <v>155.35</v>
      </c>
      <c r="N1469" s="14">
        <f t="shared" si="89"/>
        <v>80.47</v>
      </c>
      <c r="O1469" s="14">
        <f t="shared" si="90"/>
        <v>74.88</v>
      </c>
      <c r="P1469" s="16">
        <f t="shared" si="91"/>
        <v>0.482008368200837</v>
      </c>
      <c r="Q1469" s="17">
        <f>YEAR(SalesDataTable[[#This Row],[Order Date]])</f>
        <v>2026</v>
      </c>
      <c r="R1469" s="16" t="str">
        <f>"Q"&amp;ROUNDUP(MONTH(SalesDataTable[[#This Row],[Order Date]])/3,0)</f>
        <v>Q3</v>
      </c>
      <c r="S1469" s="13">
        <f>MONTH(SalesDataTable[[#This Row],[Order Date]])</f>
        <v>7</v>
      </c>
      <c r="T1469" s="16" t="str">
        <f>TEXT(SalesDataTable[[#This Row],[Order Date]],"mmm")</f>
        <v>Jul</v>
      </c>
    </row>
    <row r="1470" ht="15.6" spans="1:20">
      <c r="A1470" s="19" t="s">
        <v>1541</v>
      </c>
      <c r="B1470" s="11">
        <v>46228</v>
      </c>
      <c r="C1470" s="12" t="s">
        <v>34</v>
      </c>
      <c r="D1470" s="12" t="s">
        <v>44</v>
      </c>
      <c r="E1470" s="12" t="s">
        <v>59</v>
      </c>
      <c r="F1470" s="12" t="s">
        <v>36</v>
      </c>
      <c r="G1470" s="12" t="s">
        <v>25</v>
      </c>
      <c r="H1470" s="12" t="s">
        <v>26</v>
      </c>
      <c r="I1470" s="13">
        <v>1</v>
      </c>
      <c r="J1470" s="14">
        <v>81.13</v>
      </c>
      <c r="K1470" s="15">
        <v>0.05</v>
      </c>
      <c r="L1470" s="14">
        <v>42.41</v>
      </c>
      <c r="M1470" s="14">
        <f t="shared" si="88"/>
        <v>77.0735</v>
      </c>
      <c r="N1470" s="14">
        <f t="shared" si="89"/>
        <v>42.41</v>
      </c>
      <c r="O1470" s="14">
        <f t="shared" si="90"/>
        <v>34.6635</v>
      </c>
      <c r="P1470" s="16">
        <f t="shared" si="91"/>
        <v>0.449746021654654</v>
      </c>
      <c r="Q1470" s="17">
        <f>YEAR(SalesDataTable[[#This Row],[Order Date]])</f>
        <v>2026</v>
      </c>
      <c r="R1470" s="16" t="str">
        <f>"Q"&amp;ROUNDUP(MONTH(SalesDataTable[[#This Row],[Order Date]])/3,0)</f>
        <v>Q3</v>
      </c>
      <c r="S1470" s="13">
        <f>MONTH(SalesDataTable[[#This Row],[Order Date]])</f>
        <v>7</v>
      </c>
      <c r="T1470" s="16" t="str">
        <f>TEXT(SalesDataTable[[#This Row],[Order Date]],"mmm")</f>
        <v>Jul</v>
      </c>
    </row>
    <row r="1471" ht="15.6" spans="1:20">
      <c r="A1471" s="19" t="s">
        <v>1542</v>
      </c>
      <c r="B1471" s="11">
        <v>46228</v>
      </c>
      <c r="C1471" s="12" t="s">
        <v>28</v>
      </c>
      <c r="D1471" s="12" t="s">
        <v>86</v>
      </c>
      <c r="E1471" s="12" t="s">
        <v>23</v>
      </c>
      <c r="F1471" s="12" t="s">
        <v>36</v>
      </c>
      <c r="G1471" s="12" t="s">
        <v>31</v>
      </c>
      <c r="H1471" s="12" t="s">
        <v>41</v>
      </c>
      <c r="I1471" s="13">
        <v>1</v>
      </c>
      <c r="J1471" s="14">
        <v>145.87</v>
      </c>
      <c r="K1471" s="15">
        <v>0</v>
      </c>
      <c r="L1471" s="14">
        <v>81.43</v>
      </c>
      <c r="M1471" s="14">
        <f t="shared" si="88"/>
        <v>145.87</v>
      </c>
      <c r="N1471" s="14">
        <f t="shared" si="89"/>
        <v>81.43</v>
      </c>
      <c r="O1471" s="14">
        <f t="shared" si="90"/>
        <v>64.44</v>
      </c>
      <c r="P1471" s="16">
        <f t="shared" si="91"/>
        <v>0.441763213820525</v>
      </c>
      <c r="Q1471" s="17">
        <f>YEAR(SalesDataTable[[#This Row],[Order Date]])</f>
        <v>2026</v>
      </c>
      <c r="R1471" s="16" t="str">
        <f>"Q"&amp;ROUNDUP(MONTH(SalesDataTable[[#This Row],[Order Date]])/3,0)</f>
        <v>Q3</v>
      </c>
      <c r="S1471" s="13">
        <f>MONTH(SalesDataTable[[#This Row],[Order Date]])</f>
        <v>7</v>
      </c>
      <c r="T1471" s="16" t="str">
        <f>TEXT(SalesDataTable[[#This Row],[Order Date]],"mmm")</f>
        <v>Jul</v>
      </c>
    </row>
    <row r="1472" ht="15.6" spans="1:20">
      <c r="A1472" s="19" t="s">
        <v>1543</v>
      </c>
      <c r="B1472" s="11">
        <v>46228</v>
      </c>
      <c r="C1472" s="12" t="s">
        <v>28</v>
      </c>
      <c r="D1472" s="12" t="s">
        <v>89</v>
      </c>
      <c r="E1472" s="12" t="s">
        <v>23</v>
      </c>
      <c r="F1472" s="12" t="s">
        <v>36</v>
      </c>
      <c r="G1472" s="12" t="s">
        <v>31</v>
      </c>
      <c r="H1472" s="12" t="s">
        <v>73</v>
      </c>
      <c r="I1472" s="13">
        <v>6</v>
      </c>
      <c r="J1472" s="14">
        <v>151.89</v>
      </c>
      <c r="K1472" s="15">
        <v>0.15</v>
      </c>
      <c r="L1472" s="14">
        <v>76.83</v>
      </c>
      <c r="M1472" s="14">
        <f t="shared" si="88"/>
        <v>774.639</v>
      </c>
      <c r="N1472" s="14">
        <f t="shared" si="89"/>
        <v>460.98</v>
      </c>
      <c r="O1472" s="14">
        <f t="shared" si="90"/>
        <v>313.659</v>
      </c>
      <c r="P1472" s="16">
        <f t="shared" si="91"/>
        <v>0.404909899966307</v>
      </c>
      <c r="Q1472" s="17">
        <f>YEAR(SalesDataTable[[#This Row],[Order Date]])</f>
        <v>2026</v>
      </c>
      <c r="R1472" s="16" t="str">
        <f>"Q"&amp;ROUNDUP(MONTH(SalesDataTable[[#This Row],[Order Date]])/3,0)</f>
        <v>Q3</v>
      </c>
      <c r="S1472" s="13">
        <f>MONTH(SalesDataTable[[#This Row],[Order Date]])</f>
        <v>7</v>
      </c>
      <c r="T1472" s="16" t="str">
        <f>TEXT(SalesDataTable[[#This Row],[Order Date]],"mmm")</f>
        <v>Jul</v>
      </c>
    </row>
    <row r="1473" ht="15.6" spans="1:20">
      <c r="A1473" s="19" t="s">
        <v>1544</v>
      </c>
      <c r="B1473" s="11">
        <v>46228</v>
      </c>
      <c r="C1473" s="12" t="s">
        <v>34</v>
      </c>
      <c r="D1473" s="12" t="s">
        <v>81</v>
      </c>
      <c r="E1473" s="12" t="s">
        <v>23</v>
      </c>
      <c r="F1473" s="12" t="s">
        <v>36</v>
      </c>
      <c r="G1473" s="12" t="s">
        <v>69</v>
      </c>
      <c r="H1473" s="12" t="s">
        <v>70</v>
      </c>
      <c r="I1473" s="13">
        <v>2</v>
      </c>
      <c r="J1473" s="14">
        <v>41.14</v>
      </c>
      <c r="K1473" s="15">
        <v>0.1</v>
      </c>
      <c r="L1473" s="14">
        <v>14.84</v>
      </c>
      <c r="M1473" s="14">
        <f t="shared" si="88"/>
        <v>74.052</v>
      </c>
      <c r="N1473" s="14">
        <f t="shared" si="89"/>
        <v>29.68</v>
      </c>
      <c r="O1473" s="14">
        <f t="shared" si="90"/>
        <v>44.372</v>
      </c>
      <c r="P1473" s="16">
        <f t="shared" si="91"/>
        <v>0.599200561767407</v>
      </c>
      <c r="Q1473" s="17">
        <f>YEAR(SalesDataTable[[#This Row],[Order Date]])</f>
        <v>2026</v>
      </c>
      <c r="R1473" s="16" t="str">
        <f>"Q"&amp;ROUNDUP(MONTH(SalesDataTable[[#This Row],[Order Date]])/3,0)</f>
        <v>Q3</v>
      </c>
      <c r="S1473" s="13">
        <f>MONTH(SalesDataTable[[#This Row],[Order Date]])</f>
        <v>7</v>
      </c>
      <c r="T1473" s="16" t="str">
        <f>TEXT(SalesDataTable[[#This Row],[Order Date]],"mmm")</f>
        <v>Jul</v>
      </c>
    </row>
    <row r="1474" ht="15.6" spans="1:20">
      <c r="A1474" s="19" t="s">
        <v>1545</v>
      </c>
      <c r="B1474" s="11">
        <v>46228</v>
      </c>
      <c r="C1474" s="12" t="s">
        <v>47</v>
      </c>
      <c r="D1474" s="12" t="s">
        <v>48</v>
      </c>
      <c r="E1474" s="12" t="s">
        <v>45</v>
      </c>
      <c r="F1474" s="12" t="s">
        <v>24</v>
      </c>
      <c r="G1474" s="12" t="s">
        <v>25</v>
      </c>
      <c r="H1474" s="12" t="s">
        <v>49</v>
      </c>
      <c r="I1474" s="13">
        <v>1</v>
      </c>
      <c r="J1474" s="14">
        <v>49.5</v>
      </c>
      <c r="K1474" s="15">
        <v>0</v>
      </c>
      <c r="L1474" s="14">
        <v>21.83</v>
      </c>
      <c r="M1474" s="14">
        <f t="shared" ref="M1474:M1537" si="92">I1474*J1474*(1-K1474)</f>
        <v>49.5</v>
      </c>
      <c r="N1474" s="14">
        <f t="shared" ref="N1474:N1537" si="93">I1474*L1474</f>
        <v>21.83</v>
      </c>
      <c r="O1474" s="14">
        <f t="shared" ref="O1474:O1537" si="94">M1474-N1474</f>
        <v>27.67</v>
      </c>
      <c r="P1474" s="16">
        <f t="shared" ref="P1474:P1537" si="95">IFERROR(O1474/M1474,0)</f>
        <v>0.558989898989899</v>
      </c>
      <c r="Q1474" s="17">
        <f>YEAR(SalesDataTable[[#This Row],[Order Date]])</f>
        <v>2026</v>
      </c>
      <c r="R1474" s="16" t="str">
        <f>"Q"&amp;ROUNDUP(MONTH(SalesDataTable[[#This Row],[Order Date]])/3,0)</f>
        <v>Q3</v>
      </c>
      <c r="S1474" s="13">
        <f>MONTH(SalesDataTable[[#This Row],[Order Date]])</f>
        <v>7</v>
      </c>
      <c r="T1474" s="16" t="str">
        <f>TEXT(SalesDataTable[[#This Row],[Order Date]],"mmm")</f>
        <v>Jul</v>
      </c>
    </row>
    <row r="1475" ht="15.6" spans="1:20">
      <c r="A1475" s="19" t="s">
        <v>1546</v>
      </c>
      <c r="B1475" s="11">
        <v>46228</v>
      </c>
      <c r="C1475" s="12" t="s">
        <v>47</v>
      </c>
      <c r="D1475" s="12" t="s">
        <v>65</v>
      </c>
      <c r="E1475" s="12" t="s">
        <v>23</v>
      </c>
      <c r="F1475" s="12" t="s">
        <v>36</v>
      </c>
      <c r="G1475" s="12" t="s">
        <v>37</v>
      </c>
      <c r="H1475" s="12" t="s">
        <v>66</v>
      </c>
      <c r="I1475" s="13">
        <v>2</v>
      </c>
      <c r="J1475" s="14">
        <v>46.48</v>
      </c>
      <c r="K1475" s="15">
        <v>0.05</v>
      </c>
      <c r="L1475" s="14">
        <v>18.76</v>
      </c>
      <c r="M1475" s="14">
        <f t="shared" si="92"/>
        <v>88.312</v>
      </c>
      <c r="N1475" s="14">
        <f t="shared" si="93"/>
        <v>37.52</v>
      </c>
      <c r="O1475" s="14">
        <f t="shared" si="94"/>
        <v>50.792</v>
      </c>
      <c r="P1475" s="16">
        <f t="shared" si="95"/>
        <v>0.575142675967026</v>
      </c>
      <c r="Q1475" s="17">
        <f>YEAR(SalesDataTable[[#This Row],[Order Date]])</f>
        <v>2026</v>
      </c>
      <c r="R1475" s="16" t="str">
        <f>"Q"&amp;ROUNDUP(MONTH(SalesDataTable[[#This Row],[Order Date]])/3,0)</f>
        <v>Q3</v>
      </c>
      <c r="S1475" s="13">
        <f>MONTH(SalesDataTable[[#This Row],[Order Date]])</f>
        <v>7</v>
      </c>
      <c r="T1475" s="16" t="str">
        <f>TEXT(SalesDataTable[[#This Row],[Order Date]],"mmm")</f>
        <v>Jul</v>
      </c>
    </row>
    <row r="1476" ht="15.6" spans="1:20">
      <c r="A1476" s="19" t="s">
        <v>1547</v>
      </c>
      <c r="B1476" s="11">
        <v>46228</v>
      </c>
      <c r="C1476" s="12" t="s">
        <v>34</v>
      </c>
      <c r="D1476" s="12" t="s">
        <v>35</v>
      </c>
      <c r="E1476" s="12" t="s">
        <v>59</v>
      </c>
      <c r="F1476" s="12" t="s">
        <v>24</v>
      </c>
      <c r="G1476" s="12" t="s">
        <v>37</v>
      </c>
      <c r="H1476" s="12" t="s">
        <v>38</v>
      </c>
      <c r="I1476" s="13">
        <v>1</v>
      </c>
      <c r="J1476" s="14">
        <v>36.91</v>
      </c>
      <c r="K1476" s="15">
        <v>0</v>
      </c>
      <c r="L1476" s="14">
        <v>13.56</v>
      </c>
      <c r="M1476" s="14">
        <f t="shared" si="92"/>
        <v>36.91</v>
      </c>
      <c r="N1476" s="14">
        <f t="shared" si="93"/>
        <v>13.56</v>
      </c>
      <c r="O1476" s="14">
        <f t="shared" si="94"/>
        <v>23.35</v>
      </c>
      <c r="P1476" s="16">
        <f t="shared" si="95"/>
        <v>0.632619886209699</v>
      </c>
      <c r="Q1476" s="17">
        <f>YEAR(SalesDataTable[[#This Row],[Order Date]])</f>
        <v>2026</v>
      </c>
      <c r="R1476" s="16" t="str">
        <f>"Q"&amp;ROUNDUP(MONTH(SalesDataTable[[#This Row],[Order Date]])/3,0)</f>
        <v>Q3</v>
      </c>
      <c r="S1476" s="13">
        <f>MONTH(SalesDataTable[[#This Row],[Order Date]])</f>
        <v>7</v>
      </c>
      <c r="T1476" s="16" t="str">
        <f>TEXT(SalesDataTable[[#This Row],[Order Date]],"mmm")</f>
        <v>Jul</v>
      </c>
    </row>
    <row r="1477" ht="15.6" spans="1:20">
      <c r="A1477" s="19" t="s">
        <v>1548</v>
      </c>
      <c r="B1477" s="11">
        <v>46228</v>
      </c>
      <c r="C1477" s="12" t="s">
        <v>21</v>
      </c>
      <c r="D1477" s="12" t="s">
        <v>22</v>
      </c>
      <c r="E1477" s="12" t="s">
        <v>23</v>
      </c>
      <c r="F1477" s="12" t="s">
        <v>24</v>
      </c>
      <c r="G1477" s="12" t="s">
        <v>37</v>
      </c>
      <c r="H1477" s="12" t="s">
        <v>38</v>
      </c>
      <c r="I1477" s="13">
        <v>1</v>
      </c>
      <c r="J1477" s="14">
        <v>35.6</v>
      </c>
      <c r="K1477" s="15">
        <v>0</v>
      </c>
      <c r="L1477" s="14">
        <v>13.91</v>
      </c>
      <c r="M1477" s="14">
        <f t="shared" si="92"/>
        <v>35.6</v>
      </c>
      <c r="N1477" s="14">
        <f t="shared" si="93"/>
        <v>13.91</v>
      </c>
      <c r="O1477" s="14">
        <f t="shared" si="94"/>
        <v>21.69</v>
      </c>
      <c r="P1477" s="16">
        <f t="shared" si="95"/>
        <v>0.609269662921348</v>
      </c>
      <c r="Q1477" s="17">
        <f>YEAR(SalesDataTable[[#This Row],[Order Date]])</f>
        <v>2026</v>
      </c>
      <c r="R1477" s="16" t="str">
        <f>"Q"&amp;ROUNDUP(MONTH(SalesDataTable[[#This Row],[Order Date]])/3,0)</f>
        <v>Q3</v>
      </c>
      <c r="S1477" s="13">
        <f>MONTH(SalesDataTable[[#This Row],[Order Date]])</f>
        <v>7</v>
      </c>
      <c r="T1477" s="16" t="str">
        <f>TEXT(SalesDataTable[[#This Row],[Order Date]],"mmm")</f>
        <v>Jul</v>
      </c>
    </row>
    <row r="1478" ht="15.6" spans="1:20">
      <c r="A1478" s="19" t="s">
        <v>1549</v>
      </c>
      <c r="B1478" s="11">
        <v>46228</v>
      </c>
      <c r="C1478" s="12" t="s">
        <v>28</v>
      </c>
      <c r="D1478" s="12" t="s">
        <v>86</v>
      </c>
      <c r="E1478" s="12" t="s">
        <v>45</v>
      </c>
      <c r="F1478" s="12" t="s">
        <v>36</v>
      </c>
      <c r="G1478" s="12" t="s">
        <v>25</v>
      </c>
      <c r="H1478" s="12" t="s">
        <v>26</v>
      </c>
      <c r="I1478" s="13">
        <v>2</v>
      </c>
      <c r="J1478" s="14">
        <v>80.25</v>
      </c>
      <c r="K1478" s="15">
        <v>0.05</v>
      </c>
      <c r="L1478" s="14">
        <v>42.39</v>
      </c>
      <c r="M1478" s="14">
        <f t="shared" si="92"/>
        <v>152.475</v>
      </c>
      <c r="N1478" s="14">
        <f t="shared" si="93"/>
        <v>84.78</v>
      </c>
      <c r="O1478" s="14">
        <f t="shared" si="94"/>
        <v>67.695</v>
      </c>
      <c r="P1478" s="16">
        <f t="shared" si="95"/>
        <v>0.443974422036399</v>
      </c>
      <c r="Q1478" s="17">
        <f>YEAR(SalesDataTable[[#This Row],[Order Date]])</f>
        <v>2026</v>
      </c>
      <c r="R1478" s="16" t="str">
        <f>"Q"&amp;ROUNDUP(MONTH(SalesDataTable[[#This Row],[Order Date]])/3,0)</f>
        <v>Q3</v>
      </c>
      <c r="S1478" s="13">
        <f>MONTH(SalesDataTable[[#This Row],[Order Date]])</f>
        <v>7</v>
      </c>
      <c r="T1478" s="16" t="str">
        <f>TEXT(SalesDataTable[[#This Row],[Order Date]],"mmm")</f>
        <v>Jul</v>
      </c>
    </row>
    <row r="1479" ht="15.6" spans="1:20">
      <c r="A1479" s="19" t="s">
        <v>1550</v>
      </c>
      <c r="B1479" s="11">
        <v>46228</v>
      </c>
      <c r="C1479" s="12" t="s">
        <v>21</v>
      </c>
      <c r="D1479" s="12" t="s">
        <v>22</v>
      </c>
      <c r="E1479" s="12" t="s">
        <v>59</v>
      </c>
      <c r="F1479" s="12" t="s">
        <v>24</v>
      </c>
      <c r="G1479" s="12" t="s">
        <v>37</v>
      </c>
      <c r="H1479" s="12" t="s">
        <v>66</v>
      </c>
      <c r="I1479" s="13">
        <v>2</v>
      </c>
      <c r="J1479" s="14">
        <v>47.52</v>
      </c>
      <c r="K1479" s="15">
        <v>0.1</v>
      </c>
      <c r="L1479" s="14">
        <v>17.86</v>
      </c>
      <c r="M1479" s="14">
        <f t="shared" si="92"/>
        <v>85.536</v>
      </c>
      <c r="N1479" s="14">
        <f t="shared" si="93"/>
        <v>35.72</v>
      </c>
      <c r="O1479" s="14">
        <f t="shared" si="94"/>
        <v>49.816</v>
      </c>
      <c r="P1479" s="16">
        <f t="shared" si="95"/>
        <v>0.582398054620277</v>
      </c>
      <c r="Q1479" s="17">
        <f>YEAR(SalesDataTable[[#This Row],[Order Date]])</f>
        <v>2026</v>
      </c>
      <c r="R1479" s="16" t="str">
        <f>"Q"&amp;ROUNDUP(MONTH(SalesDataTable[[#This Row],[Order Date]])/3,0)</f>
        <v>Q3</v>
      </c>
      <c r="S1479" s="13">
        <f>MONTH(SalesDataTable[[#This Row],[Order Date]])</f>
        <v>7</v>
      </c>
      <c r="T1479" s="16" t="str">
        <f>TEXT(SalesDataTable[[#This Row],[Order Date]],"mmm")</f>
        <v>Jul</v>
      </c>
    </row>
    <row r="1480" ht="15.6" spans="1:20">
      <c r="A1480" s="19" t="s">
        <v>1551</v>
      </c>
      <c r="B1480" s="11">
        <v>46228</v>
      </c>
      <c r="C1480" s="12" t="s">
        <v>47</v>
      </c>
      <c r="D1480" s="12" t="s">
        <v>102</v>
      </c>
      <c r="E1480" s="12" t="s">
        <v>23</v>
      </c>
      <c r="F1480" s="12" t="s">
        <v>36</v>
      </c>
      <c r="G1480" s="12" t="s">
        <v>37</v>
      </c>
      <c r="H1480" s="12" t="s">
        <v>103</v>
      </c>
      <c r="I1480" s="13">
        <v>2</v>
      </c>
      <c r="J1480" s="14">
        <v>164.58</v>
      </c>
      <c r="K1480" s="15">
        <v>0.1</v>
      </c>
      <c r="L1480" s="14">
        <v>86.55</v>
      </c>
      <c r="M1480" s="14">
        <f t="shared" si="92"/>
        <v>296.244</v>
      </c>
      <c r="N1480" s="14">
        <f t="shared" si="93"/>
        <v>173.1</v>
      </c>
      <c r="O1480" s="14">
        <f t="shared" si="94"/>
        <v>123.144</v>
      </c>
      <c r="P1480" s="16">
        <f t="shared" si="95"/>
        <v>0.415684368291003</v>
      </c>
      <c r="Q1480" s="17">
        <f>YEAR(SalesDataTable[[#This Row],[Order Date]])</f>
        <v>2026</v>
      </c>
      <c r="R1480" s="16" t="str">
        <f>"Q"&amp;ROUNDUP(MONTH(SalesDataTable[[#This Row],[Order Date]])/3,0)</f>
        <v>Q3</v>
      </c>
      <c r="S1480" s="13">
        <f>MONTH(SalesDataTable[[#This Row],[Order Date]])</f>
        <v>7</v>
      </c>
      <c r="T1480" s="16" t="str">
        <f>TEXT(SalesDataTable[[#This Row],[Order Date]],"mmm")</f>
        <v>Jul</v>
      </c>
    </row>
    <row r="1481" ht="15.6" spans="1:20">
      <c r="A1481" s="19" t="s">
        <v>1552</v>
      </c>
      <c r="B1481" s="11">
        <v>46229</v>
      </c>
      <c r="C1481" s="12" t="s">
        <v>21</v>
      </c>
      <c r="D1481" s="12" t="s">
        <v>72</v>
      </c>
      <c r="E1481" s="12" t="s">
        <v>23</v>
      </c>
      <c r="F1481" s="12" t="s">
        <v>36</v>
      </c>
      <c r="G1481" s="12" t="s">
        <v>25</v>
      </c>
      <c r="H1481" s="12" t="s">
        <v>55</v>
      </c>
      <c r="I1481" s="13">
        <v>1</v>
      </c>
      <c r="J1481" s="14">
        <v>39.99</v>
      </c>
      <c r="K1481" s="15">
        <v>0.05</v>
      </c>
      <c r="L1481" s="14">
        <v>16.74</v>
      </c>
      <c r="M1481" s="14">
        <f t="shared" si="92"/>
        <v>37.9905</v>
      </c>
      <c r="N1481" s="14">
        <f t="shared" si="93"/>
        <v>16.74</v>
      </c>
      <c r="O1481" s="14">
        <f t="shared" si="94"/>
        <v>21.2505</v>
      </c>
      <c r="P1481" s="16">
        <f t="shared" si="95"/>
        <v>0.559363525091799</v>
      </c>
      <c r="Q1481" s="17">
        <f>YEAR(SalesDataTable[[#This Row],[Order Date]])</f>
        <v>2026</v>
      </c>
      <c r="R1481" s="16" t="str">
        <f>"Q"&amp;ROUNDUP(MONTH(SalesDataTable[[#This Row],[Order Date]])/3,0)</f>
        <v>Q3</v>
      </c>
      <c r="S1481" s="13">
        <f>MONTH(SalesDataTable[[#This Row],[Order Date]])</f>
        <v>7</v>
      </c>
      <c r="T1481" s="16" t="str">
        <f>TEXT(SalesDataTable[[#This Row],[Order Date]],"mmm")</f>
        <v>Jul</v>
      </c>
    </row>
    <row r="1482" ht="15.6" spans="1:20">
      <c r="A1482" s="19" t="s">
        <v>1553</v>
      </c>
      <c r="B1482" s="11">
        <v>46229</v>
      </c>
      <c r="C1482" s="12" t="s">
        <v>28</v>
      </c>
      <c r="D1482" s="12" t="s">
        <v>89</v>
      </c>
      <c r="E1482" s="12" t="s">
        <v>45</v>
      </c>
      <c r="F1482" s="12" t="s">
        <v>36</v>
      </c>
      <c r="G1482" s="12" t="s">
        <v>31</v>
      </c>
      <c r="H1482" s="12" t="s">
        <v>41</v>
      </c>
      <c r="I1482" s="13">
        <v>1</v>
      </c>
      <c r="J1482" s="14">
        <v>140.44</v>
      </c>
      <c r="K1482" s="15">
        <v>0</v>
      </c>
      <c r="L1482" s="14">
        <v>77.08</v>
      </c>
      <c r="M1482" s="14">
        <f t="shared" si="92"/>
        <v>140.44</v>
      </c>
      <c r="N1482" s="14">
        <f t="shared" si="93"/>
        <v>77.08</v>
      </c>
      <c r="O1482" s="14">
        <f t="shared" si="94"/>
        <v>63.36</v>
      </c>
      <c r="P1482" s="16">
        <f t="shared" si="95"/>
        <v>0.451153517516377</v>
      </c>
      <c r="Q1482" s="17">
        <f>YEAR(SalesDataTable[[#This Row],[Order Date]])</f>
        <v>2026</v>
      </c>
      <c r="R1482" s="16" t="str">
        <f>"Q"&amp;ROUNDUP(MONTH(SalesDataTable[[#This Row],[Order Date]])/3,0)</f>
        <v>Q3</v>
      </c>
      <c r="S1482" s="13">
        <f>MONTH(SalesDataTable[[#This Row],[Order Date]])</f>
        <v>7</v>
      </c>
      <c r="T1482" s="16" t="str">
        <f>TEXT(SalesDataTable[[#This Row],[Order Date]],"mmm")</f>
        <v>Jul</v>
      </c>
    </row>
    <row r="1483" ht="15.6" spans="1:20">
      <c r="A1483" s="19" t="s">
        <v>1554</v>
      </c>
      <c r="B1483" s="11">
        <v>46229</v>
      </c>
      <c r="C1483" s="12" t="s">
        <v>34</v>
      </c>
      <c r="D1483" s="12" t="s">
        <v>81</v>
      </c>
      <c r="E1483" s="12" t="s">
        <v>59</v>
      </c>
      <c r="F1483" s="12" t="s">
        <v>36</v>
      </c>
      <c r="G1483" s="12" t="s">
        <v>69</v>
      </c>
      <c r="H1483" s="12" t="s">
        <v>75</v>
      </c>
      <c r="I1483" s="13">
        <v>2</v>
      </c>
      <c r="J1483" s="14">
        <v>123.73</v>
      </c>
      <c r="K1483" s="15">
        <v>0.05</v>
      </c>
      <c r="L1483" s="14">
        <v>68.22</v>
      </c>
      <c r="M1483" s="14">
        <f t="shared" si="92"/>
        <v>235.087</v>
      </c>
      <c r="N1483" s="14">
        <f t="shared" si="93"/>
        <v>136.44</v>
      </c>
      <c r="O1483" s="14">
        <f t="shared" si="94"/>
        <v>98.647</v>
      </c>
      <c r="P1483" s="16">
        <f t="shared" si="95"/>
        <v>0.419619119730142</v>
      </c>
      <c r="Q1483" s="17">
        <f>YEAR(SalesDataTable[[#This Row],[Order Date]])</f>
        <v>2026</v>
      </c>
      <c r="R1483" s="16" t="str">
        <f>"Q"&amp;ROUNDUP(MONTH(SalesDataTable[[#This Row],[Order Date]])/3,0)</f>
        <v>Q3</v>
      </c>
      <c r="S1483" s="13">
        <f>MONTH(SalesDataTable[[#This Row],[Order Date]])</f>
        <v>7</v>
      </c>
      <c r="T1483" s="16" t="str">
        <f>TEXT(SalesDataTable[[#This Row],[Order Date]],"mmm")</f>
        <v>Jul</v>
      </c>
    </row>
    <row r="1484" ht="15.6" spans="1:20">
      <c r="A1484" s="19" t="s">
        <v>1555</v>
      </c>
      <c r="B1484" s="11">
        <v>46229</v>
      </c>
      <c r="C1484" s="12" t="s">
        <v>47</v>
      </c>
      <c r="D1484" s="12" t="s">
        <v>102</v>
      </c>
      <c r="E1484" s="12" t="s">
        <v>30</v>
      </c>
      <c r="F1484" s="12" t="s">
        <v>36</v>
      </c>
      <c r="G1484" s="12" t="s">
        <v>37</v>
      </c>
      <c r="H1484" s="12" t="s">
        <v>91</v>
      </c>
      <c r="I1484" s="13">
        <v>3</v>
      </c>
      <c r="J1484" s="14">
        <v>132.68</v>
      </c>
      <c r="K1484" s="15">
        <v>0.15</v>
      </c>
      <c r="L1484" s="14">
        <v>67.38</v>
      </c>
      <c r="M1484" s="14">
        <f t="shared" si="92"/>
        <v>338.334</v>
      </c>
      <c r="N1484" s="14">
        <f t="shared" si="93"/>
        <v>202.14</v>
      </c>
      <c r="O1484" s="14">
        <f t="shared" si="94"/>
        <v>136.194</v>
      </c>
      <c r="P1484" s="16">
        <f t="shared" si="95"/>
        <v>0.402543049176258</v>
      </c>
      <c r="Q1484" s="17">
        <f>YEAR(SalesDataTable[[#This Row],[Order Date]])</f>
        <v>2026</v>
      </c>
      <c r="R1484" s="16" t="str">
        <f>"Q"&amp;ROUNDUP(MONTH(SalesDataTable[[#This Row],[Order Date]])/3,0)</f>
        <v>Q3</v>
      </c>
      <c r="S1484" s="13">
        <f>MONTH(SalesDataTable[[#This Row],[Order Date]])</f>
        <v>7</v>
      </c>
      <c r="T1484" s="16" t="str">
        <f>TEXT(SalesDataTable[[#This Row],[Order Date]],"mmm")</f>
        <v>Jul</v>
      </c>
    </row>
    <row r="1485" ht="15.6" spans="1:20">
      <c r="A1485" s="19" t="s">
        <v>1556</v>
      </c>
      <c r="B1485" s="11">
        <v>46229</v>
      </c>
      <c r="C1485" s="12" t="s">
        <v>47</v>
      </c>
      <c r="D1485" s="12" t="s">
        <v>65</v>
      </c>
      <c r="E1485" s="12" t="s">
        <v>45</v>
      </c>
      <c r="F1485" s="12" t="s">
        <v>36</v>
      </c>
      <c r="G1485" s="12" t="s">
        <v>69</v>
      </c>
      <c r="H1485" s="12" t="s">
        <v>87</v>
      </c>
      <c r="I1485" s="13">
        <v>1</v>
      </c>
      <c r="J1485" s="14">
        <v>35.48</v>
      </c>
      <c r="K1485" s="15">
        <v>0.05</v>
      </c>
      <c r="L1485" s="14">
        <v>14.15</v>
      </c>
      <c r="M1485" s="14">
        <f t="shared" si="92"/>
        <v>33.706</v>
      </c>
      <c r="N1485" s="14">
        <f t="shared" si="93"/>
        <v>14.15</v>
      </c>
      <c r="O1485" s="14">
        <f t="shared" si="94"/>
        <v>19.556</v>
      </c>
      <c r="P1485" s="16">
        <f t="shared" si="95"/>
        <v>0.580193437370201</v>
      </c>
      <c r="Q1485" s="17">
        <f>YEAR(SalesDataTable[[#This Row],[Order Date]])</f>
        <v>2026</v>
      </c>
      <c r="R1485" s="16" t="str">
        <f>"Q"&amp;ROUNDUP(MONTH(SalesDataTable[[#This Row],[Order Date]])/3,0)</f>
        <v>Q3</v>
      </c>
      <c r="S1485" s="13">
        <f>MONTH(SalesDataTable[[#This Row],[Order Date]])</f>
        <v>7</v>
      </c>
      <c r="T1485" s="16" t="str">
        <f>TEXT(SalesDataTable[[#This Row],[Order Date]],"mmm")</f>
        <v>Jul</v>
      </c>
    </row>
    <row r="1486" ht="15.6" spans="1:20">
      <c r="A1486" s="19" t="s">
        <v>1557</v>
      </c>
      <c r="B1486" s="11">
        <v>46229</v>
      </c>
      <c r="C1486" s="12" t="s">
        <v>47</v>
      </c>
      <c r="D1486" s="12" t="s">
        <v>65</v>
      </c>
      <c r="E1486" s="12" t="s">
        <v>23</v>
      </c>
      <c r="F1486" s="12" t="s">
        <v>40</v>
      </c>
      <c r="G1486" s="12" t="s">
        <v>37</v>
      </c>
      <c r="H1486" s="12" t="s">
        <v>91</v>
      </c>
      <c r="I1486" s="13">
        <v>3</v>
      </c>
      <c r="J1486" s="14">
        <v>134.63</v>
      </c>
      <c r="K1486" s="15">
        <v>0</v>
      </c>
      <c r="L1486" s="14">
        <v>67.2</v>
      </c>
      <c r="M1486" s="14">
        <f t="shared" si="92"/>
        <v>403.89</v>
      </c>
      <c r="N1486" s="14">
        <f t="shared" si="93"/>
        <v>201.6</v>
      </c>
      <c r="O1486" s="14">
        <f t="shared" si="94"/>
        <v>202.29</v>
      </c>
      <c r="P1486" s="16">
        <f t="shared" si="95"/>
        <v>0.500854192973334</v>
      </c>
      <c r="Q1486" s="17">
        <f>YEAR(SalesDataTable[[#This Row],[Order Date]])</f>
        <v>2026</v>
      </c>
      <c r="R1486" s="16" t="str">
        <f>"Q"&amp;ROUNDUP(MONTH(SalesDataTable[[#This Row],[Order Date]])/3,0)</f>
        <v>Q3</v>
      </c>
      <c r="S1486" s="13">
        <f>MONTH(SalesDataTable[[#This Row],[Order Date]])</f>
        <v>7</v>
      </c>
      <c r="T1486" s="16" t="str">
        <f>TEXT(SalesDataTable[[#This Row],[Order Date]],"mmm")</f>
        <v>Jul</v>
      </c>
    </row>
    <row r="1487" ht="15.6" spans="1:20">
      <c r="A1487" s="19" t="s">
        <v>1558</v>
      </c>
      <c r="B1487" s="11">
        <v>46230</v>
      </c>
      <c r="C1487" s="12" t="s">
        <v>21</v>
      </c>
      <c r="D1487" s="12" t="s">
        <v>72</v>
      </c>
      <c r="E1487" s="12" t="s">
        <v>59</v>
      </c>
      <c r="F1487" s="12" t="s">
        <v>36</v>
      </c>
      <c r="G1487" s="12" t="s">
        <v>31</v>
      </c>
      <c r="H1487" s="12" t="s">
        <v>99</v>
      </c>
      <c r="I1487" s="13">
        <v>3</v>
      </c>
      <c r="J1487" s="14">
        <v>72.03</v>
      </c>
      <c r="K1487" s="15">
        <v>0</v>
      </c>
      <c r="L1487" s="14">
        <v>32.46</v>
      </c>
      <c r="M1487" s="14">
        <f t="shared" si="92"/>
        <v>216.09</v>
      </c>
      <c r="N1487" s="14">
        <f t="shared" si="93"/>
        <v>97.38</v>
      </c>
      <c r="O1487" s="14">
        <f t="shared" si="94"/>
        <v>118.71</v>
      </c>
      <c r="P1487" s="16">
        <f t="shared" si="95"/>
        <v>0.549354435651812</v>
      </c>
      <c r="Q1487" s="17">
        <f>YEAR(SalesDataTable[[#This Row],[Order Date]])</f>
        <v>2026</v>
      </c>
      <c r="R1487" s="16" t="str">
        <f>"Q"&amp;ROUNDUP(MONTH(SalesDataTable[[#This Row],[Order Date]])/3,0)</f>
        <v>Q3</v>
      </c>
      <c r="S1487" s="13">
        <f>MONTH(SalesDataTable[[#This Row],[Order Date]])</f>
        <v>7</v>
      </c>
      <c r="T1487" s="16" t="str">
        <f>TEXT(SalesDataTable[[#This Row],[Order Date]],"mmm")</f>
        <v>Jul</v>
      </c>
    </row>
    <row r="1488" ht="15.6" spans="1:20">
      <c r="A1488" s="19" t="s">
        <v>1559</v>
      </c>
      <c r="B1488" s="11">
        <v>46230</v>
      </c>
      <c r="C1488" s="12" t="s">
        <v>47</v>
      </c>
      <c r="D1488" s="12" t="s">
        <v>65</v>
      </c>
      <c r="E1488" s="12" t="s">
        <v>59</v>
      </c>
      <c r="F1488" s="12" t="s">
        <v>24</v>
      </c>
      <c r="G1488" s="12" t="s">
        <v>69</v>
      </c>
      <c r="H1488" s="12" t="s">
        <v>70</v>
      </c>
      <c r="I1488" s="13">
        <v>1</v>
      </c>
      <c r="J1488" s="14">
        <v>40.24</v>
      </c>
      <c r="K1488" s="15">
        <v>0</v>
      </c>
      <c r="L1488" s="14">
        <v>15.05</v>
      </c>
      <c r="M1488" s="14">
        <f t="shared" si="92"/>
        <v>40.24</v>
      </c>
      <c r="N1488" s="14">
        <f t="shared" si="93"/>
        <v>15.05</v>
      </c>
      <c r="O1488" s="14">
        <f t="shared" si="94"/>
        <v>25.19</v>
      </c>
      <c r="P1488" s="16">
        <f t="shared" si="95"/>
        <v>0.625994035785288</v>
      </c>
      <c r="Q1488" s="17">
        <f>YEAR(SalesDataTable[[#This Row],[Order Date]])</f>
        <v>2026</v>
      </c>
      <c r="R1488" s="16" t="str">
        <f>"Q"&amp;ROUNDUP(MONTH(SalesDataTable[[#This Row],[Order Date]])/3,0)</f>
        <v>Q3</v>
      </c>
      <c r="S1488" s="13">
        <f>MONTH(SalesDataTable[[#This Row],[Order Date]])</f>
        <v>7</v>
      </c>
      <c r="T1488" s="16" t="str">
        <f>TEXT(SalesDataTable[[#This Row],[Order Date]],"mmm")</f>
        <v>Jul</v>
      </c>
    </row>
    <row r="1489" ht="15.6" spans="1:20">
      <c r="A1489" s="19" t="s">
        <v>1560</v>
      </c>
      <c r="B1489" s="11">
        <v>46230</v>
      </c>
      <c r="C1489" s="12" t="s">
        <v>34</v>
      </c>
      <c r="D1489" s="12" t="s">
        <v>54</v>
      </c>
      <c r="E1489" s="12" t="s">
        <v>45</v>
      </c>
      <c r="F1489" s="12" t="s">
        <v>24</v>
      </c>
      <c r="G1489" s="12" t="s">
        <v>37</v>
      </c>
      <c r="H1489" s="12" t="s">
        <v>38</v>
      </c>
      <c r="I1489" s="13">
        <v>1</v>
      </c>
      <c r="J1489" s="14">
        <v>36.14</v>
      </c>
      <c r="K1489" s="15">
        <v>0</v>
      </c>
      <c r="L1489" s="14">
        <v>13.52</v>
      </c>
      <c r="M1489" s="14">
        <f t="shared" si="92"/>
        <v>36.14</v>
      </c>
      <c r="N1489" s="14">
        <f t="shared" si="93"/>
        <v>13.52</v>
      </c>
      <c r="O1489" s="14">
        <f t="shared" si="94"/>
        <v>22.62</v>
      </c>
      <c r="P1489" s="16">
        <f t="shared" si="95"/>
        <v>0.62589928057554</v>
      </c>
      <c r="Q1489" s="17">
        <f>YEAR(SalesDataTable[[#This Row],[Order Date]])</f>
        <v>2026</v>
      </c>
      <c r="R1489" s="16" t="str">
        <f>"Q"&amp;ROUNDUP(MONTH(SalesDataTable[[#This Row],[Order Date]])/3,0)</f>
        <v>Q3</v>
      </c>
      <c r="S1489" s="13">
        <f>MONTH(SalesDataTable[[#This Row],[Order Date]])</f>
        <v>7</v>
      </c>
      <c r="T1489" s="16" t="str">
        <f>TEXT(SalesDataTable[[#This Row],[Order Date]],"mmm")</f>
        <v>Jul</v>
      </c>
    </row>
    <row r="1490" ht="15.6" spans="1:20">
      <c r="A1490" s="19" t="s">
        <v>1561</v>
      </c>
      <c r="B1490" s="11">
        <v>46230</v>
      </c>
      <c r="C1490" s="12" t="s">
        <v>28</v>
      </c>
      <c r="D1490" s="12" t="s">
        <v>86</v>
      </c>
      <c r="E1490" s="12" t="s">
        <v>23</v>
      </c>
      <c r="F1490" s="12" t="s">
        <v>36</v>
      </c>
      <c r="G1490" s="12" t="s">
        <v>69</v>
      </c>
      <c r="H1490" s="12" t="s">
        <v>70</v>
      </c>
      <c r="I1490" s="13">
        <v>2</v>
      </c>
      <c r="J1490" s="14">
        <v>40.22</v>
      </c>
      <c r="K1490" s="15">
        <v>0.05</v>
      </c>
      <c r="L1490" s="14">
        <v>14.72</v>
      </c>
      <c r="M1490" s="14">
        <f t="shared" si="92"/>
        <v>76.418</v>
      </c>
      <c r="N1490" s="14">
        <f t="shared" si="93"/>
        <v>29.44</v>
      </c>
      <c r="O1490" s="14">
        <f t="shared" si="94"/>
        <v>46.978</v>
      </c>
      <c r="P1490" s="16">
        <f t="shared" si="95"/>
        <v>0.614750451464315</v>
      </c>
      <c r="Q1490" s="17">
        <f>YEAR(SalesDataTable[[#This Row],[Order Date]])</f>
        <v>2026</v>
      </c>
      <c r="R1490" s="16" t="str">
        <f>"Q"&amp;ROUNDUP(MONTH(SalesDataTable[[#This Row],[Order Date]])/3,0)</f>
        <v>Q3</v>
      </c>
      <c r="S1490" s="13">
        <f>MONTH(SalesDataTable[[#This Row],[Order Date]])</f>
        <v>7</v>
      </c>
      <c r="T1490" s="16" t="str">
        <f>TEXT(SalesDataTable[[#This Row],[Order Date]],"mmm")</f>
        <v>Jul</v>
      </c>
    </row>
    <row r="1491" ht="15.6" spans="1:20">
      <c r="A1491" s="19" t="s">
        <v>1562</v>
      </c>
      <c r="B1491" s="11">
        <v>46230</v>
      </c>
      <c r="C1491" s="12" t="s">
        <v>47</v>
      </c>
      <c r="D1491" s="12" t="s">
        <v>65</v>
      </c>
      <c r="E1491" s="12" t="s">
        <v>23</v>
      </c>
      <c r="F1491" s="12" t="s">
        <v>24</v>
      </c>
      <c r="G1491" s="12" t="s">
        <v>69</v>
      </c>
      <c r="H1491" s="12" t="s">
        <v>87</v>
      </c>
      <c r="I1491" s="13">
        <v>3</v>
      </c>
      <c r="J1491" s="14">
        <v>37.13</v>
      </c>
      <c r="K1491" s="15">
        <v>0.05</v>
      </c>
      <c r="L1491" s="14">
        <v>14.29</v>
      </c>
      <c r="M1491" s="14">
        <f t="shared" si="92"/>
        <v>105.8205</v>
      </c>
      <c r="N1491" s="14">
        <f t="shared" si="93"/>
        <v>42.87</v>
      </c>
      <c r="O1491" s="14">
        <f t="shared" si="94"/>
        <v>62.9505</v>
      </c>
      <c r="P1491" s="16">
        <f t="shared" si="95"/>
        <v>0.594880009071966</v>
      </c>
      <c r="Q1491" s="17">
        <f>YEAR(SalesDataTable[[#This Row],[Order Date]])</f>
        <v>2026</v>
      </c>
      <c r="R1491" s="16" t="str">
        <f>"Q"&amp;ROUNDUP(MONTH(SalesDataTable[[#This Row],[Order Date]])/3,0)</f>
        <v>Q3</v>
      </c>
      <c r="S1491" s="13">
        <f>MONTH(SalesDataTable[[#This Row],[Order Date]])</f>
        <v>7</v>
      </c>
      <c r="T1491" s="16" t="str">
        <f>TEXT(SalesDataTable[[#This Row],[Order Date]],"mmm")</f>
        <v>Jul</v>
      </c>
    </row>
    <row r="1492" ht="15.6" spans="1:20">
      <c r="A1492" s="19" t="s">
        <v>1563</v>
      </c>
      <c r="B1492" s="11">
        <v>46230</v>
      </c>
      <c r="C1492" s="12" t="s">
        <v>21</v>
      </c>
      <c r="D1492" s="12" t="s">
        <v>72</v>
      </c>
      <c r="E1492" s="12" t="s">
        <v>23</v>
      </c>
      <c r="F1492" s="12" t="s">
        <v>36</v>
      </c>
      <c r="G1492" s="12" t="s">
        <v>51</v>
      </c>
      <c r="H1492" s="12" t="s">
        <v>110</v>
      </c>
      <c r="I1492" s="13">
        <v>4</v>
      </c>
      <c r="J1492" s="14">
        <v>125.07</v>
      </c>
      <c r="K1492" s="15">
        <v>0.05</v>
      </c>
      <c r="L1492" s="14">
        <v>60</v>
      </c>
      <c r="M1492" s="14">
        <f t="shared" si="92"/>
        <v>475.266</v>
      </c>
      <c r="N1492" s="14">
        <f t="shared" si="93"/>
        <v>240</v>
      </c>
      <c r="O1492" s="14">
        <f t="shared" si="94"/>
        <v>235.266</v>
      </c>
      <c r="P1492" s="16">
        <f t="shared" si="95"/>
        <v>0.49501963111184</v>
      </c>
      <c r="Q1492" s="17">
        <f>YEAR(SalesDataTable[[#This Row],[Order Date]])</f>
        <v>2026</v>
      </c>
      <c r="R1492" s="16" t="str">
        <f>"Q"&amp;ROUNDUP(MONTH(SalesDataTable[[#This Row],[Order Date]])/3,0)</f>
        <v>Q3</v>
      </c>
      <c r="S1492" s="13">
        <f>MONTH(SalesDataTable[[#This Row],[Order Date]])</f>
        <v>7</v>
      </c>
      <c r="T1492" s="16" t="str">
        <f>TEXT(SalesDataTable[[#This Row],[Order Date]],"mmm")</f>
        <v>Jul</v>
      </c>
    </row>
    <row r="1493" ht="15.6" spans="1:20">
      <c r="A1493" s="19" t="s">
        <v>1564</v>
      </c>
      <c r="B1493" s="11">
        <v>46230</v>
      </c>
      <c r="C1493" s="12" t="s">
        <v>47</v>
      </c>
      <c r="D1493" s="12" t="s">
        <v>102</v>
      </c>
      <c r="E1493" s="12" t="s">
        <v>30</v>
      </c>
      <c r="F1493" s="12" t="s">
        <v>24</v>
      </c>
      <c r="G1493" s="12" t="s">
        <v>69</v>
      </c>
      <c r="H1493" s="12" t="s">
        <v>75</v>
      </c>
      <c r="I1493" s="13">
        <v>5</v>
      </c>
      <c r="J1493" s="14">
        <v>122.14</v>
      </c>
      <c r="K1493" s="15">
        <v>0.05</v>
      </c>
      <c r="L1493" s="14">
        <v>70.64</v>
      </c>
      <c r="M1493" s="14">
        <f t="shared" si="92"/>
        <v>580.165</v>
      </c>
      <c r="N1493" s="14">
        <f t="shared" si="93"/>
        <v>353.2</v>
      </c>
      <c r="O1493" s="14">
        <f t="shared" si="94"/>
        <v>226.965</v>
      </c>
      <c r="P1493" s="16">
        <f t="shared" si="95"/>
        <v>0.39120767367904</v>
      </c>
      <c r="Q1493" s="17">
        <f>YEAR(SalesDataTable[[#This Row],[Order Date]])</f>
        <v>2026</v>
      </c>
      <c r="R1493" s="16" t="str">
        <f>"Q"&amp;ROUNDUP(MONTH(SalesDataTable[[#This Row],[Order Date]])/3,0)</f>
        <v>Q3</v>
      </c>
      <c r="S1493" s="13">
        <f>MONTH(SalesDataTable[[#This Row],[Order Date]])</f>
        <v>7</v>
      </c>
      <c r="T1493" s="16" t="str">
        <f>TEXT(SalesDataTable[[#This Row],[Order Date]],"mmm")</f>
        <v>Jul</v>
      </c>
    </row>
    <row r="1494" ht="15.6" spans="1:20">
      <c r="A1494" s="19" t="s">
        <v>1565</v>
      </c>
      <c r="B1494" s="11">
        <v>46231</v>
      </c>
      <c r="C1494" s="12" t="s">
        <v>28</v>
      </c>
      <c r="D1494" s="12" t="s">
        <v>86</v>
      </c>
      <c r="E1494" s="12" t="s">
        <v>23</v>
      </c>
      <c r="F1494" s="12" t="s">
        <v>40</v>
      </c>
      <c r="G1494" s="12" t="s">
        <v>51</v>
      </c>
      <c r="H1494" s="12" t="s">
        <v>110</v>
      </c>
      <c r="I1494" s="13">
        <v>1</v>
      </c>
      <c r="J1494" s="14">
        <v>120.09</v>
      </c>
      <c r="K1494" s="15">
        <v>0</v>
      </c>
      <c r="L1494" s="14">
        <v>62.18</v>
      </c>
      <c r="M1494" s="14">
        <f t="shared" si="92"/>
        <v>120.09</v>
      </c>
      <c r="N1494" s="14">
        <f t="shared" si="93"/>
        <v>62.18</v>
      </c>
      <c r="O1494" s="14">
        <f t="shared" si="94"/>
        <v>57.91</v>
      </c>
      <c r="P1494" s="16">
        <f t="shared" si="95"/>
        <v>0.482221667083021</v>
      </c>
      <c r="Q1494" s="17">
        <f>YEAR(SalesDataTable[[#This Row],[Order Date]])</f>
        <v>2026</v>
      </c>
      <c r="R1494" s="16" t="str">
        <f>"Q"&amp;ROUNDUP(MONTH(SalesDataTable[[#This Row],[Order Date]])/3,0)</f>
        <v>Q3</v>
      </c>
      <c r="S1494" s="13">
        <f>MONTH(SalesDataTable[[#This Row],[Order Date]])</f>
        <v>7</v>
      </c>
      <c r="T1494" s="16" t="str">
        <f>TEXT(SalesDataTable[[#This Row],[Order Date]],"mmm")</f>
        <v>Jul</v>
      </c>
    </row>
    <row r="1495" ht="15.6" spans="1:20">
      <c r="A1495" s="19" t="s">
        <v>1566</v>
      </c>
      <c r="B1495" s="11">
        <v>46231</v>
      </c>
      <c r="C1495" s="12" t="s">
        <v>47</v>
      </c>
      <c r="D1495" s="12" t="s">
        <v>48</v>
      </c>
      <c r="E1495" s="12" t="s">
        <v>59</v>
      </c>
      <c r="F1495" s="12" t="s">
        <v>24</v>
      </c>
      <c r="G1495" s="12" t="s">
        <v>25</v>
      </c>
      <c r="H1495" s="12" t="s">
        <v>63</v>
      </c>
      <c r="I1495" s="13">
        <v>6</v>
      </c>
      <c r="J1495" s="14">
        <v>102.75</v>
      </c>
      <c r="K1495" s="15">
        <v>0</v>
      </c>
      <c r="L1495" s="14">
        <v>51.55</v>
      </c>
      <c r="M1495" s="14">
        <f t="shared" si="92"/>
        <v>616.5</v>
      </c>
      <c r="N1495" s="14">
        <f t="shared" si="93"/>
        <v>309.3</v>
      </c>
      <c r="O1495" s="14">
        <f t="shared" si="94"/>
        <v>307.2</v>
      </c>
      <c r="P1495" s="16">
        <f t="shared" si="95"/>
        <v>0.498296836982968</v>
      </c>
      <c r="Q1495" s="17">
        <f>YEAR(SalesDataTable[[#This Row],[Order Date]])</f>
        <v>2026</v>
      </c>
      <c r="R1495" s="16" t="str">
        <f>"Q"&amp;ROUNDUP(MONTH(SalesDataTable[[#This Row],[Order Date]])/3,0)</f>
        <v>Q3</v>
      </c>
      <c r="S1495" s="13">
        <f>MONTH(SalesDataTable[[#This Row],[Order Date]])</f>
        <v>7</v>
      </c>
      <c r="T1495" s="16" t="str">
        <f>TEXT(SalesDataTable[[#This Row],[Order Date]],"mmm")</f>
        <v>Jul</v>
      </c>
    </row>
    <row r="1496" ht="15.6" spans="1:20">
      <c r="A1496" s="19" t="s">
        <v>1567</v>
      </c>
      <c r="B1496" s="11">
        <v>46231</v>
      </c>
      <c r="C1496" s="12" t="s">
        <v>34</v>
      </c>
      <c r="D1496" s="12" t="s">
        <v>35</v>
      </c>
      <c r="E1496" s="12" t="s">
        <v>23</v>
      </c>
      <c r="F1496" s="12" t="s">
        <v>24</v>
      </c>
      <c r="G1496" s="12" t="s">
        <v>51</v>
      </c>
      <c r="H1496" s="12" t="s">
        <v>61</v>
      </c>
      <c r="I1496" s="13">
        <v>4</v>
      </c>
      <c r="J1496" s="14">
        <v>191.15</v>
      </c>
      <c r="K1496" s="15">
        <v>0</v>
      </c>
      <c r="L1496" s="14">
        <v>105.01</v>
      </c>
      <c r="M1496" s="14">
        <f t="shared" si="92"/>
        <v>764.6</v>
      </c>
      <c r="N1496" s="14">
        <f t="shared" si="93"/>
        <v>420.04</v>
      </c>
      <c r="O1496" s="14">
        <f t="shared" si="94"/>
        <v>344.56</v>
      </c>
      <c r="P1496" s="16">
        <f t="shared" si="95"/>
        <v>0.450640857964949</v>
      </c>
      <c r="Q1496" s="17">
        <f>YEAR(SalesDataTable[[#This Row],[Order Date]])</f>
        <v>2026</v>
      </c>
      <c r="R1496" s="16" t="str">
        <f>"Q"&amp;ROUNDUP(MONTH(SalesDataTable[[#This Row],[Order Date]])/3,0)</f>
        <v>Q3</v>
      </c>
      <c r="S1496" s="13">
        <f>MONTH(SalesDataTable[[#This Row],[Order Date]])</f>
        <v>7</v>
      </c>
      <c r="T1496" s="16" t="str">
        <f>TEXT(SalesDataTable[[#This Row],[Order Date]],"mmm")</f>
        <v>Jul</v>
      </c>
    </row>
    <row r="1497" ht="15.6" spans="1:20">
      <c r="A1497" s="19" t="s">
        <v>1568</v>
      </c>
      <c r="B1497" s="11">
        <v>46231</v>
      </c>
      <c r="C1497" s="12" t="s">
        <v>21</v>
      </c>
      <c r="D1497" s="12" t="s">
        <v>72</v>
      </c>
      <c r="E1497" s="12" t="s">
        <v>23</v>
      </c>
      <c r="F1497" s="12" t="s">
        <v>40</v>
      </c>
      <c r="G1497" s="12" t="s">
        <v>69</v>
      </c>
      <c r="H1497" s="12" t="s">
        <v>70</v>
      </c>
      <c r="I1497" s="13">
        <v>2</v>
      </c>
      <c r="J1497" s="14">
        <v>40.15</v>
      </c>
      <c r="K1497" s="15">
        <v>0.1</v>
      </c>
      <c r="L1497" s="14">
        <v>14.86</v>
      </c>
      <c r="M1497" s="14">
        <f t="shared" si="92"/>
        <v>72.27</v>
      </c>
      <c r="N1497" s="14">
        <f t="shared" si="93"/>
        <v>29.72</v>
      </c>
      <c r="O1497" s="14">
        <f t="shared" si="94"/>
        <v>42.55</v>
      </c>
      <c r="P1497" s="16">
        <f t="shared" si="95"/>
        <v>0.588764355887644</v>
      </c>
      <c r="Q1497" s="17">
        <f>YEAR(SalesDataTable[[#This Row],[Order Date]])</f>
        <v>2026</v>
      </c>
      <c r="R1497" s="16" t="str">
        <f>"Q"&amp;ROUNDUP(MONTH(SalesDataTable[[#This Row],[Order Date]])/3,0)</f>
        <v>Q3</v>
      </c>
      <c r="S1497" s="13">
        <f>MONTH(SalesDataTable[[#This Row],[Order Date]])</f>
        <v>7</v>
      </c>
      <c r="T1497" s="16" t="str">
        <f>TEXT(SalesDataTable[[#This Row],[Order Date]],"mmm")</f>
        <v>Jul</v>
      </c>
    </row>
    <row r="1498" ht="15.6" spans="1:20">
      <c r="A1498" s="19" t="s">
        <v>1569</v>
      </c>
      <c r="B1498" s="11">
        <v>46231</v>
      </c>
      <c r="C1498" s="12" t="s">
        <v>28</v>
      </c>
      <c r="D1498" s="12" t="s">
        <v>86</v>
      </c>
      <c r="E1498" s="12" t="s">
        <v>59</v>
      </c>
      <c r="F1498" s="12" t="s">
        <v>40</v>
      </c>
      <c r="G1498" s="12" t="s">
        <v>51</v>
      </c>
      <c r="H1498" s="12" t="s">
        <v>84</v>
      </c>
      <c r="I1498" s="13">
        <v>1</v>
      </c>
      <c r="J1498" s="14">
        <v>83.05</v>
      </c>
      <c r="K1498" s="15">
        <v>0</v>
      </c>
      <c r="L1498" s="14">
        <v>38.86</v>
      </c>
      <c r="M1498" s="14">
        <f t="shared" si="92"/>
        <v>83.05</v>
      </c>
      <c r="N1498" s="14">
        <f t="shared" si="93"/>
        <v>38.86</v>
      </c>
      <c r="O1498" s="14">
        <f t="shared" si="94"/>
        <v>44.19</v>
      </c>
      <c r="P1498" s="16">
        <f t="shared" si="95"/>
        <v>0.53208910295003</v>
      </c>
      <c r="Q1498" s="17">
        <f>YEAR(SalesDataTable[[#This Row],[Order Date]])</f>
        <v>2026</v>
      </c>
      <c r="R1498" s="16" t="str">
        <f>"Q"&amp;ROUNDUP(MONTH(SalesDataTable[[#This Row],[Order Date]])/3,0)</f>
        <v>Q3</v>
      </c>
      <c r="S1498" s="13">
        <f>MONTH(SalesDataTable[[#This Row],[Order Date]])</f>
        <v>7</v>
      </c>
      <c r="T1498" s="16" t="str">
        <f>TEXT(SalesDataTable[[#This Row],[Order Date]],"mmm")</f>
        <v>Jul</v>
      </c>
    </row>
    <row r="1499" ht="15.6" spans="1:20">
      <c r="A1499" s="19" t="s">
        <v>1570</v>
      </c>
      <c r="B1499" s="11">
        <v>46231</v>
      </c>
      <c r="C1499" s="12" t="s">
        <v>21</v>
      </c>
      <c r="D1499" s="12" t="s">
        <v>72</v>
      </c>
      <c r="E1499" s="12" t="s">
        <v>23</v>
      </c>
      <c r="F1499" s="12" t="s">
        <v>24</v>
      </c>
      <c r="G1499" s="12" t="s">
        <v>31</v>
      </c>
      <c r="H1499" s="12" t="s">
        <v>41</v>
      </c>
      <c r="I1499" s="13">
        <v>2</v>
      </c>
      <c r="J1499" s="14">
        <v>146.23</v>
      </c>
      <c r="K1499" s="15">
        <v>0</v>
      </c>
      <c r="L1499" s="14">
        <v>79.04</v>
      </c>
      <c r="M1499" s="14">
        <f t="shared" si="92"/>
        <v>292.46</v>
      </c>
      <c r="N1499" s="14">
        <f t="shared" si="93"/>
        <v>158.08</v>
      </c>
      <c r="O1499" s="14">
        <f t="shared" si="94"/>
        <v>134.38</v>
      </c>
      <c r="P1499" s="16">
        <f t="shared" si="95"/>
        <v>0.459481638514669</v>
      </c>
      <c r="Q1499" s="17">
        <f>YEAR(SalesDataTable[[#This Row],[Order Date]])</f>
        <v>2026</v>
      </c>
      <c r="R1499" s="16" t="str">
        <f>"Q"&amp;ROUNDUP(MONTH(SalesDataTable[[#This Row],[Order Date]])/3,0)</f>
        <v>Q3</v>
      </c>
      <c r="S1499" s="13">
        <f>MONTH(SalesDataTable[[#This Row],[Order Date]])</f>
        <v>7</v>
      </c>
      <c r="T1499" s="16" t="str">
        <f>TEXT(SalesDataTable[[#This Row],[Order Date]],"mmm")</f>
        <v>Jul</v>
      </c>
    </row>
    <row r="1500" ht="15.6" spans="1:20">
      <c r="A1500" s="19" t="s">
        <v>1571</v>
      </c>
      <c r="B1500" s="11">
        <v>46231</v>
      </c>
      <c r="C1500" s="12" t="s">
        <v>28</v>
      </c>
      <c r="D1500" s="12" t="s">
        <v>106</v>
      </c>
      <c r="E1500" s="12" t="s">
        <v>23</v>
      </c>
      <c r="F1500" s="12" t="s">
        <v>24</v>
      </c>
      <c r="G1500" s="12" t="s">
        <v>31</v>
      </c>
      <c r="H1500" s="12" t="s">
        <v>41</v>
      </c>
      <c r="I1500" s="13">
        <v>2</v>
      </c>
      <c r="J1500" s="14">
        <v>144.09</v>
      </c>
      <c r="K1500" s="15">
        <v>0</v>
      </c>
      <c r="L1500" s="14">
        <v>77.67</v>
      </c>
      <c r="M1500" s="14">
        <f t="shared" si="92"/>
        <v>288.18</v>
      </c>
      <c r="N1500" s="14">
        <f t="shared" si="93"/>
        <v>155.34</v>
      </c>
      <c r="O1500" s="14">
        <f t="shared" si="94"/>
        <v>132.84</v>
      </c>
      <c r="P1500" s="16">
        <f t="shared" si="95"/>
        <v>0.460961898813242</v>
      </c>
      <c r="Q1500" s="17">
        <f>YEAR(SalesDataTable[[#This Row],[Order Date]])</f>
        <v>2026</v>
      </c>
      <c r="R1500" s="16" t="str">
        <f>"Q"&amp;ROUNDUP(MONTH(SalesDataTable[[#This Row],[Order Date]])/3,0)</f>
        <v>Q3</v>
      </c>
      <c r="S1500" s="13">
        <f>MONTH(SalesDataTable[[#This Row],[Order Date]])</f>
        <v>7</v>
      </c>
      <c r="T1500" s="16" t="str">
        <f>TEXT(SalesDataTable[[#This Row],[Order Date]],"mmm")</f>
        <v>Jul</v>
      </c>
    </row>
    <row r="1501" ht="15.6" spans="1:20">
      <c r="A1501" s="19" t="s">
        <v>1572</v>
      </c>
      <c r="B1501" s="11">
        <v>46231</v>
      </c>
      <c r="C1501" s="12" t="s">
        <v>34</v>
      </c>
      <c r="D1501" s="12" t="s">
        <v>81</v>
      </c>
      <c r="E1501" s="12" t="s">
        <v>45</v>
      </c>
      <c r="F1501" s="12" t="s">
        <v>40</v>
      </c>
      <c r="G1501" s="12" t="s">
        <v>31</v>
      </c>
      <c r="H1501" s="12" t="s">
        <v>32</v>
      </c>
      <c r="I1501" s="13">
        <v>3</v>
      </c>
      <c r="J1501" s="14">
        <v>93.01</v>
      </c>
      <c r="K1501" s="15">
        <v>0.15</v>
      </c>
      <c r="L1501" s="14">
        <v>46.68</v>
      </c>
      <c r="M1501" s="14">
        <f t="shared" si="92"/>
        <v>237.1755</v>
      </c>
      <c r="N1501" s="14">
        <f t="shared" si="93"/>
        <v>140.04</v>
      </c>
      <c r="O1501" s="14">
        <f t="shared" si="94"/>
        <v>97.1355</v>
      </c>
      <c r="P1501" s="16">
        <f t="shared" si="95"/>
        <v>0.409551155157257</v>
      </c>
      <c r="Q1501" s="17">
        <f>YEAR(SalesDataTable[[#This Row],[Order Date]])</f>
        <v>2026</v>
      </c>
      <c r="R1501" s="16" t="str">
        <f>"Q"&amp;ROUNDUP(MONTH(SalesDataTable[[#This Row],[Order Date]])/3,0)</f>
        <v>Q3</v>
      </c>
      <c r="S1501" s="13">
        <f>MONTH(SalesDataTable[[#This Row],[Order Date]])</f>
        <v>7</v>
      </c>
      <c r="T1501" s="16" t="str">
        <f>TEXT(SalesDataTable[[#This Row],[Order Date]],"mmm")</f>
        <v>Jul</v>
      </c>
    </row>
    <row r="1502" ht="15.6" spans="1:20">
      <c r="A1502" s="19" t="s">
        <v>1573</v>
      </c>
      <c r="B1502" s="11">
        <v>46231</v>
      </c>
      <c r="C1502" s="12" t="s">
        <v>21</v>
      </c>
      <c r="D1502" s="12" t="s">
        <v>22</v>
      </c>
      <c r="E1502" s="12" t="s">
        <v>45</v>
      </c>
      <c r="F1502" s="12" t="s">
        <v>36</v>
      </c>
      <c r="G1502" s="12" t="s">
        <v>51</v>
      </c>
      <c r="H1502" s="12" t="s">
        <v>110</v>
      </c>
      <c r="I1502" s="13">
        <v>1</v>
      </c>
      <c r="J1502" s="14">
        <v>121.61</v>
      </c>
      <c r="K1502" s="15">
        <v>0.1</v>
      </c>
      <c r="L1502" s="14">
        <v>60.58</v>
      </c>
      <c r="M1502" s="14">
        <f t="shared" si="92"/>
        <v>109.449</v>
      </c>
      <c r="N1502" s="14">
        <f t="shared" si="93"/>
        <v>60.58</v>
      </c>
      <c r="O1502" s="14">
        <f t="shared" si="94"/>
        <v>48.869</v>
      </c>
      <c r="P1502" s="16">
        <f t="shared" si="95"/>
        <v>0.446500196438524</v>
      </c>
      <c r="Q1502" s="17">
        <f>YEAR(SalesDataTable[[#This Row],[Order Date]])</f>
        <v>2026</v>
      </c>
      <c r="R1502" s="16" t="str">
        <f>"Q"&amp;ROUNDUP(MONTH(SalesDataTable[[#This Row],[Order Date]])/3,0)</f>
        <v>Q3</v>
      </c>
      <c r="S1502" s="13">
        <f>MONTH(SalesDataTable[[#This Row],[Order Date]])</f>
        <v>7</v>
      </c>
      <c r="T1502" s="16" t="str">
        <f>TEXT(SalesDataTable[[#This Row],[Order Date]],"mmm")</f>
        <v>Jul</v>
      </c>
    </row>
    <row r="1503" ht="15.6" spans="1:20">
      <c r="A1503" s="19" t="s">
        <v>1574</v>
      </c>
      <c r="B1503" s="11">
        <v>46232</v>
      </c>
      <c r="C1503" s="12" t="s">
        <v>47</v>
      </c>
      <c r="D1503" s="12" t="s">
        <v>48</v>
      </c>
      <c r="E1503" s="12" t="s">
        <v>23</v>
      </c>
      <c r="F1503" s="12" t="s">
        <v>40</v>
      </c>
      <c r="G1503" s="12" t="s">
        <v>51</v>
      </c>
      <c r="H1503" s="12" t="s">
        <v>61</v>
      </c>
      <c r="I1503" s="13">
        <v>2</v>
      </c>
      <c r="J1503" s="14">
        <v>195.09</v>
      </c>
      <c r="K1503" s="15">
        <v>0</v>
      </c>
      <c r="L1503" s="14">
        <v>106.82</v>
      </c>
      <c r="M1503" s="14">
        <f t="shared" si="92"/>
        <v>390.18</v>
      </c>
      <c r="N1503" s="14">
        <f t="shared" si="93"/>
        <v>213.64</v>
      </c>
      <c r="O1503" s="14">
        <f t="shared" si="94"/>
        <v>176.54</v>
      </c>
      <c r="P1503" s="16">
        <f t="shared" si="95"/>
        <v>0.452457839971295</v>
      </c>
      <c r="Q1503" s="17">
        <f>YEAR(SalesDataTable[[#This Row],[Order Date]])</f>
        <v>2026</v>
      </c>
      <c r="R1503" s="16" t="str">
        <f>"Q"&amp;ROUNDUP(MONTH(SalesDataTable[[#This Row],[Order Date]])/3,0)</f>
        <v>Q3</v>
      </c>
      <c r="S1503" s="13">
        <f>MONTH(SalesDataTable[[#This Row],[Order Date]])</f>
        <v>7</v>
      </c>
      <c r="T1503" s="16" t="str">
        <f>TEXT(SalesDataTable[[#This Row],[Order Date]],"mmm")</f>
        <v>Jul</v>
      </c>
    </row>
    <row r="1504" ht="15.6" spans="1:20">
      <c r="A1504" s="19" t="s">
        <v>1575</v>
      </c>
      <c r="B1504" s="11">
        <v>46232</v>
      </c>
      <c r="C1504" s="12" t="s">
        <v>34</v>
      </c>
      <c r="D1504" s="12" t="s">
        <v>81</v>
      </c>
      <c r="E1504" s="12" t="s">
        <v>45</v>
      </c>
      <c r="F1504" s="12" t="s">
        <v>24</v>
      </c>
      <c r="G1504" s="12" t="s">
        <v>37</v>
      </c>
      <c r="H1504" s="12" t="s">
        <v>103</v>
      </c>
      <c r="I1504" s="13">
        <v>3</v>
      </c>
      <c r="J1504" s="14">
        <v>167.52</v>
      </c>
      <c r="K1504" s="15">
        <v>0</v>
      </c>
      <c r="L1504" s="14">
        <v>87.26</v>
      </c>
      <c r="M1504" s="14">
        <f t="shared" si="92"/>
        <v>502.56</v>
      </c>
      <c r="N1504" s="14">
        <f t="shared" si="93"/>
        <v>261.78</v>
      </c>
      <c r="O1504" s="14">
        <f t="shared" si="94"/>
        <v>240.78</v>
      </c>
      <c r="P1504" s="16">
        <f t="shared" si="95"/>
        <v>0.479106972301815</v>
      </c>
      <c r="Q1504" s="17">
        <f>YEAR(SalesDataTable[[#This Row],[Order Date]])</f>
        <v>2026</v>
      </c>
      <c r="R1504" s="16" t="str">
        <f>"Q"&amp;ROUNDUP(MONTH(SalesDataTable[[#This Row],[Order Date]])/3,0)</f>
        <v>Q3</v>
      </c>
      <c r="S1504" s="13">
        <f>MONTH(SalesDataTable[[#This Row],[Order Date]])</f>
        <v>7</v>
      </c>
      <c r="T1504" s="16" t="str">
        <f>TEXT(SalesDataTable[[#This Row],[Order Date]],"mmm")</f>
        <v>Jul</v>
      </c>
    </row>
    <row r="1505" ht="15.6" spans="1:20">
      <c r="A1505" s="19" t="s">
        <v>1576</v>
      </c>
      <c r="B1505" s="11">
        <v>46232</v>
      </c>
      <c r="C1505" s="12" t="s">
        <v>28</v>
      </c>
      <c r="D1505" s="12" t="s">
        <v>106</v>
      </c>
      <c r="E1505" s="12" t="s">
        <v>59</v>
      </c>
      <c r="F1505" s="12" t="s">
        <v>36</v>
      </c>
      <c r="G1505" s="12" t="s">
        <v>25</v>
      </c>
      <c r="H1505" s="12" t="s">
        <v>49</v>
      </c>
      <c r="I1505" s="13">
        <v>3</v>
      </c>
      <c r="J1505" s="14">
        <v>50.98</v>
      </c>
      <c r="K1505" s="15">
        <v>0</v>
      </c>
      <c r="L1505" s="14">
        <v>22.63</v>
      </c>
      <c r="M1505" s="14">
        <f t="shared" si="92"/>
        <v>152.94</v>
      </c>
      <c r="N1505" s="14">
        <f t="shared" si="93"/>
        <v>67.89</v>
      </c>
      <c r="O1505" s="14">
        <f t="shared" si="94"/>
        <v>85.05</v>
      </c>
      <c r="P1505" s="16">
        <f t="shared" si="95"/>
        <v>0.556100431541781</v>
      </c>
      <c r="Q1505" s="17">
        <f>YEAR(SalesDataTable[[#This Row],[Order Date]])</f>
        <v>2026</v>
      </c>
      <c r="R1505" s="16" t="str">
        <f>"Q"&amp;ROUNDUP(MONTH(SalesDataTable[[#This Row],[Order Date]])/3,0)</f>
        <v>Q3</v>
      </c>
      <c r="S1505" s="13">
        <f>MONTH(SalesDataTable[[#This Row],[Order Date]])</f>
        <v>7</v>
      </c>
      <c r="T1505" s="16" t="str">
        <f>TEXT(SalesDataTable[[#This Row],[Order Date]],"mmm")</f>
        <v>Jul</v>
      </c>
    </row>
    <row r="1506" ht="15.6" spans="1:20">
      <c r="A1506" s="19" t="s">
        <v>1577</v>
      </c>
      <c r="B1506" s="11">
        <v>46232</v>
      </c>
      <c r="C1506" s="12" t="s">
        <v>28</v>
      </c>
      <c r="D1506" s="12" t="s">
        <v>86</v>
      </c>
      <c r="E1506" s="12" t="s">
        <v>59</v>
      </c>
      <c r="F1506" s="12" t="s">
        <v>36</v>
      </c>
      <c r="G1506" s="12" t="s">
        <v>69</v>
      </c>
      <c r="H1506" s="12" t="s">
        <v>94</v>
      </c>
      <c r="I1506" s="13">
        <v>2</v>
      </c>
      <c r="J1506" s="14">
        <v>49.98</v>
      </c>
      <c r="K1506" s="15">
        <v>0.1</v>
      </c>
      <c r="L1506" s="14">
        <v>21.91</v>
      </c>
      <c r="M1506" s="14">
        <f t="shared" si="92"/>
        <v>89.964</v>
      </c>
      <c r="N1506" s="14">
        <f t="shared" si="93"/>
        <v>43.82</v>
      </c>
      <c r="O1506" s="14">
        <f t="shared" si="94"/>
        <v>46.144</v>
      </c>
      <c r="P1506" s="16">
        <f t="shared" si="95"/>
        <v>0.51291627762216</v>
      </c>
      <c r="Q1506" s="17">
        <f>YEAR(SalesDataTable[[#This Row],[Order Date]])</f>
        <v>2026</v>
      </c>
      <c r="R1506" s="16" t="str">
        <f>"Q"&amp;ROUNDUP(MONTH(SalesDataTable[[#This Row],[Order Date]])/3,0)</f>
        <v>Q3</v>
      </c>
      <c r="S1506" s="13">
        <f>MONTH(SalesDataTable[[#This Row],[Order Date]])</f>
        <v>7</v>
      </c>
      <c r="T1506" s="16" t="str">
        <f>TEXT(SalesDataTable[[#This Row],[Order Date]],"mmm")</f>
        <v>Jul</v>
      </c>
    </row>
    <row r="1507" ht="15.6" spans="1:20">
      <c r="A1507" s="19" t="s">
        <v>1578</v>
      </c>
      <c r="B1507" s="11">
        <v>46232</v>
      </c>
      <c r="C1507" s="12" t="s">
        <v>47</v>
      </c>
      <c r="D1507" s="12" t="s">
        <v>48</v>
      </c>
      <c r="E1507" s="12" t="s">
        <v>30</v>
      </c>
      <c r="F1507" s="12" t="s">
        <v>40</v>
      </c>
      <c r="G1507" s="12" t="s">
        <v>37</v>
      </c>
      <c r="H1507" s="12" t="s">
        <v>38</v>
      </c>
      <c r="I1507" s="13">
        <v>4</v>
      </c>
      <c r="J1507" s="14">
        <v>36.44</v>
      </c>
      <c r="K1507" s="15">
        <v>0.15</v>
      </c>
      <c r="L1507" s="14">
        <v>13.32</v>
      </c>
      <c r="M1507" s="14">
        <f t="shared" si="92"/>
        <v>123.896</v>
      </c>
      <c r="N1507" s="14">
        <f t="shared" si="93"/>
        <v>53.28</v>
      </c>
      <c r="O1507" s="14">
        <f t="shared" si="94"/>
        <v>70.616</v>
      </c>
      <c r="P1507" s="16">
        <f t="shared" si="95"/>
        <v>0.569961903531994</v>
      </c>
      <c r="Q1507" s="17">
        <f>YEAR(SalesDataTable[[#This Row],[Order Date]])</f>
        <v>2026</v>
      </c>
      <c r="R1507" s="16" t="str">
        <f>"Q"&amp;ROUNDUP(MONTH(SalesDataTable[[#This Row],[Order Date]])/3,0)</f>
        <v>Q3</v>
      </c>
      <c r="S1507" s="13">
        <f>MONTH(SalesDataTable[[#This Row],[Order Date]])</f>
        <v>7</v>
      </c>
      <c r="T1507" s="16" t="str">
        <f>TEXT(SalesDataTable[[#This Row],[Order Date]],"mmm")</f>
        <v>Jul</v>
      </c>
    </row>
    <row r="1508" ht="15.6" spans="1:20">
      <c r="A1508" s="19" t="s">
        <v>1579</v>
      </c>
      <c r="B1508" s="11">
        <v>46232</v>
      </c>
      <c r="C1508" s="12" t="s">
        <v>21</v>
      </c>
      <c r="D1508" s="12" t="s">
        <v>22</v>
      </c>
      <c r="E1508" s="12" t="s">
        <v>23</v>
      </c>
      <c r="F1508" s="12" t="s">
        <v>24</v>
      </c>
      <c r="G1508" s="12" t="s">
        <v>51</v>
      </c>
      <c r="H1508" s="12" t="s">
        <v>61</v>
      </c>
      <c r="I1508" s="13">
        <v>1</v>
      </c>
      <c r="J1508" s="14">
        <v>195.34</v>
      </c>
      <c r="K1508" s="15">
        <v>0.05</v>
      </c>
      <c r="L1508" s="14">
        <v>106.6</v>
      </c>
      <c r="M1508" s="14">
        <f t="shared" si="92"/>
        <v>185.573</v>
      </c>
      <c r="N1508" s="14">
        <f t="shared" si="93"/>
        <v>106.6</v>
      </c>
      <c r="O1508" s="14">
        <f t="shared" si="94"/>
        <v>78.973</v>
      </c>
      <c r="P1508" s="16">
        <f t="shared" si="95"/>
        <v>0.42556298599473</v>
      </c>
      <c r="Q1508" s="17">
        <f>YEAR(SalesDataTable[[#This Row],[Order Date]])</f>
        <v>2026</v>
      </c>
      <c r="R1508" s="16" t="str">
        <f>"Q"&amp;ROUNDUP(MONTH(SalesDataTable[[#This Row],[Order Date]])/3,0)</f>
        <v>Q3</v>
      </c>
      <c r="S1508" s="13">
        <f>MONTH(SalesDataTable[[#This Row],[Order Date]])</f>
        <v>7</v>
      </c>
      <c r="T1508" s="16" t="str">
        <f>TEXT(SalesDataTable[[#This Row],[Order Date]],"mmm")</f>
        <v>Jul</v>
      </c>
    </row>
    <row r="1509" ht="15.6" spans="1:20">
      <c r="A1509" s="19" t="s">
        <v>1580</v>
      </c>
      <c r="B1509" s="11">
        <v>46232</v>
      </c>
      <c r="C1509" s="12" t="s">
        <v>34</v>
      </c>
      <c r="D1509" s="12" t="s">
        <v>54</v>
      </c>
      <c r="E1509" s="12" t="s">
        <v>23</v>
      </c>
      <c r="F1509" s="12" t="s">
        <v>40</v>
      </c>
      <c r="G1509" s="12" t="s">
        <v>25</v>
      </c>
      <c r="H1509" s="12" t="s">
        <v>63</v>
      </c>
      <c r="I1509" s="13">
        <v>1</v>
      </c>
      <c r="J1509" s="14">
        <v>103.31</v>
      </c>
      <c r="K1509" s="15">
        <v>0</v>
      </c>
      <c r="L1509" s="14">
        <v>50.93</v>
      </c>
      <c r="M1509" s="14">
        <f t="shared" si="92"/>
        <v>103.31</v>
      </c>
      <c r="N1509" s="14">
        <f t="shared" si="93"/>
        <v>50.93</v>
      </c>
      <c r="O1509" s="14">
        <f t="shared" si="94"/>
        <v>52.38</v>
      </c>
      <c r="P1509" s="16">
        <f t="shared" si="95"/>
        <v>0.507017713677282</v>
      </c>
      <c r="Q1509" s="17">
        <f>YEAR(SalesDataTable[[#This Row],[Order Date]])</f>
        <v>2026</v>
      </c>
      <c r="R1509" s="16" t="str">
        <f>"Q"&amp;ROUNDUP(MONTH(SalesDataTable[[#This Row],[Order Date]])/3,0)</f>
        <v>Q3</v>
      </c>
      <c r="S1509" s="13">
        <f>MONTH(SalesDataTable[[#This Row],[Order Date]])</f>
        <v>7</v>
      </c>
      <c r="T1509" s="16" t="str">
        <f>TEXT(SalesDataTable[[#This Row],[Order Date]],"mmm")</f>
        <v>Jul</v>
      </c>
    </row>
    <row r="1510" ht="15.6" spans="1:20">
      <c r="A1510" s="19" t="s">
        <v>1581</v>
      </c>
      <c r="B1510" s="11">
        <v>46232</v>
      </c>
      <c r="C1510" s="12" t="s">
        <v>21</v>
      </c>
      <c r="D1510" s="12" t="s">
        <v>22</v>
      </c>
      <c r="E1510" s="12" t="s">
        <v>23</v>
      </c>
      <c r="F1510" s="12" t="s">
        <v>36</v>
      </c>
      <c r="G1510" s="12" t="s">
        <v>51</v>
      </c>
      <c r="H1510" s="12" t="s">
        <v>110</v>
      </c>
      <c r="I1510" s="13">
        <v>3</v>
      </c>
      <c r="J1510" s="14">
        <v>123.31</v>
      </c>
      <c r="K1510" s="15">
        <v>0</v>
      </c>
      <c r="L1510" s="14">
        <v>59.16</v>
      </c>
      <c r="M1510" s="14">
        <f t="shared" si="92"/>
        <v>369.93</v>
      </c>
      <c r="N1510" s="14">
        <f t="shared" si="93"/>
        <v>177.48</v>
      </c>
      <c r="O1510" s="14">
        <f t="shared" si="94"/>
        <v>192.45</v>
      </c>
      <c r="P1510" s="16">
        <f t="shared" si="95"/>
        <v>0.520233557700105</v>
      </c>
      <c r="Q1510" s="17">
        <f>YEAR(SalesDataTable[[#This Row],[Order Date]])</f>
        <v>2026</v>
      </c>
      <c r="R1510" s="16" t="str">
        <f>"Q"&amp;ROUNDUP(MONTH(SalesDataTable[[#This Row],[Order Date]])/3,0)</f>
        <v>Q3</v>
      </c>
      <c r="S1510" s="13">
        <f>MONTH(SalesDataTable[[#This Row],[Order Date]])</f>
        <v>7</v>
      </c>
      <c r="T1510" s="16" t="str">
        <f>TEXT(SalesDataTable[[#This Row],[Order Date]],"mmm")</f>
        <v>Jul</v>
      </c>
    </row>
    <row r="1511" ht="15.6" spans="1:20">
      <c r="A1511" s="19" t="s">
        <v>1582</v>
      </c>
      <c r="B1511" s="11">
        <v>46232</v>
      </c>
      <c r="C1511" s="12" t="s">
        <v>21</v>
      </c>
      <c r="D1511" s="12" t="s">
        <v>108</v>
      </c>
      <c r="E1511" s="12" t="s">
        <v>23</v>
      </c>
      <c r="F1511" s="12" t="s">
        <v>36</v>
      </c>
      <c r="G1511" s="12" t="s">
        <v>69</v>
      </c>
      <c r="H1511" s="12" t="s">
        <v>70</v>
      </c>
      <c r="I1511" s="13">
        <v>1</v>
      </c>
      <c r="J1511" s="14">
        <v>40.36</v>
      </c>
      <c r="K1511" s="15">
        <v>0.1</v>
      </c>
      <c r="L1511" s="14">
        <v>14.82</v>
      </c>
      <c r="M1511" s="14">
        <f t="shared" si="92"/>
        <v>36.324</v>
      </c>
      <c r="N1511" s="14">
        <f t="shared" si="93"/>
        <v>14.82</v>
      </c>
      <c r="O1511" s="14">
        <f t="shared" si="94"/>
        <v>21.504</v>
      </c>
      <c r="P1511" s="16">
        <f t="shared" si="95"/>
        <v>0.59200528576148</v>
      </c>
      <c r="Q1511" s="17">
        <f>YEAR(SalesDataTable[[#This Row],[Order Date]])</f>
        <v>2026</v>
      </c>
      <c r="R1511" s="16" t="str">
        <f>"Q"&amp;ROUNDUP(MONTH(SalesDataTable[[#This Row],[Order Date]])/3,0)</f>
        <v>Q3</v>
      </c>
      <c r="S1511" s="13">
        <f>MONTH(SalesDataTable[[#This Row],[Order Date]])</f>
        <v>7</v>
      </c>
      <c r="T1511" s="16" t="str">
        <f>TEXT(SalesDataTable[[#This Row],[Order Date]],"mmm")</f>
        <v>Jul</v>
      </c>
    </row>
    <row r="1512" ht="15.6" spans="1:20">
      <c r="A1512" s="19" t="s">
        <v>1583</v>
      </c>
      <c r="B1512" s="11">
        <v>46232</v>
      </c>
      <c r="C1512" s="12" t="s">
        <v>21</v>
      </c>
      <c r="D1512" s="12" t="s">
        <v>108</v>
      </c>
      <c r="E1512" s="12" t="s">
        <v>45</v>
      </c>
      <c r="F1512" s="12" t="s">
        <v>36</v>
      </c>
      <c r="G1512" s="12" t="s">
        <v>51</v>
      </c>
      <c r="H1512" s="12" t="s">
        <v>84</v>
      </c>
      <c r="I1512" s="13">
        <v>2</v>
      </c>
      <c r="J1512" s="14">
        <v>83.06</v>
      </c>
      <c r="K1512" s="15">
        <v>0</v>
      </c>
      <c r="L1512" s="14">
        <v>38.74</v>
      </c>
      <c r="M1512" s="14">
        <f t="shared" si="92"/>
        <v>166.12</v>
      </c>
      <c r="N1512" s="14">
        <f t="shared" si="93"/>
        <v>77.48</v>
      </c>
      <c r="O1512" s="14">
        <f t="shared" si="94"/>
        <v>88.64</v>
      </c>
      <c r="P1512" s="16">
        <f t="shared" si="95"/>
        <v>0.533590175776547</v>
      </c>
      <c r="Q1512" s="17">
        <f>YEAR(SalesDataTable[[#This Row],[Order Date]])</f>
        <v>2026</v>
      </c>
      <c r="R1512" s="16" t="str">
        <f>"Q"&amp;ROUNDUP(MONTH(SalesDataTable[[#This Row],[Order Date]])/3,0)</f>
        <v>Q3</v>
      </c>
      <c r="S1512" s="13">
        <f>MONTH(SalesDataTable[[#This Row],[Order Date]])</f>
        <v>7</v>
      </c>
      <c r="T1512" s="16" t="str">
        <f>TEXT(SalesDataTable[[#This Row],[Order Date]],"mmm")</f>
        <v>Jul</v>
      </c>
    </row>
    <row r="1513" ht="15.6" spans="1:20">
      <c r="A1513" s="19" t="s">
        <v>1584</v>
      </c>
      <c r="B1513" s="11">
        <v>46232</v>
      </c>
      <c r="C1513" s="12" t="s">
        <v>34</v>
      </c>
      <c r="D1513" s="12" t="s">
        <v>44</v>
      </c>
      <c r="E1513" s="12" t="s">
        <v>23</v>
      </c>
      <c r="F1513" s="12" t="s">
        <v>24</v>
      </c>
      <c r="G1513" s="12" t="s">
        <v>31</v>
      </c>
      <c r="H1513" s="12" t="s">
        <v>73</v>
      </c>
      <c r="I1513" s="13">
        <v>2</v>
      </c>
      <c r="J1513" s="14">
        <v>151.73</v>
      </c>
      <c r="K1513" s="15">
        <v>0</v>
      </c>
      <c r="L1513" s="14">
        <v>81.21</v>
      </c>
      <c r="M1513" s="14">
        <f t="shared" si="92"/>
        <v>303.46</v>
      </c>
      <c r="N1513" s="14">
        <f t="shared" si="93"/>
        <v>162.42</v>
      </c>
      <c r="O1513" s="14">
        <f t="shared" si="94"/>
        <v>141.04</v>
      </c>
      <c r="P1513" s="16">
        <f t="shared" si="95"/>
        <v>0.464772951954129</v>
      </c>
      <c r="Q1513" s="17">
        <f>YEAR(SalesDataTable[[#This Row],[Order Date]])</f>
        <v>2026</v>
      </c>
      <c r="R1513" s="16" t="str">
        <f>"Q"&amp;ROUNDUP(MONTH(SalesDataTable[[#This Row],[Order Date]])/3,0)</f>
        <v>Q3</v>
      </c>
      <c r="S1513" s="13">
        <f>MONTH(SalesDataTable[[#This Row],[Order Date]])</f>
        <v>7</v>
      </c>
      <c r="T1513" s="16" t="str">
        <f>TEXT(SalesDataTable[[#This Row],[Order Date]],"mmm")</f>
        <v>Jul</v>
      </c>
    </row>
    <row r="1514" ht="15.6" spans="1:20">
      <c r="A1514" s="19" t="s">
        <v>1585</v>
      </c>
      <c r="B1514" s="11">
        <v>46232</v>
      </c>
      <c r="C1514" s="12" t="s">
        <v>47</v>
      </c>
      <c r="D1514" s="12" t="s">
        <v>68</v>
      </c>
      <c r="E1514" s="12" t="s">
        <v>23</v>
      </c>
      <c r="F1514" s="12" t="s">
        <v>36</v>
      </c>
      <c r="G1514" s="12" t="s">
        <v>31</v>
      </c>
      <c r="H1514" s="12" t="s">
        <v>99</v>
      </c>
      <c r="I1514" s="13">
        <v>4</v>
      </c>
      <c r="J1514" s="14">
        <v>72.01</v>
      </c>
      <c r="K1514" s="15">
        <v>0.05</v>
      </c>
      <c r="L1514" s="14">
        <v>32.36</v>
      </c>
      <c r="M1514" s="14">
        <f t="shared" si="92"/>
        <v>273.638</v>
      </c>
      <c r="N1514" s="14">
        <f t="shared" si="93"/>
        <v>129.44</v>
      </c>
      <c r="O1514" s="14">
        <f t="shared" si="94"/>
        <v>144.198</v>
      </c>
      <c r="P1514" s="16">
        <f t="shared" si="95"/>
        <v>0.526966283922555</v>
      </c>
      <c r="Q1514" s="17">
        <f>YEAR(SalesDataTable[[#This Row],[Order Date]])</f>
        <v>2026</v>
      </c>
      <c r="R1514" s="16" t="str">
        <f>"Q"&amp;ROUNDUP(MONTH(SalesDataTable[[#This Row],[Order Date]])/3,0)</f>
        <v>Q3</v>
      </c>
      <c r="S1514" s="13">
        <f>MONTH(SalesDataTable[[#This Row],[Order Date]])</f>
        <v>7</v>
      </c>
      <c r="T1514" s="16" t="str">
        <f>TEXT(SalesDataTable[[#This Row],[Order Date]],"mmm")</f>
        <v>Jul</v>
      </c>
    </row>
    <row r="1515" ht="15.6" spans="1:20">
      <c r="A1515" s="19" t="s">
        <v>1586</v>
      </c>
      <c r="B1515" s="11">
        <v>46232</v>
      </c>
      <c r="C1515" s="12" t="s">
        <v>28</v>
      </c>
      <c r="D1515" s="12" t="s">
        <v>86</v>
      </c>
      <c r="E1515" s="12" t="s">
        <v>23</v>
      </c>
      <c r="F1515" s="12" t="s">
        <v>40</v>
      </c>
      <c r="G1515" s="12" t="s">
        <v>31</v>
      </c>
      <c r="H1515" s="12" t="s">
        <v>73</v>
      </c>
      <c r="I1515" s="13">
        <v>1</v>
      </c>
      <c r="J1515" s="14">
        <v>154.87</v>
      </c>
      <c r="K1515" s="15">
        <v>0</v>
      </c>
      <c r="L1515" s="14">
        <v>80.46</v>
      </c>
      <c r="M1515" s="14">
        <f t="shared" si="92"/>
        <v>154.87</v>
      </c>
      <c r="N1515" s="14">
        <f t="shared" si="93"/>
        <v>80.46</v>
      </c>
      <c r="O1515" s="14">
        <f t="shared" si="94"/>
        <v>74.41</v>
      </c>
      <c r="P1515" s="16">
        <f t="shared" si="95"/>
        <v>0.480467488861626</v>
      </c>
      <c r="Q1515" s="17">
        <f>YEAR(SalesDataTable[[#This Row],[Order Date]])</f>
        <v>2026</v>
      </c>
      <c r="R1515" s="16" t="str">
        <f>"Q"&amp;ROUNDUP(MONTH(SalesDataTable[[#This Row],[Order Date]])/3,0)</f>
        <v>Q3</v>
      </c>
      <c r="S1515" s="13">
        <f>MONTH(SalesDataTable[[#This Row],[Order Date]])</f>
        <v>7</v>
      </c>
      <c r="T1515" s="16" t="str">
        <f>TEXT(SalesDataTable[[#This Row],[Order Date]],"mmm")</f>
        <v>Jul</v>
      </c>
    </row>
    <row r="1516" ht="15.6" spans="1:20">
      <c r="A1516" s="19" t="s">
        <v>1587</v>
      </c>
      <c r="B1516" s="11">
        <v>46233</v>
      </c>
      <c r="C1516" s="12" t="s">
        <v>28</v>
      </c>
      <c r="D1516" s="12" t="s">
        <v>29</v>
      </c>
      <c r="E1516" s="12" t="s">
        <v>23</v>
      </c>
      <c r="F1516" s="12" t="s">
        <v>36</v>
      </c>
      <c r="G1516" s="12" t="s">
        <v>37</v>
      </c>
      <c r="H1516" s="12" t="s">
        <v>91</v>
      </c>
      <c r="I1516" s="13">
        <v>3</v>
      </c>
      <c r="J1516" s="14">
        <v>134.61</v>
      </c>
      <c r="K1516" s="15">
        <v>0.1</v>
      </c>
      <c r="L1516" s="14">
        <v>65.77</v>
      </c>
      <c r="M1516" s="14">
        <f t="shared" si="92"/>
        <v>363.447</v>
      </c>
      <c r="N1516" s="14">
        <f t="shared" si="93"/>
        <v>197.31</v>
      </c>
      <c r="O1516" s="14">
        <f t="shared" si="94"/>
        <v>166.137</v>
      </c>
      <c r="P1516" s="16">
        <f t="shared" si="95"/>
        <v>0.457114792528209</v>
      </c>
      <c r="Q1516" s="17">
        <f>YEAR(SalesDataTable[[#This Row],[Order Date]])</f>
        <v>2026</v>
      </c>
      <c r="R1516" s="16" t="str">
        <f>"Q"&amp;ROUNDUP(MONTH(SalesDataTable[[#This Row],[Order Date]])/3,0)</f>
        <v>Q3</v>
      </c>
      <c r="S1516" s="13">
        <f>MONTH(SalesDataTable[[#This Row],[Order Date]])</f>
        <v>7</v>
      </c>
      <c r="T1516" s="16" t="str">
        <f>TEXT(SalesDataTable[[#This Row],[Order Date]],"mmm")</f>
        <v>Jul</v>
      </c>
    </row>
    <row r="1517" ht="15.6" spans="1:20">
      <c r="A1517" s="19" t="s">
        <v>1588</v>
      </c>
      <c r="B1517" s="11">
        <v>46233</v>
      </c>
      <c r="C1517" s="12" t="s">
        <v>47</v>
      </c>
      <c r="D1517" s="12" t="s">
        <v>102</v>
      </c>
      <c r="E1517" s="12" t="s">
        <v>23</v>
      </c>
      <c r="F1517" s="12" t="s">
        <v>24</v>
      </c>
      <c r="G1517" s="12" t="s">
        <v>25</v>
      </c>
      <c r="H1517" s="12" t="s">
        <v>26</v>
      </c>
      <c r="I1517" s="13">
        <v>3</v>
      </c>
      <c r="J1517" s="14">
        <v>81.5</v>
      </c>
      <c r="K1517" s="15">
        <v>0.05</v>
      </c>
      <c r="L1517" s="14">
        <v>43.85</v>
      </c>
      <c r="M1517" s="14">
        <f t="shared" si="92"/>
        <v>232.275</v>
      </c>
      <c r="N1517" s="14">
        <f t="shared" si="93"/>
        <v>131.55</v>
      </c>
      <c r="O1517" s="14">
        <f t="shared" si="94"/>
        <v>100.725</v>
      </c>
      <c r="P1517" s="16">
        <f t="shared" si="95"/>
        <v>0.433645463351631</v>
      </c>
      <c r="Q1517" s="17">
        <f>YEAR(SalesDataTable[[#This Row],[Order Date]])</f>
        <v>2026</v>
      </c>
      <c r="R1517" s="16" t="str">
        <f>"Q"&amp;ROUNDUP(MONTH(SalesDataTable[[#This Row],[Order Date]])/3,0)</f>
        <v>Q3</v>
      </c>
      <c r="S1517" s="13">
        <f>MONTH(SalesDataTable[[#This Row],[Order Date]])</f>
        <v>7</v>
      </c>
      <c r="T1517" s="16" t="str">
        <f>TEXT(SalesDataTable[[#This Row],[Order Date]],"mmm")</f>
        <v>Jul</v>
      </c>
    </row>
    <row r="1518" ht="15.6" spans="1:20">
      <c r="A1518" s="19" t="s">
        <v>1589</v>
      </c>
      <c r="B1518" s="11">
        <v>46233</v>
      </c>
      <c r="C1518" s="12" t="s">
        <v>21</v>
      </c>
      <c r="D1518" s="12" t="s">
        <v>22</v>
      </c>
      <c r="E1518" s="12" t="s">
        <v>59</v>
      </c>
      <c r="F1518" s="12" t="s">
        <v>40</v>
      </c>
      <c r="G1518" s="12" t="s">
        <v>37</v>
      </c>
      <c r="H1518" s="12" t="s">
        <v>91</v>
      </c>
      <c r="I1518" s="13">
        <v>2</v>
      </c>
      <c r="J1518" s="14">
        <v>135.63</v>
      </c>
      <c r="K1518" s="15">
        <v>0</v>
      </c>
      <c r="L1518" s="14">
        <v>66.63</v>
      </c>
      <c r="M1518" s="14">
        <f t="shared" si="92"/>
        <v>271.26</v>
      </c>
      <c r="N1518" s="14">
        <f t="shared" si="93"/>
        <v>133.26</v>
      </c>
      <c r="O1518" s="14">
        <f t="shared" si="94"/>
        <v>138</v>
      </c>
      <c r="P1518" s="16">
        <f t="shared" si="95"/>
        <v>0.50873700508737</v>
      </c>
      <c r="Q1518" s="17">
        <f>YEAR(SalesDataTable[[#This Row],[Order Date]])</f>
        <v>2026</v>
      </c>
      <c r="R1518" s="16" t="str">
        <f>"Q"&amp;ROUNDUP(MONTH(SalesDataTable[[#This Row],[Order Date]])/3,0)</f>
        <v>Q3</v>
      </c>
      <c r="S1518" s="13">
        <f>MONTH(SalesDataTable[[#This Row],[Order Date]])</f>
        <v>7</v>
      </c>
      <c r="T1518" s="16" t="str">
        <f>TEXT(SalesDataTable[[#This Row],[Order Date]],"mmm")</f>
        <v>Jul</v>
      </c>
    </row>
    <row r="1519" ht="15.6" spans="1:20">
      <c r="A1519" s="19" t="s">
        <v>1590</v>
      </c>
      <c r="B1519" s="11">
        <v>46233</v>
      </c>
      <c r="C1519" s="12" t="s">
        <v>21</v>
      </c>
      <c r="D1519" s="12" t="s">
        <v>72</v>
      </c>
      <c r="E1519" s="12" t="s">
        <v>30</v>
      </c>
      <c r="F1519" s="12" t="s">
        <v>40</v>
      </c>
      <c r="G1519" s="12" t="s">
        <v>37</v>
      </c>
      <c r="H1519" s="12" t="s">
        <v>91</v>
      </c>
      <c r="I1519" s="13">
        <v>15</v>
      </c>
      <c r="J1519" s="14">
        <v>133.45</v>
      </c>
      <c r="K1519" s="15">
        <v>0.2</v>
      </c>
      <c r="L1519" s="14">
        <v>65.82</v>
      </c>
      <c r="M1519" s="14">
        <f t="shared" si="92"/>
        <v>1601.4</v>
      </c>
      <c r="N1519" s="14">
        <f t="shared" si="93"/>
        <v>987.3</v>
      </c>
      <c r="O1519" s="14">
        <f t="shared" si="94"/>
        <v>614.1</v>
      </c>
      <c r="P1519" s="16">
        <f t="shared" si="95"/>
        <v>0.383476957662046</v>
      </c>
      <c r="Q1519" s="17">
        <f>YEAR(SalesDataTable[[#This Row],[Order Date]])</f>
        <v>2026</v>
      </c>
      <c r="R1519" s="16" t="str">
        <f>"Q"&amp;ROUNDUP(MONTH(SalesDataTable[[#This Row],[Order Date]])/3,0)</f>
        <v>Q3</v>
      </c>
      <c r="S1519" s="13">
        <f>MONTH(SalesDataTable[[#This Row],[Order Date]])</f>
        <v>7</v>
      </c>
      <c r="T1519" s="16" t="str">
        <f>TEXT(SalesDataTable[[#This Row],[Order Date]],"mmm")</f>
        <v>Jul</v>
      </c>
    </row>
    <row r="1520" ht="15.6" spans="1:20">
      <c r="A1520" s="19" t="s">
        <v>1591</v>
      </c>
      <c r="B1520" s="11">
        <v>46233</v>
      </c>
      <c r="C1520" s="12" t="s">
        <v>21</v>
      </c>
      <c r="D1520" s="12" t="s">
        <v>108</v>
      </c>
      <c r="E1520" s="12" t="s">
        <v>23</v>
      </c>
      <c r="F1520" s="12" t="s">
        <v>40</v>
      </c>
      <c r="G1520" s="12" t="s">
        <v>51</v>
      </c>
      <c r="H1520" s="12" t="s">
        <v>110</v>
      </c>
      <c r="I1520" s="13">
        <v>1</v>
      </c>
      <c r="J1520" s="14">
        <v>120.94</v>
      </c>
      <c r="K1520" s="15">
        <v>0</v>
      </c>
      <c r="L1520" s="14">
        <v>62.24</v>
      </c>
      <c r="M1520" s="14">
        <f t="shared" si="92"/>
        <v>120.94</v>
      </c>
      <c r="N1520" s="14">
        <f t="shared" si="93"/>
        <v>62.24</v>
      </c>
      <c r="O1520" s="14">
        <f t="shared" si="94"/>
        <v>58.7</v>
      </c>
      <c r="P1520" s="16">
        <f t="shared" si="95"/>
        <v>0.485364643624938</v>
      </c>
      <c r="Q1520" s="17">
        <f>YEAR(SalesDataTable[[#This Row],[Order Date]])</f>
        <v>2026</v>
      </c>
      <c r="R1520" s="16" t="str">
        <f>"Q"&amp;ROUNDUP(MONTH(SalesDataTable[[#This Row],[Order Date]])/3,0)</f>
        <v>Q3</v>
      </c>
      <c r="S1520" s="13">
        <f>MONTH(SalesDataTable[[#This Row],[Order Date]])</f>
        <v>7</v>
      </c>
      <c r="T1520" s="16" t="str">
        <f>TEXT(SalesDataTable[[#This Row],[Order Date]],"mmm")</f>
        <v>Jul</v>
      </c>
    </row>
    <row r="1521" ht="15.6" spans="1:20">
      <c r="A1521" s="19" t="s">
        <v>1592</v>
      </c>
      <c r="B1521" s="11">
        <v>46233</v>
      </c>
      <c r="C1521" s="12" t="s">
        <v>28</v>
      </c>
      <c r="D1521" s="12" t="s">
        <v>86</v>
      </c>
      <c r="E1521" s="12" t="s">
        <v>23</v>
      </c>
      <c r="F1521" s="12" t="s">
        <v>24</v>
      </c>
      <c r="G1521" s="12" t="s">
        <v>51</v>
      </c>
      <c r="H1521" s="12" t="s">
        <v>52</v>
      </c>
      <c r="I1521" s="13">
        <v>2</v>
      </c>
      <c r="J1521" s="14">
        <v>332.99</v>
      </c>
      <c r="K1521" s="15">
        <v>0.15</v>
      </c>
      <c r="L1521" s="14">
        <v>199.09</v>
      </c>
      <c r="M1521" s="14">
        <f t="shared" si="92"/>
        <v>566.083</v>
      </c>
      <c r="N1521" s="14">
        <f t="shared" si="93"/>
        <v>398.18</v>
      </c>
      <c r="O1521" s="14">
        <f t="shared" si="94"/>
        <v>167.903</v>
      </c>
      <c r="P1521" s="16">
        <f t="shared" si="95"/>
        <v>0.296604914826978</v>
      </c>
      <c r="Q1521" s="17">
        <f>YEAR(SalesDataTable[[#This Row],[Order Date]])</f>
        <v>2026</v>
      </c>
      <c r="R1521" s="16" t="str">
        <f>"Q"&amp;ROUNDUP(MONTH(SalesDataTable[[#This Row],[Order Date]])/3,0)</f>
        <v>Q3</v>
      </c>
      <c r="S1521" s="13">
        <f>MONTH(SalesDataTable[[#This Row],[Order Date]])</f>
        <v>7</v>
      </c>
      <c r="T1521" s="16" t="str">
        <f>TEXT(SalesDataTable[[#This Row],[Order Date]],"mmm")</f>
        <v>Jul</v>
      </c>
    </row>
    <row r="1522" ht="15.6" spans="1:20">
      <c r="A1522" s="19" t="s">
        <v>1593</v>
      </c>
      <c r="B1522" s="11">
        <v>46233</v>
      </c>
      <c r="C1522" s="12" t="s">
        <v>21</v>
      </c>
      <c r="D1522" s="12" t="s">
        <v>108</v>
      </c>
      <c r="E1522" s="12" t="s">
        <v>23</v>
      </c>
      <c r="F1522" s="12" t="s">
        <v>24</v>
      </c>
      <c r="G1522" s="12" t="s">
        <v>51</v>
      </c>
      <c r="H1522" s="12" t="s">
        <v>110</v>
      </c>
      <c r="I1522" s="13">
        <v>3</v>
      </c>
      <c r="J1522" s="14">
        <v>120.88</v>
      </c>
      <c r="K1522" s="15">
        <v>0</v>
      </c>
      <c r="L1522" s="14">
        <v>60.97</v>
      </c>
      <c r="M1522" s="14">
        <f t="shared" si="92"/>
        <v>362.64</v>
      </c>
      <c r="N1522" s="14">
        <f t="shared" si="93"/>
        <v>182.91</v>
      </c>
      <c r="O1522" s="14">
        <f t="shared" si="94"/>
        <v>179.73</v>
      </c>
      <c r="P1522" s="16">
        <f t="shared" si="95"/>
        <v>0.495615486432826</v>
      </c>
      <c r="Q1522" s="17">
        <f>YEAR(SalesDataTable[[#This Row],[Order Date]])</f>
        <v>2026</v>
      </c>
      <c r="R1522" s="16" t="str">
        <f>"Q"&amp;ROUNDUP(MONTH(SalesDataTable[[#This Row],[Order Date]])/3,0)</f>
        <v>Q3</v>
      </c>
      <c r="S1522" s="13">
        <f>MONTH(SalesDataTable[[#This Row],[Order Date]])</f>
        <v>7</v>
      </c>
      <c r="T1522" s="16" t="str">
        <f>TEXT(SalesDataTable[[#This Row],[Order Date]],"mmm")</f>
        <v>Jul</v>
      </c>
    </row>
    <row r="1523" ht="15.6" spans="1:20">
      <c r="A1523" s="19" t="s">
        <v>1594</v>
      </c>
      <c r="B1523" s="11">
        <v>46233</v>
      </c>
      <c r="C1523" s="12" t="s">
        <v>47</v>
      </c>
      <c r="D1523" s="12" t="s">
        <v>68</v>
      </c>
      <c r="E1523" s="12" t="s">
        <v>23</v>
      </c>
      <c r="F1523" s="12" t="s">
        <v>24</v>
      </c>
      <c r="G1523" s="12" t="s">
        <v>25</v>
      </c>
      <c r="H1523" s="12" t="s">
        <v>63</v>
      </c>
      <c r="I1523" s="13">
        <v>1</v>
      </c>
      <c r="J1523" s="14">
        <v>101.73</v>
      </c>
      <c r="K1523" s="15">
        <v>0.05</v>
      </c>
      <c r="L1523" s="14">
        <v>51.63</v>
      </c>
      <c r="M1523" s="14">
        <f t="shared" si="92"/>
        <v>96.6435</v>
      </c>
      <c r="N1523" s="14">
        <f t="shared" si="93"/>
        <v>51.63</v>
      </c>
      <c r="O1523" s="14">
        <f t="shared" si="94"/>
        <v>45.0135</v>
      </c>
      <c r="P1523" s="16">
        <f t="shared" si="95"/>
        <v>0.465768520386782</v>
      </c>
      <c r="Q1523" s="17">
        <f>YEAR(SalesDataTable[[#This Row],[Order Date]])</f>
        <v>2026</v>
      </c>
      <c r="R1523" s="16" t="str">
        <f>"Q"&amp;ROUNDUP(MONTH(SalesDataTable[[#This Row],[Order Date]])/3,0)</f>
        <v>Q3</v>
      </c>
      <c r="S1523" s="13">
        <f>MONTH(SalesDataTable[[#This Row],[Order Date]])</f>
        <v>7</v>
      </c>
      <c r="T1523" s="16" t="str">
        <f>TEXT(SalesDataTable[[#This Row],[Order Date]],"mmm")</f>
        <v>Jul</v>
      </c>
    </row>
    <row r="1524" ht="15.6" spans="1:20">
      <c r="A1524" s="19" t="s">
        <v>1595</v>
      </c>
      <c r="B1524" s="11">
        <v>46233</v>
      </c>
      <c r="C1524" s="12" t="s">
        <v>47</v>
      </c>
      <c r="D1524" s="12" t="s">
        <v>65</v>
      </c>
      <c r="E1524" s="12" t="s">
        <v>23</v>
      </c>
      <c r="F1524" s="12" t="s">
        <v>24</v>
      </c>
      <c r="G1524" s="12" t="s">
        <v>37</v>
      </c>
      <c r="H1524" s="12" t="s">
        <v>38</v>
      </c>
      <c r="I1524" s="13">
        <v>2</v>
      </c>
      <c r="J1524" s="14">
        <v>36.21</v>
      </c>
      <c r="K1524" s="15">
        <v>0</v>
      </c>
      <c r="L1524" s="14">
        <v>13.5</v>
      </c>
      <c r="M1524" s="14">
        <f t="shared" si="92"/>
        <v>72.42</v>
      </c>
      <c r="N1524" s="14">
        <f t="shared" si="93"/>
        <v>27</v>
      </c>
      <c r="O1524" s="14">
        <f t="shared" si="94"/>
        <v>45.42</v>
      </c>
      <c r="P1524" s="16">
        <f t="shared" si="95"/>
        <v>0.627174813587407</v>
      </c>
      <c r="Q1524" s="17">
        <f>YEAR(SalesDataTable[[#This Row],[Order Date]])</f>
        <v>2026</v>
      </c>
      <c r="R1524" s="16" t="str">
        <f>"Q"&amp;ROUNDUP(MONTH(SalesDataTable[[#This Row],[Order Date]])/3,0)</f>
        <v>Q3</v>
      </c>
      <c r="S1524" s="13">
        <f>MONTH(SalesDataTable[[#This Row],[Order Date]])</f>
        <v>7</v>
      </c>
      <c r="T1524" s="16" t="str">
        <f>TEXT(SalesDataTable[[#This Row],[Order Date]],"mmm")</f>
        <v>Jul</v>
      </c>
    </row>
    <row r="1525" ht="15.6" spans="1:20">
      <c r="A1525" s="19" t="s">
        <v>1596</v>
      </c>
      <c r="B1525" s="11">
        <v>46234</v>
      </c>
      <c r="C1525" s="12" t="s">
        <v>47</v>
      </c>
      <c r="D1525" s="12" t="s">
        <v>65</v>
      </c>
      <c r="E1525" s="12" t="s">
        <v>23</v>
      </c>
      <c r="F1525" s="12" t="s">
        <v>40</v>
      </c>
      <c r="G1525" s="12" t="s">
        <v>25</v>
      </c>
      <c r="H1525" s="12" t="s">
        <v>63</v>
      </c>
      <c r="I1525" s="13">
        <v>5</v>
      </c>
      <c r="J1525" s="14">
        <v>104.65</v>
      </c>
      <c r="K1525" s="15">
        <v>0</v>
      </c>
      <c r="L1525" s="14">
        <v>49.2</v>
      </c>
      <c r="M1525" s="14">
        <f t="shared" si="92"/>
        <v>523.25</v>
      </c>
      <c r="N1525" s="14">
        <f t="shared" si="93"/>
        <v>246</v>
      </c>
      <c r="O1525" s="14">
        <f t="shared" si="94"/>
        <v>277.25</v>
      </c>
      <c r="P1525" s="16">
        <f t="shared" si="95"/>
        <v>0.529861442904921</v>
      </c>
      <c r="Q1525" s="17">
        <f>YEAR(SalesDataTable[[#This Row],[Order Date]])</f>
        <v>2026</v>
      </c>
      <c r="R1525" s="16" t="str">
        <f>"Q"&amp;ROUNDUP(MONTH(SalesDataTable[[#This Row],[Order Date]])/3,0)</f>
        <v>Q3</v>
      </c>
      <c r="S1525" s="13">
        <f>MONTH(SalesDataTable[[#This Row],[Order Date]])</f>
        <v>7</v>
      </c>
      <c r="T1525" s="16" t="str">
        <f>TEXT(SalesDataTable[[#This Row],[Order Date]],"mmm")</f>
        <v>Jul</v>
      </c>
    </row>
    <row r="1526" ht="15.6" spans="1:20">
      <c r="A1526" s="19" t="s">
        <v>1597</v>
      </c>
      <c r="B1526" s="11">
        <v>46234</v>
      </c>
      <c r="C1526" s="12" t="s">
        <v>34</v>
      </c>
      <c r="D1526" s="12" t="s">
        <v>54</v>
      </c>
      <c r="E1526" s="12" t="s">
        <v>30</v>
      </c>
      <c r="F1526" s="12" t="s">
        <v>24</v>
      </c>
      <c r="G1526" s="12" t="s">
        <v>51</v>
      </c>
      <c r="H1526" s="12" t="s">
        <v>61</v>
      </c>
      <c r="I1526" s="13">
        <v>5</v>
      </c>
      <c r="J1526" s="14">
        <v>198.35</v>
      </c>
      <c r="K1526" s="15">
        <v>0.05</v>
      </c>
      <c r="L1526" s="14">
        <v>104.96</v>
      </c>
      <c r="M1526" s="14">
        <f t="shared" si="92"/>
        <v>942.1625</v>
      </c>
      <c r="N1526" s="14">
        <f t="shared" si="93"/>
        <v>524.8</v>
      </c>
      <c r="O1526" s="14">
        <f t="shared" si="94"/>
        <v>417.3625</v>
      </c>
      <c r="P1526" s="16">
        <f t="shared" si="95"/>
        <v>0.442983561752882</v>
      </c>
      <c r="Q1526" s="17">
        <f>YEAR(SalesDataTable[[#This Row],[Order Date]])</f>
        <v>2026</v>
      </c>
      <c r="R1526" s="16" t="str">
        <f>"Q"&amp;ROUNDUP(MONTH(SalesDataTable[[#This Row],[Order Date]])/3,0)</f>
        <v>Q3</v>
      </c>
      <c r="S1526" s="13">
        <f>MONTH(SalesDataTable[[#This Row],[Order Date]])</f>
        <v>7</v>
      </c>
      <c r="T1526" s="16" t="str">
        <f>TEXT(SalesDataTable[[#This Row],[Order Date]],"mmm")</f>
        <v>Jul</v>
      </c>
    </row>
    <row r="1527" ht="15.6" spans="1:20">
      <c r="A1527" s="19" t="s">
        <v>1598</v>
      </c>
      <c r="B1527" s="11">
        <v>46234</v>
      </c>
      <c r="C1527" s="12" t="s">
        <v>21</v>
      </c>
      <c r="D1527" s="12" t="s">
        <v>22</v>
      </c>
      <c r="E1527" s="12" t="s">
        <v>59</v>
      </c>
      <c r="F1527" s="12" t="s">
        <v>24</v>
      </c>
      <c r="G1527" s="12" t="s">
        <v>69</v>
      </c>
      <c r="H1527" s="12" t="s">
        <v>87</v>
      </c>
      <c r="I1527" s="13">
        <v>2</v>
      </c>
      <c r="J1527" s="14">
        <v>36.56</v>
      </c>
      <c r="K1527" s="15">
        <v>0.05</v>
      </c>
      <c r="L1527" s="14">
        <v>13.76</v>
      </c>
      <c r="M1527" s="14">
        <f t="shared" si="92"/>
        <v>69.464</v>
      </c>
      <c r="N1527" s="14">
        <f t="shared" si="93"/>
        <v>27.52</v>
      </c>
      <c r="O1527" s="14">
        <f t="shared" si="94"/>
        <v>41.944</v>
      </c>
      <c r="P1527" s="16">
        <f t="shared" si="95"/>
        <v>0.603823563284579</v>
      </c>
      <c r="Q1527" s="17">
        <f>YEAR(SalesDataTable[[#This Row],[Order Date]])</f>
        <v>2026</v>
      </c>
      <c r="R1527" s="16" t="str">
        <f>"Q"&amp;ROUNDUP(MONTH(SalesDataTable[[#This Row],[Order Date]])/3,0)</f>
        <v>Q3</v>
      </c>
      <c r="S1527" s="13">
        <f>MONTH(SalesDataTable[[#This Row],[Order Date]])</f>
        <v>7</v>
      </c>
      <c r="T1527" s="16" t="str">
        <f>TEXT(SalesDataTable[[#This Row],[Order Date]],"mmm")</f>
        <v>Jul</v>
      </c>
    </row>
    <row r="1528" ht="15.6" spans="1:20">
      <c r="A1528" s="19" t="s">
        <v>1599</v>
      </c>
      <c r="B1528" s="11">
        <v>46234</v>
      </c>
      <c r="C1528" s="12" t="s">
        <v>28</v>
      </c>
      <c r="D1528" s="12" t="s">
        <v>106</v>
      </c>
      <c r="E1528" s="12" t="s">
        <v>23</v>
      </c>
      <c r="F1528" s="12" t="s">
        <v>24</v>
      </c>
      <c r="G1528" s="12" t="s">
        <v>31</v>
      </c>
      <c r="H1528" s="12" t="s">
        <v>32</v>
      </c>
      <c r="I1528" s="13">
        <v>5</v>
      </c>
      <c r="J1528" s="14">
        <v>92.41</v>
      </c>
      <c r="K1528" s="15">
        <v>0</v>
      </c>
      <c r="L1528" s="14">
        <v>44.29</v>
      </c>
      <c r="M1528" s="14">
        <f t="shared" si="92"/>
        <v>462.05</v>
      </c>
      <c r="N1528" s="14">
        <f t="shared" si="93"/>
        <v>221.45</v>
      </c>
      <c r="O1528" s="14">
        <f t="shared" si="94"/>
        <v>240.6</v>
      </c>
      <c r="P1528" s="16">
        <f t="shared" si="95"/>
        <v>0.520722865490748</v>
      </c>
      <c r="Q1528" s="17">
        <f>YEAR(SalesDataTable[[#This Row],[Order Date]])</f>
        <v>2026</v>
      </c>
      <c r="R1528" s="16" t="str">
        <f>"Q"&amp;ROUNDUP(MONTH(SalesDataTable[[#This Row],[Order Date]])/3,0)</f>
        <v>Q3</v>
      </c>
      <c r="S1528" s="13">
        <f>MONTH(SalesDataTable[[#This Row],[Order Date]])</f>
        <v>7</v>
      </c>
      <c r="T1528" s="16" t="str">
        <f>TEXT(SalesDataTable[[#This Row],[Order Date]],"mmm")</f>
        <v>Jul</v>
      </c>
    </row>
    <row r="1529" ht="15.6" spans="1:20">
      <c r="A1529" s="19" t="s">
        <v>1600</v>
      </c>
      <c r="B1529" s="11">
        <v>46235</v>
      </c>
      <c r="C1529" s="12" t="s">
        <v>47</v>
      </c>
      <c r="D1529" s="12" t="s">
        <v>102</v>
      </c>
      <c r="E1529" s="12" t="s">
        <v>23</v>
      </c>
      <c r="F1529" s="12" t="s">
        <v>24</v>
      </c>
      <c r="G1529" s="12" t="s">
        <v>51</v>
      </c>
      <c r="H1529" s="12" t="s">
        <v>110</v>
      </c>
      <c r="I1529" s="13">
        <v>4</v>
      </c>
      <c r="J1529" s="14">
        <v>121.87</v>
      </c>
      <c r="K1529" s="15">
        <v>0</v>
      </c>
      <c r="L1529" s="14">
        <v>59.89</v>
      </c>
      <c r="M1529" s="14">
        <f t="shared" si="92"/>
        <v>487.48</v>
      </c>
      <c r="N1529" s="14">
        <f t="shared" si="93"/>
        <v>239.56</v>
      </c>
      <c r="O1529" s="14">
        <f t="shared" si="94"/>
        <v>247.92</v>
      </c>
      <c r="P1529" s="16">
        <f t="shared" si="95"/>
        <v>0.508574710757364</v>
      </c>
      <c r="Q1529" s="17">
        <f>YEAR(SalesDataTable[[#This Row],[Order Date]])</f>
        <v>2026</v>
      </c>
      <c r="R1529" s="16" t="str">
        <f>"Q"&amp;ROUNDUP(MONTH(SalesDataTable[[#This Row],[Order Date]])/3,0)</f>
        <v>Q3</v>
      </c>
      <c r="S1529" s="13">
        <f>MONTH(SalesDataTable[[#This Row],[Order Date]])</f>
        <v>8</v>
      </c>
      <c r="T1529" s="16" t="str">
        <f>TEXT(SalesDataTable[[#This Row],[Order Date]],"mmm")</f>
        <v>Aug</v>
      </c>
    </row>
    <row r="1530" ht="15.6" spans="1:20">
      <c r="A1530" s="19" t="s">
        <v>1601</v>
      </c>
      <c r="B1530" s="11">
        <v>46235</v>
      </c>
      <c r="C1530" s="12" t="s">
        <v>47</v>
      </c>
      <c r="D1530" s="12" t="s">
        <v>68</v>
      </c>
      <c r="E1530" s="12" t="s">
        <v>23</v>
      </c>
      <c r="F1530" s="12" t="s">
        <v>24</v>
      </c>
      <c r="G1530" s="12" t="s">
        <v>37</v>
      </c>
      <c r="H1530" s="12" t="s">
        <v>91</v>
      </c>
      <c r="I1530" s="13">
        <v>2</v>
      </c>
      <c r="J1530" s="14">
        <v>130.9</v>
      </c>
      <c r="K1530" s="15">
        <v>0.05</v>
      </c>
      <c r="L1530" s="14">
        <v>67.96</v>
      </c>
      <c r="M1530" s="14">
        <f t="shared" si="92"/>
        <v>248.71</v>
      </c>
      <c r="N1530" s="14">
        <f t="shared" si="93"/>
        <v>135.92</v>
      </c>
      <c r="O1530" s="14">
        <f t="shared" si="94"/>
        <v>112.79</v>
      </c>
      <c r="P1530" s="16">
        <f t="shared" si="95"/>
        <v>0.453500060311206</v>
      </c>
      <c r="Q1530" s="17">
        <f>YEAR(SalesDataTable[[#This Row],[Order Date]])</f>
        <v>2026</v>
      </c>
      <c r="R1530" s="16" t="str">
        <f>"Q"&amp;ROUNDUP(MONTH(SalesDataTable[[#This Row],[Order Date]])/3,0)</f>
        <v>Q3</v>
      </c>
      <c r="S1530" s="13">
        <f>MONTH(SalesDataTable[[#This Row],[Order Date]])</f>
        <v>8</v>
      </c>
      <c r="T1530" s="16" t="str">
        <f>TEXT(SalesDataTable[[#This Row],[Order Date]],"mmm")</f>
        <v>Aug</v>
      </c>
    </row>
    <row r="1531" ht="15.6" spans="1:20">
      <c r="A1531" s="19" t="s">
        <v>1602</v>
      </c>
      <c r="B1531" s="11">
        <v>46235</v>
      </c>
      <c r="C1531" s="12" t="s">
        <v>34</v>
      </c>
      <c r="D1531" s="12" t="s">
        <v>35</v>
      </c>
      <c r="E1531" s="12" t="s">
        <v>45</v>
      </c>
      <c r="F1531" s="12" t="s">
        <v>36</v>
      </c>
      <c r="G1531" s="12" t="s">
        <v>25</v>
      </c>
      <c r="H1531" s="12" t="s">
        <v>49</v>
      </c>
      <c r="I1531" s="13">
        <v>1</v>
      </c>
      <c r="J1531" s="14">
        <v>50.98</v>
      </c>
      <c r="K1531" s="15">
        <v>0</v>
      </c>
      <c r="L1531" s="14">
        <v>22.92</v>
      </c>
      <c r="M1531" s="14">
        <f t="shared" si="92"/>
        <v>50.98</v>
      </c>
      <c r="N1531" s="14">
        <f t="shared" si="93"/>
        <v>22.92</v>
      </c>
      <c r="O1531" s="14">
        <f t="shared" si="94"/>
        <v>28.06</v>
      </c>
      <c r="P1531" s="16">
        <f t="shared" si="95"/>
        <v>0.550411926245586</v>
      </c>
      <c r="Q1531" s="17">
        <f>YEAR(SalesDataTable[[#This Row],[Order Date]])</f>
        <v>2026</v>
      </c>
      <c r="R1531" s="16" t="str">
        <f>"Q"&amp;ROUNDUP(MONTH(SalesDataTable[[#This Row],[Order Date]])/3,0)</f>
        <v>Q3</v>
      </c>
      <c r="S1531" s="13">
        <f>MONTH(SalesDataTable[[#This Row],[Order Date]])</f>
        <v>8</v>
      </c>
      <c r="T1531" s="16" t="str">
        <f>TEXT(SalesDataTable[[#This Row],[Order Date]],"mmm")</f>
        <v>Aug</v>
      </c>
    </row>
    <row r="1532" ht="15.6" spans="1:20">
      <c r="A1532" s="19" t="s">
        <v>1603</v>
      </c>
      <c r="B1532" s="11">
        <v>46235</v>
      </c>
      <c r="C1532" s="12" t="s">
        <v>34</v>
      </c>
      <c r="D1532" s="12" t="s">
        <v>35</v>
      </c>
      <c r="E1532" s="12" t="s">
        <v>23</v>
      </c>
      <c r="F1532" s="12" t="s">
        <v>24</v>
      </c>
      <c r="G1532" s="12" t="s">
        <v>31</v>
      </c>
      <c r="H1532" s="12" t="s">
        <v>32</v>
      </c>
      <c r="I1532" s="13">
        <v>2</v>
      </c>
      <c r="J1532" s="14">
        <v>91.11</v>
      </c>
      <c r="K1532" s="15">
        <v>0</v>
      </c>
      <c r="L1532" s="14">
        <v>44.19</v>
      </c>
      <c r="M1532" s="14">
        <f t="shared" si="92"/>
        <v>182.22</v>
      </c>
      <c r="N1532" s="14">
        <f t="shared" si="93"/>
        <v>88.38</v>
      </c>
      <c r="O1532" s="14">
        <f t="shared" si="94"/>
        <v>93.84</v>
      </c>
      <c r="P1532" s="16">
        <f t="shared" si="95"/>
        <v>0.514981890023049</v>
      </c>
      <c r="Q1532" s="17">
        <f>YEAR(SalesDataTable[[#This Row],[Order Date]])</f>
        <v>2026</v>
      </c>
      <c r="R1532" s="16" t="str">
        <f>"Q"&amp;ROUNDUP(MONTH(SalesDataTable[[#This Row],[Order Date]])/3,0)</f>
        <v>Q3</v>
      </c>
      <c r="S1532" s="13">
        <f>MONTH(SalesDataTable[[#This Row],[Order Date]])</f>
        <v>8</v>
      </c>
      <c r="T1532" s="16" t="str">
        <f>TEXT(SalesDataTable[[#This Row],[Order Date]],"mmm")</f>
        <v>Aug</v>
      </c>
    </row>
    <row r="1533" ht="15.6" spans="1:20">
      <c r="A1533" s="19" t="s">
        <v>1604</v>
      </c>
      <c r="B1533" s="11">
        <v>46235</v>
      </c>
      <c r="C1533" s="12" t="s">
        <v>21</v>
      </c>
      <c r="D1533" s="12" t="s">
        <v>22</v>
      </c>
      <c r="E1533" s="12" t="s">
        <v>59</v>
      </c>
      <c r="F1533" s="12" t="s">
        <v>24</v>
      </c>
      <c r="G1533" s="12" t="s">
        <v>37</v>
      </c>
      <c r="H1533" s="12" t="s">
        <v>38</v>
      </c>
      <c r="I1533" s="13">
        <v>3</v>
      </c>
      <c r="J1533" s="14">
        <v>35.62</v>
      </c>
      <c r="K1533" s="15">
        <v>0.05</v>
      </c>
      <c r="L1533" s="14">
        <v>13.47</v>
      </c>
      <c r="M1533" s="14">
        <f t="shared" si="92"/>
        <v>101.517</v>
      </c>
      <c r="N1533" s="14">
        <f t="shared" si="93"/>
        <v>40.41</v>
      </c>
      <c r="O1533" s="14">
        <f t="shared" si="94"/>
        <v>61.107</v>
      </c>
      <c r="P1533" s="16">
        <f t="shared" si="95"/>
        <v>0.601938591565945</v>
      </c>
      <c r="Q1533" s="17">
        <f>YEAR(SalesDataTable[[#This Row],[Order Date]])</f>
        <v>2026</v>
      </c>
      <c r="R1533" s="16" t="str">
        <f>"Q"&amp;ROUNDUP(MONTH(SalesDataTable[[#This Row],[Order Date]])/3,0)</f>
        <v>Q3</v>
      </c>
      <c r="S1533" s="13">
        <f>MONTH(SalesDataTable[[#This Row],[Order Date]])</f>
        <v>8</v>
      </c>
      <c r="T1533" s="16" t="str">
        <f>TEXT(SalesDataTable[[#This Row],[Order Date]],"mmm")</f>
        <v>Aug</v>
      </c>
    </row>
    <row r="1534" ht="15.6" spans="1:20">
      <c r="A1534" s="19" t="s">
        <v>1605</v>
      </c>
      <c r="B1534" s="11">
        <v>46235</v>
      </c>
      <c r="C1534" s="12" t="s">
        <v>47</v>
      </c>
      <c r="D1534" s="12" t="s">
        <v>102</v>
      </c>
      <c r="E1534" s="12" t="s">
        <v>23</v>
      </c>
      <c r="F1534" s="12" t="s">
        <v>36</v>
      </c>
      <c r="G1534" s="12" t="s">
        <v>31</v>
      </c>
      <c r="H1534" s="12" t="s">
        <v>32</v>
      </c>
      <c r="I1534" s="13">
        <v>1</v>
      </c>
      <c r="J1534" s="14">
        <v>91.95</v>
      </c>
      <c r="K1534" s="15">
        <v>0.05</v>
      </c>
      <c r="L1534" s="14">
        <v>46.47</v>
      </c>
      <c r="M1534" s="14">
        <f t="shared" si="92"/>
        <v>87.3525</v>
      </c>
      <c r="N1534" s="14">
        <f t="shared" si="93"/>
        <v>46.47</v>
      </c>
      <c r="O1534" s="14">
        <f t="shared" si="94"/>
        <v>40.8825</v>
      </c>
      <c r="P1534" s="16">
        <f t="shared" si="95"/>
        <v>0.468017515239976</v>
      </c>
      <c r="Q1534" s="17">
        <f>YEAR(SalesDataTable[[#This Row],[Order Date]])</f>
        <v>2026</v>
      </c>
      <c r="R1534" s="16" t="str">
        <f>"Q"&amp;ROUNDUP(MONTH(SalesDataTable[[#This Row],[Order Date]])/3,0)</f>
        <v>Q3</v>
      </c>
      <c r="S1534" s="13">
        <f>MONTH(SalesDataTable[[#This Row],[Order Date]])</f>
        <v>8</v>
      </c>
      <c r="T1534" s="16" t="str">
        <f>TEXT(SalesDataTable[[#This Row],[Order Date]],"mmm")</f>
        <v>Aug</v>
      </c>
    </row>
    <row r="1535" ht="15.6" spans="1:20">
      <c r="A1535" s="19" t="s">
        <v>1606</v>
      </c>
      <c r="B1535" s="11">
        <v>46235</v>
      </c>
      <c r="C1535" s="12" t="s">
        <v>21</v>
      </c>
      <c r="D1535" s="12" t="s">
        <v>72</v>
      </c>
      <c r="E1535" s="12" t="s">
        <v>23</v>
      </c>
      <c r="F1535" s="12" t="s">
        <v>24</v>
      </c>
      <c r="G1535" s="12" t="s">
        <v>69</v>
      </c>
      <c r="H1535" s="12" t="s">
        <v>94</v>
      </c>
      <c r="I1535" s="13">
        <v>1</v>
      </c>
      <c r="J1535" s="14">
        <v>49.46</v>
      </c>
      <c r="K1535" s="15">
        <v>0</v>
      </c>
      <c r="L1535" s="14">
        <v>21.47</v>
      </c>
      <c r="M1535" s="14">
        <f t="shared" si="92"/>
        <v>49.46</v>
      </c>
      <c r="N1535" s="14">
        <f t="shared" si="93"/>
        <v>21.47</v>
      </c>
      <c r="O1535" s="14">
        <f t="shared" si="94"/>
        <v>27.99</v>
      </c>
      <c r="P1535" s="16">
        <f t="shared" si="95"/>
        <v>0.565911847957946</v>
      </c>
      <c r="Q1535" s="17">
        <f>YEAR(SalesDataTable[[#This Row],[Order Date]])</f>
        <v>2026</v>
      </c>
      <c r="R1535" s="16" t="str">
        <f>"Q"&amp;ROUNDUP(MONTH(SalesDataTable[[#This Row],[Order Date]])/3,0)</f>
        <v>Q3</v>
      </c>
      <c r="S1535" s="13">
        <f>MONTH(SalesDataTable[[#This Row],[Order Date]])</f>
        <v>8</v>
      </c>
      <c r="T1535" s="16" t="str">
        <f>TEXT(SalesDataTable[[#This Row],[Order Date]],"mmm")</f>
        <v>Aug</v>
      </c>
    </row>
    <row r="1536" ht="15.6" spans="1:20">
      <c r="A1536" s="19" t="s">
        <v>1607</v>
      </c>
      <c r="B1536" s="11">
        <v>46235</v>
      </c>
      <c r="C1536" s="12" t="s">
        <v>21</v>
      </c>
      <c r="D1536" s="12" t="s">
        <v>108</v>
      </c>
      <c r="E1536" s="12" t="s">
        <v>23</v>
      </c>
      <c r="F1536" s="12" t="s">
        <v>36</v>
      </c>
      <c r="G1536" s="12" t="s">
        <v>25</v>
      </c>
      <c r="H1536" s="12" t="s">
        <v>55</v>
      </c>
      <c r="I1536" s="13">
        <v>1</v>
      </c>
      <c r="J1536" s="14">
        <v>41.25</v>
      </c>
      <c r="K1536" s="15">
        <v>0.05</v>
      </c>
      <c r="L1536" s="14">
        <v>16.98</v>
      </c>
      <c r="M1536" s="14">
        <f t="shared" si="92"/>
        <v>39.1875</v>
      </c>
      <c r="N1536" s="14">
        <f t="shared" si="93"/>
        <v>16.98</v>
      </c>
      <c r="O1536" s="14">
        <f t="shared" si="94"/>
        <v>22.2075</v>
      </c>
      <c r="P1536" s="16">
        <f t="shared" si="95"/>
        <v>0.566698564593301</v>
      </c>
      <c r="Q1536" s="17">
        <f>YEAR(SalesDataTable[[#This Row],[Order Date]])</f>
        <v>2026</v>
      </c>
      <c r="R1536" s="16" t="str">
        <f>"Q"&amp;ROUNDUP(MONTH(SalesDataTable[[#This Row],[Order Date]])/3,0)</f>
        <v>Q3</v>
      </c>
      <c r="S1536" s="13">
        <f>MONTH(SalesDataTable[[#This Row],[Order Date]])</f>
        <v>8</v>
      </c>
      <c r="T1536" s="16" t="str">
        <f>TEXT(SalesDataTable[[#This Row],[Order Date]],"mmm")</f>
        <v>Aug</v>
      </c>
    </row>
    <row r="1537" ht="15.6" spans="1:20">
      <c r="A1537" s="19" t="s">
        <v>1608</v>
      </c>
      <c r="B1537" s="11">
        <v>46236</v>
      </c>
      <c r="C1537" s="12" t="s">
        <v>34</v>
      </c>
      <c r="D1537" s="12" t="s">
        <v>54</v>
      </c>
      <c r="E1537" s="12" t="s">
        <v>23</v>
      </c>
      <c r="F1537" s="12" t="s">
        <v>24</v>
      </c>
      <c r="G1537" s="12" t="s">
        <v>37</v>
      </c>
      <c r="H1537" s="12" t="s">
        <v>91</v>
      </c>
      <c r="I1537" s="13">
        <v>4</v>
      </c>
      <c r="J1537" s="14">
        <v>133.65</v>
      </c>
      <c r="K1537" s="15">
        <v>0</v>
      </c>
      <c r="L1537" s="14">
        <v>66</v>
      </c>
      <c r="M1537" s="14">
        <f t="shared" si="92"/>
        <v>534.6</v>
      </c>
      <c r="N1537" s="14">
        <f t="shared" si="93"/>
        <v>264</v>
      </c>
      <c r="O1537" s="14">
        <f t="shared" si="94"/>
        <v>270.6</v>
      </c>
      <c r="P1537" s="16">
        <f t="shared" si="95"/>
        <v>0.506172839506173</v>
      </c>
      <c r="Q1537" s="17">
        <f>YEAR(SalesDataTable[[#This Row],[Order Date]])</f>
        <v>2026</v>
      </c>
      <c r="R1537" s="16" t="str">
        <f>"Q"&amp;ROUNDUP(MONTH(SalesDataTable[[#This Row],[Order Date]])/3,0)</f>
        <v>Q3</v>
      </c>
      <c r="S1537" s="13">
        <f>MONTH(SalesDataTable[[#This Row],[Order Date]])</f>
        <v>8</v>
      </c>
      <c r="T1537" s="16" t="str">
        <f>TEXT(SalesDataTable[[#This Row],[Order Date]],"mmm")</f>
        <v>Aug</v>
      </c>
    </row>
    <row r="1538" ht="15.6" spans="1:20">
      <c r="A1538" s="19" t="s">
        <v>1609</v>
      </c>
      <c r="B1538" s="11">
        <v>46236</v>
      </c>
      <c r="C1538" s="12" t="s">
        <v>47</v>
      </c>
      <c r="D1538" s="12" t="s">
        <v>48</v>
      </c>
      <c r="E1538" s="12" t="s">
        <v>23</v>
      </c>
      <c r="F1538" s="12" t="s">
        <v>24</v>
      </c>
      <c r="G1538" s="12" t="s">
        <v>51</v>
      </c>
      <c r="H1538" s="12" t="s">
        <v>61</v>
      </c>
      <c r="I1538" s="13">
        <v>2</v>
      </c>
      <c r="J1538" s="14">
        <v>200.45</v>
      </c>
      <c r="K1538" s="15">
        <v>0.05</v>
      </c>
      <c r="L1538" s="14">
        <v>105.42</v>
      </c>
      <c r="M1538" s="14">
        <f t="shared" ref="M1538:M1601" si="96">I1538*J1538*(1-K1538)</f>
        <v>380.855</v>
      </c>
      <c r="N1538" s="14">
        <f t="shared" ref="N1538:N1601" si="97">I1538*L1538</f>
        <v>210.84</v>
      </c>
      <c r="O1538" s="14">
        <f t="shared" ref="O1538:O1601" si="98">M1538-N1538</f>
        <v>170.015</v>
      </c>
      <c r="P1538" s="16">
        <f t="shared" ref="P1538:P1601" si="99">IFERROR(O1538/M1538,0)</f>
        <v>0.446403486891337</v>
      </c>
      <c r="Q1538" s="17">
        <f>YEAR(SalesDataTable[[#This Row],[Order Date]])</f>
        <v>2026</v>
      </c>
      <c r="R1538" s="16" t="str">
        <f>"Q"&amp;ROUNDUP(MONTH(SalesDataTable[[#This Row],[Order Date]])/3,0)</f>
        <v>Q3</v>
      </c>
      <c r="S1538" s="13">
        <f>MONTH(SalesDataTable[[#This Row],[Order Date]])</f>
        <v>8</v>
      </c>
      <c r="T1538" s="16" t="str">
        <f>TEXT(SalesDataTable[[#This Row],[Order Date]],"mmm")</f>
        <v>Aug</v>
      </c>
    </row>
    <row r="1539" ht="15.6" spans="1:20">
      <c r="A1539" s="19" t="s">
        <v>1610</v>
      </c>
      <c r="B1539" s="11">
        <v>46236</v>
      </c>
      <c r="C1539" s="12" t="s">
        <v>21</v>
      </c>
      <c r="D1539" s="12" t="s">
        <v>22</v>
      </c>
      <c r="E1539" s="12" t="s">
        <v>59</v>
      </c>
      <c r="F1539" s="12" t="s">
        <v>24</v>
      </c>
      <c r="G1539" s="12" t="s">
        <v>25</v>
      </c>
      <c r="H1539" s="12" t="s">
        <v>49</v>
      </c>
      <c r="I1539" s="13">
        <v>2</v>
      </c>
      <c r="J1539" s="14">
        <v>51.87</v>
      </c>
      <c r="K1539" s="15">
        <v>0.05</v>
      </c>
      <c r="L1539" s="14">
        <v>21.98</v>
      </c>
      <c r="M1539" s="14">
        <f t="shared" si="96"/>
        <v>98.553</v>
      </c>
      <c r="N1539" s="14">
        <f t="shared" si="97"/>
        <v>43.96</v>
      </c>
      <c r="O1539" s="14">
        <f t="shared" si="98"/>
        <v>54.593</v>
      </c>
      <c r="P1539" s="16">
        <f t="shared" si="99"/>
        <v>0.553945592726756</v>
      </c>
      <c r="Q1539" s="17">
        <f>YEAR(SalesDataTable[[#This Row],[Order Date]])</f>
        <v>2026</v>
      </c>
      <c r="R1539" s="16" t="str">
        <f>"Q"&amp;ROUNDUP(MONTH(SalesDataTable[[#This Row],[Order Date]])/3,0)</f>
        <v>Q3</v>
      </c>
      <c r="S1539" s="13">
        <f>MONTH(SalesDataTable[[#This Row],[Order Date]])</f>
        <v>8</v>
      </c>
      <c r="T1539" s="16" t="str">
        <f>TEXT(SalesDataTable[[#This Row],[Order Date]],"mmm")</f>
        <v>Aug</v>
      </c>
    </row>
    <row r="1540" ht="15.6" spans="1:20">
      <c r="A1540" s="19" t="s">
        <v>1611</v>
      </c>
      <c r="B1540" s="11">
        <v>46236</v>
      </c>
      <c r="C1540" s="12" t="s">
        <v>47</v>
      </c>
      <c r="D1540" s="12" t="s">
        <v>102</v>
      </c>
      <c r="E1540" s="12" t="s">
        <v>23</v>
      </c>
      <c r="F1540" s="12" t="s">
        <v>24</v>
      </c>
      <c r="G1540" s="12" t="s">
        <v>51</v>
      </c>
      <c r="H1540" s="12" t="s">
        <v>84</v>
      </c>
      <c r="I1540" s="13">
        <v>1</v>
      </c>
      <c r="J1540" s="14">
        <v>83.6</v>
      </c>
      <c r="K1540" s="15">
        <v>0.05</v>
      </c>
      <c r="L1540" s="14">
        <v>38.51</v>
      </c>
      <c r="M1540" s="14">
        <f t="shared" si="96"/>
        <v>79.42</v>
      </c>
      <c r="N1540" s="14">
        <f t="shared" si="97"/>
        <v>38.51</v>
      </c>
      <c r="O1540" s="14">
        <f t="shared" si="98"/>
        <v>40.91</v>
      </c>
      <c r="P1540" s="16">
        <f t="shared" si="99"/>
        <v>0.515109544195417</v>
      </c>
      <c r="Q1540" s="17">
        <f>YEAR(SalesDataTable[[#This Row],[Order Date]])</f>
        <v>2026</v>
      </c>
      <c r="R1540" s="16" t="str">
        <f>"Q"&amp;ROUNDUP(MONTH(SalesDataTable[[#This Row],[Order Date]])/3,0)</f>
        <v>Q3</v>
      </c>
      <c r="S1540" s="13">
        <f>MONTH(SalesDataTable[[#This Row],[Order Date]])</f>
        <v>8</v>
      </c>
      <c r="T1540" s="16" t="str">
        <f>TEXT(SalesDataTable[[#This Row],[Order Date]],"mmm")</f>
        <v>Aug</v>
      </c>
    </row>
    <row r="1541" ht="15.6" spans="1:20">
      <c r="A1541" s="19" t="s">
        <v>1612</v>
      </c>
      <c r="B1541" s="11">
        <v>46236</v>
      </c>
      <c r="C1541" s="12" t="s">
        <v>34</v>
      </c>
      <c r="D1541" s="12" t="s">
        <v>146</v>
      </c>
      <c r="E1541" s="12" t="s">
        <v>23</v>
      </c>
      <c r="F1541" s="12" t="s">
        <v>36</v>
      </c>
      <c r="G1541" s="12" t="s">
        <v>37</v>
      </c>
      <c r="H1541" s="12" t="s">
        <v>38</v>
      </c>
      <c r="I1541" s="13">
        <v>1</v>
      </c>
      <c r="J1541" s="14">
        <v>35.74</v>
      </c>
      <c r="K1541" s="15">
        <v>0</v>
      </c>
      <c r="L1541" s="14">
        <v>13.49</v>
      </c>
      <c r="M1541" s="14">
        <f t="shared" si="96"/>
        <v>35.74</v>
      </c>
      <c r="N1541" s="14">
        <f t="shared" si="97"/>
        <v>13.49</v>
      </c>
      <c r="O1541" s="14">
        <f t="shared" si="98"/>
        <v>22.25</v>
      </c>
      <c r="P1541" s="16">
        <f t="shared" si="99"/>
        <v>0.622551762730834</v>
      </c>
      <c r="Q1541" s="17">
        <f>YEAR(SalesDataTable[[#This Row],[Order Date]])</f>
        <v>2026</v>
      </c>
      <c r="R1541" s="16" t="str">
        <f>"Q"&amp;ROUNDUP(MONTH(SalesDataTable[[#This Row],[Order Date]])/3,0)</f>
        <v>Q3</v>
      </c>
      <c r="S1541" s="13">
        <f>MONTH(SalesDataTable[[#This Row],[Order Date]])</f>
        <v>8</v>
      </c>
      <c r="T1541" s="16" t="str">
        <f>TEXT(SalesDataTable[[#This Row],[Order Date]],"mmm")</f>
        <v>Aug</v>
      </c>
    </row>
    <row r="1542" ht="15.6" spans="1:20">
      <c r="A1542" s="19" t="s">
        <v>1613</v>
      </c>
      <c r="B1542" s="11">
        <v>46236</v>
      </c>
      <c r="C1542" s="12" t="s">
        <v>47</v>
      </c>
      <c r="D1542" s="12" t="s">
        <v>48</v>
      </c>
      <c r="E1542" s="12" t="s">
        <v>23</v>
      </c>
      <c r="F1542" s="12" t="s">
        <v>24</v>
      </c>
      <c r="G1542" s="12" t="s">
        <v>25</v>
      </c>
      <c r="H1542" s="12" t="s">
        <v>26</v>
      </c>
      <c r="I1542" s="13">
        <v>1</v>
      </c>
      <c r="J1542" s="14">
        <v>79.85</v>
      </c>
      <c r="K1542" s="15">
        <v>0.1</v>
      </c>
      <c r="L1542" s="14">
        <v>43.11</v>
      </c>
      <c r="M1542" s="14">
        <f t="shared" si="96"/>
        <v>71.865</v>
      </c>
      <c r="N1542" s="14">
        <f t="shared" si="97"/>
        <v>43.11</v>
      </c>
      <c r="O1542" s="14">
        <f t="shared" si="98"/>
        <v>28.755</v>
      </c>
      <c r="P1542" s="16">
        <f t="shared" si="99"/>
        <v>0.400125234815279</v>
      </c>
      <c r="Q1542" s="17">
        <f>YEAR(SalesDataTable[[#This Row],[Order Date]])</f>
        <v>2026</v>
      </c>
      <c r="R1542" s="16" t="str">
        <f>"Q"&amp;ROUNDUP(MONTH(SalesDataTable[[#This Row],[Order Date]])/3,0)</f>
        <v>Q3</v>
      </c>
      <c r="S1542" s="13">
        <f>MONTH(SalesDataTable[[#This Row],[Order Date]])</f>
        <v>8</v>
      </c>
      <c r="T1542" s="16" t="str">
        <f>TEXT(SalesDataTable[[#This Row],[Order Date]],"mmm")</f>
        <v>Aug</v>
      </c>
    </row>
    <row r="1543" ht="15.6" spans="1:20">
      <c r="A1543" s="19" t="s">
        <v>1614</v>
      </c>
      <c r="B1543" s="11">
        <v>46236</v>
      </c>
      <c r="C1543" s="12" t="s">
        <v>21</v>
      </c>
      <c r="D1543" s="12" t="s">
        <v>108</v>
      </c>
      <c r="E1543" s="12" t="s">
        <v>23</v>
      </c>
      <c r="F1543" s="12" t="s">
        <v>24</v>
      </c>
      <c r="G1543" s="12" t="s">
        <v>37</v>
      </c>
      <c r="H1543" s="12" t="s">
        <v>66</v>
      </c>
      <c r="I1543" s="13">
        <v>2</v>
      </c>
      <c r="J1543" s="14">
        <v>46.44</v>
      </c>
      <c r="K1543" s="15">
        <v>0</v>
      </c>
      <c r="L1543" s="14">
        <v>18.49</v>
      </c>
      <c r="M1543" s="14">
        <f t="shared" si="96"/>
        <v>92.88</v>
      </c>
      <c r="N1543" s="14">
        <f t="shared" si="97"/>
        <v>36.98</v>
      </c>
      <c r="O1543" s="14">
        <f t="shared" si="98"/>
        <v>55.9</v>
      </c>
      <c r="P1543" s="16">
        <f t="shared" si="99"/>
        <v>0.601851851851852</v>
      </c>
      <c r="Q1543" s="17">
        <f>YEAR(SalesDataTable[[#This Row],[Order Date]])</f>
        <v>2026</v>
      </c>
      <c r="R1543" s="16" t="str">
        <f>"Q"&amp;ROUNDUP(MONTH(SalesDataTable[[#This Row],[Order Date]])/3,0)</f>
        <v>Q3</v>
      </c>
      <c r="S1543" s="13">
        <f>MONTH(SalesDataTable[[#This Row],[Order Date]])</f>
        <v>8</v>
      </c>
      <c r="T1543" s="16" t="str">
        <f>TEXT(SalesDataTable[[#This Row],[Order Date]],"mmm")</f>
        <v>Aug</v>
      </c>
    </row>
    <row r="1544" ht="15.6" spans="1:20">
      <c r="A1544" s="19" t="s">
        <v>1615</v>
      </c>
      <c r="B1544" s="11">
        <v>46236</v>
      </c>
      <c r="C1544" s="12" t="s">
        <v>47</v>
      </c>
      <c r="D1544" s="12" t="s">
        <v>68</v>
      </c>
      <c r="E1544" s="12" t="s">
        <v>45</v>
      </c>
      <c r="F1544" s="12" t="s">
        <v>24</v>
      </c>
      <c r="G1544" s="12" t="s">
        <v>25</v>
      </c>
      <c r="H1544" s="12" t="s">
        <v>49</v>
      </c>
      <c r="I1544" s="13">
        <v>2</v>
      </c>
      <c r="J1544" s="14">
        <v>50.44</v>
      </c>
      <c r="K1544" s="15">
        <v>0</v>
      </c>
      <c r="L1544" s="14">
        <v>22.99</v>
      </c>
      <c r="M1544" s="14">
        <f t="shared" si="96"/>
        <v>100.88</v>
      </c>
      <c r="N1544" s="14">
        <f t="shared" si="97"/>
        <v>45.98</v>
      </c>
      <c r="O1544" s="14">
        <f t="shared" si="98"/>
        <v>54.9</v>
      </c>
      <c r="P1544" s="16">
        <f t="shared" si="99"/>
        <v>0.54421094369548</v>
      </c>
      <c r="Q1544" s="17">
        <f>YEAR(SalesDataTable[[#This Row],[Order Date]])</f>
        <v>2026</v>
      </c>
      <c r="R1544" s="16" t="str">
        <f>"Q"&amp;ROUNDUP(MONTH(SalesDataTable[[#This Row],[Order Date]])/3,0)</f>
        <v>Q3</v>
      </c>
      <c r="S1544" s="13">
        <f>MONTH(SalesDataTable[[#This Row],[Order Date]])</f>
        <v>8</v>
      </c>
      <c r="T1544" s="16" t="str">
        <f>TEXT(SalesDataTable[[#This Row],[Order Date]],"mmm")</f>
        <v>Aug</v>
      </c>
    </row>
    <row r="1545" ht="15.6" spans="1:20">
      <c r="A1545" s="19" t="s">
        <v>1616</v>
      </c>
      <c r="B1545" s="11">
        <v>46236</v>
      </c>
      <c r="C1545" s="12" t="s">
        <v>47</v>
      </c>
      <c r="D1545" s="12" t="s">
        <v>68</v>
      </c>
      <c r="E1545" s="12" t="s">
        <v>23</v>
      </c>
      <c r="F1545" s="12" t="s">
        <v>24</v>
      </c>
      <c r="G1545" s="12" t="s">
        <v>25</v>
      </c>
      <c r="H1545" s="12" t="s">
        <v>26</v>
      </c>
      <c r="I1545" s="13">
        <v>2</v>
      </c>
      <c r="J1545" s="14">
        <v>81.38</v>
      </c>
      <c r="K1545" s="15">
        <v>0</v>
      </c>
      <c r="L1545" s="14">
        <v>42.19</v>
      </c>
      <c r="M1545" s="14">
        <f t="shared" si="96"/>
        <v>162.76</v>
      </c>
      <c r="N1545" s="14">
        <f t="shared" si="97"/>
        <v>84.38</v>
      </c>
      <c r="O1545" s="14">
        <f t="shared" si="98"/>
        <v>78.38</v>
      </c>
      <c r="P1545" s="16">
        <f t="shared" si="99"/>
        <v>0.481567952813959</v>
      </c>
      <c r="Q1545" s="17">
        <f>YEAR(SalesDataTable[[#This Row],[Order Date]])</f>
        <v>2026</v>
      </c>
      <c r="R1545" s="16" t="str">
        <f>"Q"&amp;ROUNDUP(MONTH(SalesDataTable[[#This Row],[Order Date]])/3,0)</f>
        <v>Q3</v>
      </c>
      <c r="S1545" s="13">
        <f>MONTH(SalesDataTable[[#This Row],[Order Date]])</f>
        <v>8</v>
      </c>
      <c r="T1545" s="16" t="str">
        <f>TEXT(SalesDataTable[[#This Row],[Order Date]],"mmm")</f>
        <v>Aug</v>
      </c>
    </row>
    <row r="1546" ht="15.6" spans="1:20">
      <c r="A1546" s="19" t="s">
        <v>1617</v>
      </c>
      <c r="B1546" s="11">
        <v>46237</v>
      </c>
      <c r="C1546" s="12" t="s">
        <v>34</v>
      </c>
      <c r="D1546" s="12" t="s">
        <v>146</v>
      </c>
      <c r="E1546" s="12" t="s">
        <v>23</v>
      </c>
      <c r="F1546" s="12" t="s">
        <v>24</v>
      </c>
      <c r="G1546" s="12" t="s">
        <v>69</v>
      </c>
      <c r="H1546" s="12" t="s">
        <v>70</v>
      </c>
      <c r="I1546" s="13">
        <v>1</v>
      </c>
      <c r="J1546" s="14">
        <v>41.3</v>
      </c>
      <c r="K1546" s="15">
        <v>0</v>
      </c>
      <c r="L1546" s="14">
        <v>14.52</v>
      </c>
      <c r="M1546" s="14">
        <f t="shared" si="96"/>
        <v>41.3</v>
      </c>
      <c r="N1546" s="14">
        <f t="shared" si="97"/>
        <v>14.52</v>
      </c>
      <c r="O1546" s="14">
        <f t="shared" si="98"/>
        <v>26.78</v>
      </c>
      <c r="P1546" s="16">
        <f t="shared" si="99"/>
        <v>0.648426150121065</v>
      </c>
      <c r="Q1546" s="17">
        <f>YEAR(SalesDataTable[[#This Row],[Order Date]])</f>
        <v>2026</v>
      </c>
      <c r="R1546" s="16" t="str">
        <f>"Q"&amp;ROUNDUP(MONTH(SalesDataTable[[#This Row],[Order Date]])/3,0)</f>
        <v>Q3</v>
      </c>
      <c r="S1546" s="13">
        <f>MONTH(SalesDataTable[[#This Row],[Order Date]])</f>
        <v>8</v>
      </c>
      <c r="T1546" s="16" t="str">
        <f>TEXT(SalesDataTable[[#This Row],[Order Date]],"mmm")</f>
        <v>Aug</v>
      </c>
    </row>
    <row r="1547" ht="15.6" spans="1:20">
      <c r="A1547" s="19" t="s">
        <v>1618</v>
      </c>
      <c r="B1547" s="11">
        <v>46237</v>
      </c>
      <c r="C1547" s="12" t="s">
        <v>47</v>
      </c>
      <c r="D1547" s="12" t="s">
        <v>68</v>
      </c>
      <c r="E1547" s="12" t="s">
        <v>59</v>
      </c>
      <c r="F1547" s="12" t="s">
        <v>24</v>
      </c>
      <c r="G1547" s="12" t="s">
        <v>37</v>
      </c>
      <c r="H1547" s="12" t="s">
        <v>38</v>
      </c>
      <c r="I1547" s="13">
        <v>2</v>
      </c>
      <c r="J1547" s="14">
        <v>36.15</v>
      </c>
      <c r="K1547" s="15">
        <v>0.1</v>
      </c>
      <c r="L1547" s="14">
        <v>13.19</v>
      </c>
      <c r="M1547" s="14">
        <f t="shared" si="96"/>
        <v>65.07</v>
      </c>
      <c r="N1547" s="14">
        <f t="shared" si="97"/>
        <v>26.38</v>
      </c>
      <c r="O1547" s="14">
        <f t="shared" si="98"/>
        <v>38.69</v>
      </c>
      <c r="P1547" s="16">
        <f t="shared" si="99"/>
        <v>0.59459044106347</v>
      </c>
      <c r="Q1547" s="17">
        <f>YEAR(SalesDataTable[[#This Row],[Order Date]])</f>
        <v>2026</v>
      </c>
      <c r="R1547" s="16" t="str">
        <f>"Q"&amp;ROUNDUP(MONTH(SalesDataTable[[#This Row],[Order Date]])/3,0)</f>
        <v>Q3</v>
      </c>
      <c r="S1547" s="13">
        <f>MONTH(SalesDataTable[[#This Row],[Order Date]])</f>
        <v>8</v>
      </c>
      <c r="T1547" s="16" t="str">
        <f>TEXT(SalesDataTable[[#This Row],[Order Date]],"mmm")</f>
        <v>Aug</v>
      </c>
    </row>
    <row r="1548" ht="15.6" spans="1:20">
      <c r="A1548" s="19" t="s">
        <v>1619</v>
      </c>
      <c r="B1548" s="11">
        <v>46237</v>
      </c>
      <c r="C1548" s="12" t="s">
        <v>28</v>
      </c>
      <c r="D1548" s="12" t="s">
        <v>89</v>
      </c>
      <c r="E1548" s="12" t="s">
        <v>23</v>
      </c>
      <c r="F1548" s="12" t="s">
        <v>24</v>
      </c>
      <c r="G1548" s="12" t="s">
        <v>37</v>
      </c>
      <c r="H1548" s="12" t="s">
        <v>91</v>
      </c>
      <c r="I1548" s="13">
        <v>3</v>
      </c>
      <c r="J1548" s="14">
        <v>132.59</v>
      </c>
      <c r="K1548" s="15">
        <v>0.1</v>
      </c>
      <c r="L1548" s="14">
        <v>66.04</v>
      </c>
      <c r="M1548" s="14">
        <f t="shared" si="96"/>
        <v>357.993</v>
      </c>
      <c r="N1548" s="14">
        <f t="shared" si="97"/>
        <v>198.12</v>
      </c>
      <c r="O1548" s="14">
        <f t="shared" si="98"/>
        <v>159.873</v>
      </c>
      <c r="P1548" s="16">
        <f t="shared" si="99"/>
        <v>0.446581357736045</v>
      </c>
      <c r="Q1548" s="17">
        <f>YEAR(SalesDataTable[[#This Row],[Order Date]])</f>
        <v>2026</v>
      </c>
      <c r="R1548" s="16" t="str">
        <f>"Q"&amp;ROUNDUP(MONTH(SalesDataTable[[#This Row],[Order Date]])/3,0)</f>
        <v>Q3</v>
      </c>
      <c r="S1548" s="13">
        <f>MONTH(SalesDataTable[[#This Row],[Order Date]])</f>
        <v>8</v>
      </c>
      <c r="T1548" s="16" t="str">
        <f>TEXT(SalesDataTable[[#This Row],[Order Date]],"mmm")</f>
        <v>Aug</v>
      </c>
    </row>
    <row r="1549" ht="15.6" spans="1:20">
      <c r="A1549" s="19" t="s">
        <v>1620</v>
      </c>
      <c r="B1549" s="11">
        <v>46237</v>
      </c>
      <c r="C1549" s="12" t="s">
        <v>34</v>
      </c>
      <c r="D1549" s="12" t="s">
        <v>44</v>
      </c>
      <c r="E1549" s="12" t="s">
        <v>23</v>
      </c>
      <c r="F1549" s="12" t="s">
        <v>36</v>
      </c>
      <c r="G1549" s="12" t="s">
        <v>31</v>
      </c>
      <c r="H1549" s="12" t="s">
        <v>41</v>
      </c>
      <c r="I1549" s="13">
        <v>3</v>
      </c>
      <c r="J1549" s="14">
        <v>144</v>
      </c>
      <c r="K1549" s="15">
        <v>0</v>
      </c>
      <c r="L1549" s="14">
        <v>78.89</v>
      </c>
      <c r="M1549" s="14">
        <f t="shared" si="96"/>
        <v>432</v>
      </c>
      <c r="N1549" s="14">
        <f t="shared" si="97"/>
        <v>236.67</v>
      </c>
      <c r="O1549" s="14">
        <f t="shared" si="98"/>
        <v>195.33</v>
      </c>
      <c r="P1549" s="16">
        <f t="shared" si="99"/>
        <v>0.452152777777778</v>
      </c>
      <c r="Q1549" s="17">
        <f>YEAR(SalesDataTable[[#This Row],[Order Date]])</f>
        <v>2026</v>
      </c>
      <c r="R1549" s="16" t="str">
        <f>"Q"&amp;ROUNDUP(MONTH(SalesDataTable[[#This Row],[Order Date]])/3,0)</f>
        <v>Q3</v>
      </c>
      <c r="S1549" s="13">
        <f>MONTH(SalesDataTable[[#This Row],[Order Date]])</f>
        <v>8</v>
      </c>
      <c r="T1549" s="16" t="str">
        <f>TEXT(SalesDataTable[[#This Row],[Order Date]],"mmm")</f>
        <v>Aug</v>
      </c>
    </row>
    <row r="1550" ht="15.6" spans="1:20">
      <c r="A1550" s="19" t="s">
        <v>1621</v>
      </c>
      <c r="B1550" s="11">
        <v>46237</v>
      </c>
      <c r="C1550" s="12" t="s">
        <v>21</v>
      </c>
      <c r="D1550" s="12" t="s">
        <v>22</v>
      </c>
      <c r="E1550" s="12" t="s">
        <v>23</v>
      </c>
      <c r="F1550" s="12" t="s">
        <v>24</v>
      </c>
      <c r="G1550" s="12" t="s">
        <v>37</v>
      </c>
      <c r="H1550" s="12" t="s">
        <v>66</v>
      </c>
      <c r="I1550" s="13">
        <v>2</v>
      </c>
      <c r="J1550" s="14">
        <v>45.45</v>
      </c>
      <c r="K1550" s="15">
        <v>0.05</v>
      </c>
      <c r="L1550" s="14">
        <v>18.83</v>
      </c>
      <c r="M1550" s="14">
        <f t="shared" si="96"/>
        <v>86.355</v>
      </c>
      <c r="N1550" s="14">
        <f t="shared" si="97"/>
        <v>37.66</v>
      </c>
      <c r="O1550" s="14">
        <f t="shared" si="98"/>
        <v>48.695</v>
      </c>
      <c r="P1550" s="16">
        <f t="shared" si="99"/>
        <v>0.563893231428406</v>
      </c>
      <c r="Q1550" s="17">
        <f>YEAR(SalesDataTable[[#This Row],[Order Date]])</f>
        <v>2026</v>
      </c>
      <c r="R1550" s="16" t="str">
        <f>"Q"&amp;ROUNDUP(MONTH(SalesDataTable[[#This Row],[Order Date]])/3,0)</f>
        <v>Q3</v>
      </c>
      <c r="S1550" s="13">
        <f>MONTH(SalesDataTable[[#This Row],[Order Date]])</f>
        <v>8</v>
      </c>
      <c r="T1550" s="16" t="str">
        <f>TEXT(SalesDataTable[[#This Row],[Order Date]],"mmm")</f>
        <v>Aug</v>
      </c>
    </row>
    <row r="1551" ht="15.6" spans="1:20">
      <c r="A1551" s="19" t="s">
        <v>1622</v>
      </c>
      <c r="B1551" s="11">
        <v>46237</v>
      </c>
      <c r="C1551" s="12" t="s">
        <v>28</v>
      </c>
      <c r="D1551" s="12" t="s">
        <v>58</v>
      </c>
      <c r="E1551" s="12" t="s">
        <v>23</v>
      </c>
      <c r="F1551" s="12" t="s">
        <v>24</v>
      </c>
      <c r="G1551" s="12" t="s">
        <v>25</v>
      </c>
      <c r="H1551" s="12" t="s">
        <v>55</v>
      </c>
      <c r="I1551" s="13">
        <v>1</v>
      </c>
      <c r="J1551" s="14">
        <v>41.16</v>
      </c>
      <c r="K1551" s="15">
        <v>0.05</v>
      </c>
      <c r="L1551" s="14">
        <v>16.66</v>
      </c>
      <c r="M1551" s="14">
        <f t="shared" si="96"/>
        <v>39.102</v>
      </c>
      <c r="N1551" s="14">
        <f t="shared" si="97"/>
        <v>16.66</v>
      </c>
      <c r="O1551" s="14">
        <f t="shared" si="98"/>
        <v>22.442</v>
      </c>
      <c r="P1551" s="16">
        <f t="shared" si="99"/>
        <v>0.573934837092732</v>
      </c>
      <c r="Q1551" s="17">
        <f>YEAR(SalesDataTable[[#This Row],[Order Date]])</f>
        <v>2026</v>
      </c>
      <c r="R1551" s="16" t="str">
        <f>"Q"&amp;ROUNDUP(MONTH(SalesDataTable[[#This Row],[Order Date]])/3,0)</f>
        <v>Q3</v>
      </c>
      <c r="S1551" s="13">
        <f>MONTH(SalesDataTable[[#This Row],[Order Date]])</f>
        <v>8</v>
      </c>
      <c r="T1551" s="16" t="str">
        <f>TEXT(SalesDataTable[[#This Row],[Order Date]],"mmm")</f>
        <v>Aug</v>
      </c>
    </row>
    <row r="1552" ht="15.6" spans="1:20">
      <c r="A1552" s="19" t="s">
        <v>1623</v>
      </c>
      <c r="B1552" s="11">
        <v>46237</v>
      </c>
      <c r="C1552" s="12" t="s">
        <v>21</v>
      </c>
      <c r="D1552" s="12" t="s">
        <v>22</v>
      </c>
      <c r="E1552" s="12" t="s">
        <v>45</v>
      </c>
      <c r="F1552" s="12" t="s">
        <v>24</v>
      </c>
      <c r="G1552" s="12" t="s">
        <v>37</v>
      </c>
      <c r="H1552" s="12" t="s">
        <v>103</v>
      </c>
      <c r="I1552" s="13">
        <v>1</v>
      </c>
      <c r="J1552" s="14">
        <v>162.78</v>
      </c>
      <c r="K1552" s="15">
        <v>0</v>
      </c>
      <c r="L1552" s="14">
        <v>85.08</v>
      </c>
      <c r="M1552" s="14">
        <f t="shared" si="96"/>
        <v>162.78</v>
      </c>
      <c r="N1552" s="14">
        <f t="shared" si="97"/>
        <v>85.08</v>
      </c>
      <c r="O1552" s="14">
        <f t="shared" si="98"/>
        <v>77.7</v>
      </c>
      <c r="P1552" s="16">
        <f t="shared" si="99"/>
        <v>0.477331367489864</v>
      </c>
      <c r="Q1552" s="17">
        <f>YEAR(SalesDataTable[[#This Row],[Order Date]])</f>
        <v>2026</v>
      </c>
      <c r="R1552" s="16" t="str">
        <f>"Q"&amp;ROUNDUP(MONTH(SalesDataTable[[#This Row],[Order Date]])/3,0)</f>
        <v>Q3</v>
      </c>
      <c r="S1552" s="13">
        <f>MONTH(SalesDataTable[[#This Row],[Order Date]])</f>
        <v>8</v>
      </c>
      <c r="T1552" s="16" t="str">
        <f>TEXT(SalesDataTable[[#This Row],[Order Date]],"mmm")</f>
        <v>Aug</v>
      </c>
    </row>
    <row r="1553" ht="15.6" spans="1:20">
      <c r="A1553" s="19" t="s">
        <v>1624</v>
      </c>
      <c r="B1553" s="11">
        <v>46237</v>
      </c>
      <c r="C1553" s="12" t="s">
        <v>34</v>
      </c>
      <c r="D1553" s="12" t="s">
        <v>146</v>
      </c>
      <c r="E1553" s="12" t="s">
        <v>45</v>
      </c>
      <c r="F1553" s="12" t="s">
        <v>36</v>
      </c>
      <c r="G1553" s="12" t="s">
        <v>25</v>
      </c>
      <c r="H1553" s="12" t="s">
        <v>26</v>
      </c>
      <c r="I1553" s="13">
        <v>1</v>
      </c>
      <c r="J1553" s="14">
        <v>80.04</v>
      </c>
      <c r="K1553" s="15">
        <v>0.1</v>
      </c>
      <c r="L1553" s="14">
        <v>41.88</v>
      </c>
      <c r="M1553" s="14">
        <f t="shared" si="96"/>
        <v>72.036</v>
      </c>
      <c r="N1553" s="14">
        <f t="shared" si="97"/>
        <v>41.88</v>
      </c>
      <c r="O1553" s="14">
        <f t="shared" si="98"/>
        <v>30.156</v>
      </c>
      <c r="P1553" s="16">
        <f t="shared" si="99"/>
        <v>0.418624021322672</v>
      </c>
      <c r="Q1553" s="17">
        <f>YEAR(SalesDataTable[[#This Row],[Order Date]])</f>
        <v>2026</v>
      </c>
      <c r="R1553" s="16" t="str">
        <f>"Q"&amp;ROUNDUP(MONTH(SalesDataTable[[#This Row],[Order Date]])/3,0)</f>
        <v>Q3</v>
      </c>
      <c r="S1553" s="13">
        <f>MONTH(SalesDataTable[[#This Row],[Order Date]])</f>
        <v>8</v>
      </c>
      <c r="T1553" s="16" t="str">
        <f>TEXT(SalesDataTable[[#This Row],[Order Date]],"mmm")</f>
        <v>Aug</v>
      </c>
    </row>
    <row r="1554" ht="15.6" spans="1:20">
      <c r="A1554" s="19" t="s">
        <v>1625</v>
      </c>
      <c r="B1554" s="11">
        <v>46237</v>
      </c>
      <c r="C1554" s="12" t="s">
        <v>34</v>
      </c>
      <c r="D1554" s="12" t="s">
        <v>54</v>
      </c>
      <c r="E1554" s="12" t="s">
        <v>23</v>
      </c>
      <c r="F1554" s="12" t="s">
        <v>36</v>
      </c>
      <c r="G1554" s="12" t="s">
        <v>31</v>
      </c>
      <c r="H1554" s="12" t="s">
        <v>32</v>
      </c>
      <c r="I1554" s="13">
        <v>1</v>
      </c>
      <c r="J1554" s="14">
        <v>90.21</v>
      </c>
      <c r="K1554" s="15">
        <v>0</v>
      </c>
      <c r="L1554" s="14">
        <v>46.31</v>
      </c>
      <c r="M1554" s="14">
        <f t="shared" si="96"/>
        <v>90.21</v>
      </c>
      <c r="N1554" s="14">
        <f t="shared" si="97"/>
        <v>46.31</v>
      </c>
      <c r="O1554" s="14">
        <f t="shared" si="98"/>
        <v>43.9</v>
      </c>
      <c r="P1554" s="16">
        <f t="shared" si="99"/>
        <v>0.486642279126483</v>
      </c>
      <c r="Q1554" s="17">
        <f>YEAR(SalesDataTable[[#This Row],[Order Date]])</f>
        <v>2026</v>
      </c>
      <c r="R1554" s="16" t="str">
        <f>"Q"&amp;ROUNDUP(MONTH(SalesDataTable[[#This Row],[Order Date]])/3,0)</f>
        <v>Q3</v>
      </c>
      <c r="S1554" s="13">
        <f>MONTH(SalesDataTable[[#This Row],[Order Date]])</f>
        <v>8</v>
      </c>
      <c r="T1554" s="16" t="str">
        <f>TEXT(SalesDataTable[[#This Row],[Order Date]],"mmm")</f>
        <v>Aug</v>
      </c>
    </row>
    <row r="1555" ht="15.6" spans="1:20">
      <c r="A1555" s="19" t="s">
        <v>1626</v>
      </c>
      <c r="B1555" s="11">
        <v>46238</v>
      </c>
      <c r="C1555" s="12" t="s">
        <v>21</v>
      </c>
      <c r="D1555" s="12" t="s">
        <v>72</v>
      </c>
      <c r="E1555" s="12" t="s">
        <v>45</v>
      </c>
      <c r="F1555" s="12" t="s">
        <v>40</v>
      </c>
      <c r="G1555" s="12" t="s">
        <v>37</v>
      </c>
      <c r="H1555" s="12" t="s">
        <v>91</v>
      </c>
      <c r="I1555" s="13">
        <v>1</v>
      </c>
      <c r="J1555" s="14">
        <v>133.6</v>
      </c>
      <c r="K1555" s="15">
        <v>0.1</v>
      </c>
      <c r="L1555" s="14">
        <v>67.3</v>
      </c>
      <c r="M1555" s="14">
        <f t="shared" si="96"/>
        <v>120.24</v>
      </c>
      <c r="N1555" s="14">
        <f t="shared" si="97"/>
        <v>67.3</v>
      </c>
      <c r="O1555" s="14">
        <f t="shared" si="98"/>
        <v>52.94</v>
      </c>
      <c r="P1555" s="16">
        <f t="shared" si="99"/>
        <v>0.440286094477711</v>
      </c>
      <c r="Q1555" s="17">
        <f>YEAR(SalesDataTable[[#This Row],[Order Date]])</f>
        <v>2026</v>
      </c>
      <c r="R1555" s="16" t="str">
        <f>"Q"&amp;ROUNDUP(MONTH(SalesDataTable[[#This Row],[Order Date]])/3,0)</f>
        <v>Q3</v>
      </c>
      <c r="S1555" s="13">
        <f>MONTH(SalesDataTable[[#This Row],[Order Date]])</f>
        <v>8</v>
      </c>
      <c r="T1555" s="16" t="str">
        <f>TEXT(SalesDataTable[[#This Row],[Order Date]],"mmm")</f>
        <v>Aug</v>
      </c>
    </row>
    <row r="1556" ht="15.6" spans="1:20">
      <c r="A1556" s="19" t="s">
        <v>1627</v>
      </c>
      <c r="B1556" s="11">
        <v>46238</v>
      </c>
      <c r="C1556" s="12" t="s">
        <v>47</v>
      </c>
      <c r="D1556" s="12" t="s">
        <v>48</v>
      </c>
      <c r="E1556" s="12" t="s">
        <v>23</v>
      </c>
      <c r="F1556" s="12" t="s">
        <v>24</v>
      </c>
      <c r="G1556" s="12" t="s">
        <v>37</v>
      </c>
      <c r="H1556" s="12" t="s">
        <v>66</v>
      </c>
      <c r="I1556" s="13">
        <v>1</v>
      </c>
      <c r="J1556" s="14">
        <v>47.53</v>
      </c>
      <c r="K1556" s="15">
        <v>0</v>
      </c>
      <c r="L1556" s="14">
        <v>18.04</v>
      </c>
      <c r="M1556" s="14">
        <f t="shared" si="96"/>
        <v>47.53</v>
      </c>
      <c r="N1556" s="14">
        <f t="shared" si="97"/>
        <v>18.04</v>
      </c>
      <c r="O1556" s="14">
        <f t="shared" si="98"/>
        <v>29.49</v>
      </c>
      <c r="P1556" s="16">
        <f t="shared" si="99"/>
        <v>0.620450241952451</v>
      </c>
      <c r="Q1556" s="17">
        <f>YEAR(SalesDataTable[[#This Row],[Order Date]])</f>
        <v>2026</v>
      </c>
      <c r="R1556" s="16" t="str">
        <f>"Q"&amp;ROUNDUP(MONTH(SalesDataTable[[#This Row],[Order Date]])/3,0)</f>
        <v>Q3</v>
      </c>
      <c r="S1556" s="13">
        <f>MONTH(SalesDataTable[[#This Row],[Order Date]])</f>
        <v>8</v>
      </c>
      <c r="T1556" s="16" t="str">
        <f>TEXT(SalesDataTable[[#This Row],[Order Date]],"mmm")</f>
        <v>Aug</v>
      </c>
    </row>
    <row r="1557" ht="15.6" spans="1:20">
      <c r="A1557" s="19" t="s">
        <v>1628</v>
      </c>
      <c r="B1557" s="11">
        <v>46238</v>
      </c>
      <c r="C1557" s="12" t="s">
        <v>21</v>
      </c>
      <c r="D1557" s="12" t="s">
        <v>108</v>
      </c>
      <c r="E1557" s="12" t="s">
        <v>23</v>
      </c>
      <c r="F1557" s="12" t="s">
        <v>24</v>
      </c>
      <c r="G1557" s="12" t="s">
        <v>37</v>
      </c>
      <c r="H1557" s="12" t="s">
        <v>66</v>
      </c>
      <c r="I1557" s="13">
        <v>2</v>
      </c>
      <c r="J1557" s="14">
        <v>46.71</v>
      </c>
      <c r="K1557" s="15">
        <v>0</v>
      </c>
      <c r="L1557" s="14">
        <v>18.41</v>
      </c>
      <c r="M1557" s="14">
        <f t="shared" si="96"/>
        <v>93.42</v>
      </c>
      <c r="N1557" s="14">
        <f t="shared" si="97"/>
        <v>36.82</v>
      </c>
      <c r="O1557" s="14">
        <f t="shared" si="98"/>
        <v>56.6</v>
      </c>
      <c r="P1557" s="16">
        <f t="shared" si="99"/>
        <v>0.605865981588525</v>
      </c>
      <c r="Q1557" s="17">
        <f>YEAR(SalesDataTable[[#This Row],[Order Date]])</f>
        <v>2026</v>
      </c>
      <c r="R1557" s="16" t="str">
        <f>"Q"&amp;ROUNDUP(MONTH(SalesDataTable[[#This Row],[Order Date]])/3,0)</f>
        <v>Q3</v>
      </c>
      <c r="S1557" s="13">
        <f>MONTH(SalesDataTable[[#This Row],[Order Date]])</f>
        <v>8</v>
      </c>
      <c r="T1557" s="16" t="str">
        <f>TEXT(SalesDataTable[[#This Row],[Order Date]],"mmm")</f>
        <v>Aug</v>
      </c>
    </row>
    <row r="1558" ht="15.6" spans="1:20">
      <c r="A1558" s="19" t="s">
        <v>1629</v>
      </c>
      <c r="B1558" s="11">
        <v>46238</v>
      </c>
      <c r="C1558" s="12" t="s">
        <v>34</v>
      </c>
      <c r="D1558" s="12" t="s">
        <v>146</v>
      </c>
      <c r="E1558" s="12" t="s">
        <v>59</v>
      </c>
      <c r="F1558" s="12" t="s">
        <v>36</v>
      </c>
      <c r="G1558" s="12" t="s">
        <v>51</v>
      </c>
      <c r="H1558" s="12" t="s">
        <v>61</v>
      </c>
      <c r="I1558" s="13">
        <v>1</v>
      </c>
      <c r="J1558" s="14">
        <v>197.26</v>
      </c>
      <c r="K1558" s="15">
        <v>0</v>
      </c>
      <c r="L1558" s="14">
        <v>104.09</v>
      </c>
      <c r="M1558" s="14">
        <f t="shared" si="96"/>
        <v>197.26</v>
      </c>
      <c r="N1558" s="14">
        <f t="shared" si="97"/>
        <v>104.09</v>
      </c>
      <c r="O1558" s="14">
        <f t="shared" si="98"/>
        <v>93.17</v>
      </c>
      <c r="P1558" s="16">
        <f t="shared" si="99"/>
        <v>0.472320794889993</v>
      </c>
      <c r="Q1558" s="17">
        <f>YEAR(SalesDataTable[[#This Row],[Order Date]])</f>
        <v>2026</v>
      </c>
      <c r="R1558" s="16" t="str">
        <f>"Q"&amp;ROUNDUP(MONTH(SalesDataTable[[#This Row],[Order Date]])/3,0)</f>
        <v>Q3</v>
      </c>
      <c r="S1558" s="13">
        <f>MONTH(SalesDataTable[[#This Row],[Order Date]])</f>
        <v>8</v>
      </c>
      <c r="T1558" s="16" t="str">
        <f>TEXT(SalesDataTable[[#This Row],[Order Date]],"mmm")</f>
        <v>Aug</v>
      </c>
    </row>
    <row r="1559" ht="15.6" spans="1:20">
      <c r="A1559" s="19" t="s">
        <v>1630</v>
      </c>
      <c r="B1559" s="11">
        <v>46238</v>
      </c>
      <c r="C1559" s="12" t="s">
        <v>34</v>
      </c>
      <c r="D1559" s="12" t="s">
        <v>146</v>
      </c>
      <c r="E1559" s="12" t="s">
        <v>59</v>
      </c>
      <c r="F1559" s="12" t="s">
        <v>36</v>
      </c>
      <c r="G1559" s="12" t="s">
        <v>31</v>
      </c>
      <c r="H1559" s="12" t="s">
        <v>99</v>
      </c>
      <c r="I1559" s="13">
        <v>1</v>
      </c>
      <c r="J1559" s="14">
        <v>70.56</v>
      </c>
      <c r="K1559" s="15">
        <v>0</v>
      </c>
      <c r="L1559" s="14">
        <v>32.11</v>
      </c>
      <c r="M1559" s="14">
        <f t="shared" si="96"/>
        <v>70.56</v>
      </c>
      <c r="N1559" s="14">
        <f t="shared" si="97"/>
        <v>32.11</v>
      </c>
      <c r="O1559" s="14">
        <f t="shared" si="98"/>
        <v>38.45</v>
      </c>
      <c r="P1559" s="16">
        <f t="shared" si="99"/>
        <v>0.544926303854875</v>
      </c>
      <c r="Q1559" s="17">
        <f>YEAR(SalesDataTable[[#This Row],[Order Date]])</f>
        <v>2026</v>
      </c>
      <c r="R1559" s="16" t="str">
        <f>"Q"&amp;ROUNDUP(MONTH(SalesDataTable[[#This Row],[Order Date]])/3,0)</f>
        <v>Q3</v>
      </c>
      <c r="S1559" s="13">
        <f>MONTH(SalesDataTable[[#This Row],[Order Date]])</f>
        <v>8</v>
      </c>
      <c r="T1559" s="16" t="str">
        <f>TEXT(SalesDataTable[[#This Row],[Order Date]],"mmm")</f>
        <v>Aug</v>
      </c>
    </row>
    <row r="1560" ht="15.6" spans="1:20">
      <c r="A1560" s="19" t="s">
        <v>1631</v>
      </c>
      <c r="B1560" s="11">
        <v>46238</v>
      </c>
      <c r="C1560" s="12" t="s">
        <v>28</v>
      </c>
      <c r="D1560" s="12" t="s">
        <v>89</v>
      </c>
      <c r="E1560" s="12" t="s">
        <v>23</v>
      </c>
      <c r="F1560" s="12" t="s">
        <v>40</v>
      </c>
      <c r="G1560" s="12" t="s">
        <v>69</v>
      </c>
      <c r="H1560" s="12" t="s">
        <v>87</v>
      </c>
      <c r="I1560" s="13">
        <v>1</v>
      </c>
      <c r="J1560" s="14">
        <v>36.58</v>
      </c>
      <c r="K1560" s="15">
        <v>0</v>
      </c>
      <c r="L1560" s="14">
        <v>13.98</v>
      </c>
      <c r="M1560" s="14">
        <f t="shared" si="96"/>
        <v>36.58</v>
      </c>
      <c r="N1560" s="14">
        <f t="shared" si="97"/>
        <v>13.98</v>
      </c>
      <c r="O1560" s="14">
        <f t="shared" si="98"/>
        <v>22.6</v>
      </c>
      <c r="P1560" s="16">
        <f t="shared" si="99"/>
        <v>0.617823947512302</v>
      </c>
      <c r="Q1560" s="17">
        <f>YEAR(SalesDataTable[[#This Row],[Order Date]])</f>
        <v>2026</v>
      </c>
      <c r="R1560" s="16" t="str">
        <f>"Q"&amp;ROUNDUP(MONTH(SalesDataTable[[#This Row],[Order Date]])/3,0)</f>
        <v>Q3</v>
      </c>
      <c r="S1560" s="13">
        <f>MONTH(SalesDataTable[[#This Row],[Order Date]])</f>
        <v>8</v>
      </c>
      <c r="T1560" s="16" t="str">
        <f>TEXT(SalesDataTable[[#This Row],[Order Date]],"mmm")</f>
        <v>Aug</v>
      </c>
    </row>
    <row r="1561" ht="15.6" spans="1:20">
      <c r="A1561" s="19" t="s">
        <v>1632</v>
      </c>
      <c r="B1561" s="11">
        <v>46238</v>
      </c>
      <c r="C1561" s="12" t="s">
        <v>47</v>
      </c>
      <c r="D1561" s="12" t="s">
        <v>102</v>
      </c>
      <c r="E1561" s="12" t="s">
        <v>30</v>
      </c>
      <c r="F1561" s="12" t="s">
        <v>40</v>
      </c>
      <c r="G1561" s="12" t="s">
        <v>25</v>
      </c>
      <c r="H1561" s="12" t="s">
        <v>26</v>
      </c>
      <c r="I1561" s="13">
        <v>4</v>
      </c>
      <c r="J1561" s="14">
        <v>82.98</v>
      </c>
      <c r="K1561" s="15">
        <v>0.05</v>
      </c>
      <c r="L1561" s="14">
        <v>43.79</v>
      </c>
      <c r="M1561" s="14">
        <f t="shared" si="96"/>
        <v>315.324</v>
      </c>
      <c r="N1561" s="14">
        <f t="shared" si="97"/>
        <v>175.16</v>
      </c>
      <c r="O1561" s="14">
        <f t="shared" si="98"/>
        <v>140.164</v>
      </c>
      <c r="P1561" s="16">
        <f t="shared" si="99"/>
        <v>0.444507871268917</v>
      </c>
      <c r="Q1561" s="17">
        <f>YEAR(SalesDataTable[[#This Row],[Order Date]])</f>
        <v>2026</v>
      </c>
      <c r="R1561" s="16" t="str">
        <f>"Q"&amp;ROUNDUP(MONTH(SalesDataTable[[#This Row],[Order Date]])/3,0)</f>
        <v>Q3</v>
      </c>
      <c r="S1561" s="13">
        <f>MONTH(SalesDataTable[[#This Row],[Order Date]])</f>
        <v>8</v>
      </c>
      <c r="T1561" s="16" t="str">
        <f>TEXT(SalesDataTable[[#This Row],[Order Date]],"mmm")</f>
        <v>Aug</v>
      </c>
    </row>
    <row r="1562" ht="15.6" spans="1:20">
      <c r="A1562" s="19" t="s">
        <v>1633</v>
      </c>
      <c r="B1562" s="11">
        <v>46238</v>
      </c>
      <c r="C1562" s="12" t="s">
        <v>21</v>
      </c>
      <c r="D1562" s="12" t="s">
        <v>22</v>
      </c>
      <c r="E1562" s="12" t="s">
        <v>23</v>
      </c>
      <c r="F1562" s="12" t="s">
        <v>36</v>
      </c>
      <c r="G1562" s="12" t="s">
        <v>25</v>
      </c>
      <c r="H1562" s="12" t="s">
        <v>55</v>
      </c>
      <c r="I1562" s="13">
        <v>1</v>
      </c>
      <c r="J1562" s="14">
        <v>41.25</v>
      </c>
      <c r="K1562" s="15">
        <v>0</v>
      </c>
      <c r="L1562" s="14">
        <v>17.02</v>
      </c>
      <c r="M1562" s="14">
        <f t="shared" si="96"/>
        <v>41.25</v>
      </c>
      <c r="N1562" s="14">
        <f t="shared" si="97"/>
        <v>17.02</v>
      </c>
      <c r="O1562" s="14">
        <f t="shared" si="98"/>
        <v>24.23</v>
      </c>
      <c r="P1562" s="16">
        <f t="shared" si="99"/>
        <v>0.587393939393939</v>
      </c>
      <c r="Q1562" s="17">
        <f>YEAR(SalesDataTable[[#This Row],[Order Date]])</f>
        <v>2026</v>
      </c>
      <c r="R1562" s="16" t="str">
        <f>"Q"&amp;ROUNDUP(MONTH(SalesDataTable[[#This Row],[Order Date]])/3,0)</f>
        <v>Q3</v>
      </c>
      <c r="S1562" s="13">
        <f>MONTH(SalesDataTable[[#This Row],[Order Date]])</f>
        <v>8</v>
      </c>
      <c r="T1562" s="16" t="str">
        <f>TEXT(SalesDataTable[[#This Row],[Order Date]],"mmm")</f>
        <v>Aug</v>
      </c>
    </row>
    <row r="1563" ht="15.6" spans="1:20">
      <c r="A1563" s="19" t="s">
        <v>1634</v>
      </c>
      <c r="B1563" s="11">
        <v>46238</v>
      </c>
      <c r="C1563" s="12" t="s">
        <v>34</v>
      </c>
      <c r="D1563" s="12" t="s">
        <v>44</v>
      </c>
      <c r="E1563" s="12" t="s">
        <v>23</v>
      </c>
      <c r="F1563" s="12" t="s">
        <v>24</v>
      </c>
      <c r="G1563" s="12" t="s">
        <v>25</v>
      </c>
      <c r="H1563" s="12" t="s">
        <v>63</v>
      </c>
      <c r="I1563" s="13">
        <v>1</v>
      </c>
      <c r="J1563" s="14">
        <v>101.37</v>
      </c>
      <c r="K1563" s="15">
        <v>0</v>
      </c>
      <c r="L1563" s="14">
        <v>51.56</v>
      </c>
      <c r="M1563" s="14">
        <f t="shared" si="96"/>
        <v>101.37</v>
      </c>
      <c r="N1563" s="14">
        <f t="shared" si="97"/>
        <v>51.56</v>
      </c>
      <c r="O1563" s="14">
        <f t="shared" si="98"/>
        <v>49.81</v>
      </c>
      <c r="P1563" s="16">
        <f t="shared" si="99"/>
        <v>0.491368254907764</v>
      </c>
      <c r="Q1563" s="17">
        <f>YEAR(SalesDataTable[[#This Row],[Order Date]])</f>
        <v>2026</v>
      </c>
      <c r="R1563" s="16" t="str">
        <f>"Q"&amp;ROUNDUP(MONTH(SalesDataTable[[#This Row],[Order Date]])/3,0)</f>
        <v>Q3</v>
      </c>
      <c r="S1563" s="13">
        <f>MONTH(SalesDataTable[[#This Row],[Order Date]])</f>
        <v>8</v>
      </c>
      <c r="T1563" s="16" t="str">
        <f>TEXT(SalesDataTable[[#This Row],[Order Date]],"mmm")</f>
        <v>Aug</v>
      </c>
    </row>
    <row r="1564" ht="15.6" spans="1:20">
      <c r="A1564" s="19" t="s">
        <v>1635</v>
      </c>
      <c r="B1564" s="11">
        <v>46238</v>
      </c>
      <c r="C1564" s="12" t="s">
        <v>34</v>
      </c>
      <c r="D1564" s="12" t="s">
        <v>146</v>
      </c>
      <c r="E1564" s="12" t="s">
        <v>23</v>
      </c>
      <c r="F1564" s="12" t="s">
        <v>24</v>
      </c>
      <c r="G1564" s="12" t="s">
        <v>51</v>
      </c>
      <c r="H1564" s="12" t="s">
        <v>52</v>
      </c>
      <c r="I1564" s="13">
        <v>1</v>
      </c>
      <c r="J1564" s="14">
        <v>340.66</v>
      </c>
      <c r="K1564" s="15">
        <v>0.05</v>
      </c>
      <c r="L1564" s="14">
        <v>194.13</v>
      </c>
      <c r="M1564" s="14">
        <f t="shared" si="96"/>
        <v>323.627</v>
      </c>
      <c r="N1564" s="14">
        <f t="shared" si="97"/>
        <v>194.13</v>
      </c>
      <c r="O1564" s="14">
        <f t="shared" si="98"/>
        <v>129.497</v>
      </c>
      <c r="P1564" s="16">
        <f t="shared" si="99"/>
        <v>0.400142756939316</v>
      </c>
      <c r="Q1564" s="17">
        <f>YEAR(SalesDataTable[[#This Row],[Order Date]])</f>
        <v>2026</v>
      </c>
      <c r="R1564" s="16" t="str">
        <f>"Q"&amp;ROUNDUP(MONTH(SalesDataTable[[#This Row],[Order Date]])/3,0)</f>
        <v>Q3</v>
      </c>
      <c r="S1564" s="13">
        <f>MONTH(SalesDataTable[[#This Row],[Order Date]])</f>
        <v>8</v>
      </c>
      <c r="T1564" s="16" t="str">
        <f>TEXT(SalesDataTable[[#This Row],[Order Date]],"mmm")</f>
        <v>Aug</v>
      </c>
    </row>
    <row r="1565" ht="15.6" spans="1:20">
      <c r="A1565" s="19" t="s">
        <v>1636</v>
      </c>
      <c r="B1565" s="11">
        <v>46238</v>
      </c>
      <c r="C1565" s="12" t="s">
        <v>34</v>
      </c>
      <c r="D1565" s="12" t="s">
        <v>35</v>
      </c>
      <c r="E1565" s="12" t="s">
        <v>59</v>
      </c>
      <c r="F1565" s="12" t="s">
        <v>40</v>
      </c>
      <c r="G1565" s="12" t="s">
        <v>25</v>
      </c>
      <c r="H1565" s="12" t="s">
        <v>49</v>
      </c>
      <c r="I1565" s="13">
        <v>1</v>
      </c>
      <c r="J1565" s="14">
        <v>50.43</v>
      </c>
      <c r="K1565" s="15">
        <v>0.15</v>
      </c>
      <c r="L1565" s="14">
        <v>22.94</v>
      </c>
      <c r="M1565" s="14">
        <f t="shared" si="96"/>
        <v>42.8655</v>
      </c>
      <c r="N1565" s="14">
        <f t="shared" si="97"/>
        <v>22.94</v>
      </c>
      <c r="O1565" s="14">
        <f t="shared" si="98"/>
        <v>19.9255</v>
      </c>
      <c r="P1565" s="16">
        <f t="shared" si="99"/>
        <v>0.464837689983786</v>
      </c>
      <c r="Q1565" s="17">
        <f>YEAR(SalesDataTable[[#This Row],[Order Date]])</f>
        <v>2026</v>
      </c>
      <c r="R1565" s="16" t="str">
        <f>"Q"&amp;ROUNDUP(MONTH(SalesDataTable[[#This Row],[Order Date]])/3,0)</f>
        <v>Q3</v>
      </c>
      <c r="S1565" s="13">
        <f>MONTH(SalesDataTable[[#This Row],[Order Date]])</f>
        <v>8</v>
      </c>
      <c r="T1565" s="16" t="str">
        <f>TEXT(SalesDataTable[[#This Row],[Order Date]],"mmm")</f>
        <v>Aug</v>
      </c>
    </row>
    <row r="1566" ht="15.6" spans="1:20">
      <c r="A1566" s="19" t="s">
        <v>1637</v>
      </c>
      <c r="B1566" s="11">
        <v>46239</v>
      </c>
      <c r="C1566" s="12" t="s">
        <v>47</v>
      </c>
      <c r="D1566" s="12" t="s">
        <v>68</v>
      </c>
      <c r="E1566" s="12" t="s">
        <v>23</v>
      </c>
      <c r="F1566" s="12" t="s">
        <v>36</v>
      </c>
      <c r="G1566" s="12" t="s">
        <v>69</v>
      </c>
      <c r="H1566" s="12" t="s">
        <v>70</v>
      </c>
      <c r="I1566" s="13">
        <v>1</v>
      </c>
      <c r="J1566" s="14">
        <v>40.42</v>
      </c>
      <c r="K1566" s="15">
        <v>0.05</v>
      </c>
      <c r="L1566" s="14">
        <v>14.33</v>
      </c>
      <c r="M1566" s="14">
        <f t="shared" si="96"/>
        <v>38.399</v>
      </c>
      <c r="N1566" s="14">
        <f t="shared" si="97"/>
        <v>14.33</v>
      </c>
      <c r="O1566" s="14">
        <f t="shared" si="98"/>
        <v>24.069</v>
      </c>
      <c r="P1566" s="16">
        <f t="shared" si="99"/>
        <v>0.626813198260371</v>
      </c>
      <c r="Q1566" s="17">
        <f>YEAR(SalesDataTable[[#This Row],[Order Date]])</f>
        <v>2026</v>
      </c>
      <c r="R1566" s="16" t="str">
        <f>"Q"&amp;ROUNDUP(MONTH(SalesDataTable[[#This Row],[Order Date]])/3,0)</f>
        <v>Q3</v>
      </c>
      <c r="S1566" s="13">
        <f>MONTH(SalesDataTable[[#This Row],[Order Date]])</f>
        <v>8</v>
      </c>
      <c r="T1566" s="16" t="str">
        <f>TEXT(SalesDataTable[[#This Row],[Order Date]],"mmm")</f>
        <v>Aug</v>
      </c>
    </row>
    <row r="1567" ht="15.6" spans="1:20">
      <c r="A1567" s="19" t="s">
        <v>1638</v>
      </c>
      <c r="B1567" s="11">
        <v>46239</v>
      </c>
      <c r="C1567" s="12" t="s">
        <v>21</v>
      </c>
      <c r="D1567" s="12" t="s">
        <v>22</v>
      </c>
      <c r="E1567" s="12" t="s">
        <v>23</v>
      </c>
      <c r="F1567" s="12" t="s">
        <v>36</v>
      </c>
      <c r="G1567" s="12" t="s">
        <v>25</v>
      </c>
      <c r="H1567" s="12" t="s">
        <v>49</v>
      </c>
      <c r="I1567" s="13">
        <v>1</v>
      </c>
      <c r="J1567" s="14">
        <v>51.81</v>
      </c>
      <c r="K1567" s="15">
        <v>0.05</v>
      </c>
      <c r="L1567" s="14">
        <v>22.28</v>
      </c>
      <c r="M1567" s="14">
        <f t="shared" si="96"/>
        <v>49.2195</v>
      </c>
      <c r="N1567" s="14">
        <f t="shared" si="97"/>
        <v>22.28</v>
      </c>
      <c r="O1567" s="14">
        <f t="shared" si="98"/>
        <v>26.9395</v>
      </c>
      <c r="P1567" s="16">
        <f t="shared" si="99"/>
        <v>0.547333881896403</v>
      </c>
      <c r="Q1567" s="17">
        <f>YEAR(SalesDataTable[[#This Row],[Order Date]])</f>
        <v>2026</v>
      </c>
      <c r="R1567" s="16" t="str">
        <f>"Q"&amp;ROUNDUP(MONTH(SalesDataTable[[#This Row],[Order Date]])/3,0)</f>
        <v>Q3</v>
      </c>
      <c r="S1567" s="13">
        <f>MONTH(SalesDataTable[[#This Row],[Order Date]])</f>
        <v>8</v>
      </c>
      <c r="T1567" s="16" t="str">
        <f>TEXT(SalesDataTable[[#This Row],[Order Date]],"mmm")</f>
        <v>Aug</v>
      </c>
    </row>
    <row r="1568" ht="15.6" spans="1:20">
      <c r="A1568" s="19" t="s">
        <v>1639</v>
      </c>
      <c r="B1568" s="11">
        <v>46239</v>
      </c>
      <c r="C1568" s="12" t="s">
        <v>34</v>
      </c>
      <c r="D1568" s="12" t="s">
        <v>35</v>
      </c>
      <c r="E1568" s="12" t="s">
        <v>45</v>
      </c>
      <c r="F1568" s="12" t="s">
        <v>36</v>
      </c>
      <c r="G1568" s="12" t="s">
        <v>69</v>
      </c>
      <c r="H1568" s="12" t="s">
        <v>87</v>
      </c>
      <c r="I1568" s="13">
        <v>3</v>
      </c>
      <c r="J1568" s="14">
        <v>35.9</v>
      </c>
      <c r="K1568" s="15">
        <v>0</v>
      </c>
      <c r="L1568" s="14">
        <v>14.11</v>
      </c>
      <c r="M1568" s="14">
        <f t="shared" si="96"/>
        <v>107.7</v>
      </c>
      <c r="N1568" s="14">
        <f t="shared" si="97"/>
        <v>42.33</v>
      </c>
      <c r="O1568" s="14">
        <f t="shared" si="98"/>
        <v>65.37</v>
      </c>
      <c r="P1568" s="16">
        <f t="shared" si="99"/>
        <v>0.606963788300836</v>
      </c>
      <c r="Q1568" s="17">
        <f>YEAR(SalesDataTable[[#This Row],[Order Date]])</f>
        <v>2026</v>
      </c>
      <c r="R1568" s="16" t="str">
        <f>"Q"&amp;ROUNDUP(MONTH(SalesDataTable[[#This Row],[Order Date]])/3,0)</f>
        <v>Q3</v>
      </c>
      <c r="S1568" s="13">
        <f>MONTH(SalesDataTable[[#This Row],[Order Date]])</f>
        <v>8</v>
      </c>
      <c r="T1568" s="16" t="str">
        <f>TEXT(SalesDataTable[[#This Row],[Order Date]],"mmm")</f>
        <v>Aug</v>
      </c>
    </row>
    <row r="1569" ht="15.6" spans="1:20">
      <c r="A1569" s="19" t="s">
        <v>1640</v>
      </c>
      <c r="B1569" s="11">
        <v>46239</v>
      </c>
      <c r="C1569" s="12" t="s">
        <v>28</v>
      </c>
      <c r="D1569" s="12" t="s">
        <v>106</v>
      </c>
      <c r="E1569" s="12" t="s">
        <v>45</v>
      </c>
      <c r="F1569" s="12" t="s">
        <v>40</v>
      </c>
      <c r="G1569" s="12" t="s">
        <v>31</v>
      </c>
      <c r="H1569" s="12" t="s">
        <v>32</v>
      </c>
      <c r="I1569" s="13">
        <v>2</v>
      </c>
      <c r="J1569" s="14">
        <v>90.27</v>
      </c>
      <c r="K1569" s="15">
        <v>0.05</v>
      </c>
      <c r="L1569" s="14">
        <v>46.38</v>
      </c>
      <c r="M1569" s="14">
        <f t="shared" si="96"/>
        <v>171.513</v>
      </c>
      <c r="N1569" s="14">
        <f t="shared" si="97"/>
        <v>92.76</v>
      </c>
      <c r="O1569" s="14">
        <f t="shared" si="98"/>
        <v>78.753</v>
      </c>
      <c r="P1569" s="16">
        <f t="shared" si="99"/>
        <v>0.45916636056742</v>
      </c>
      <c r="Q1569" s="17">
        <f>YEAR(SalesDataTable[[#This Row],[Order Date]])</f>
        <v>2026</v>
      </c>
      <c r="R1569" s="16" t="str">
        <f>"Q"&amp;ROUNDUP(MONTH(SalesDataTable[[#This Row],[Order Date]])/3,0)</f>
        <v>Q3</v>
      </c>
      <c r="S1569" s="13">
        <f>MONTH(SalesDataTable[[#This Row],[Order Date]])</f>
        <v>8</v>
      </c>
      <c r="T1569" s="16" t="str">
        <f>TEXT(SalesDataTable[[#This Row],[Order Date]],"mmm")</f>
        <v>Aug</v>
      </c>
    </row>
    <row r="1570" ht="15.6" spans="1:20">
      <c r="A1570" s="19" t="s">
        <v>1641</v>
      </c>
      <c r="B1570" s="11">
        <v>46239</v>
      </c>
      <c r="C1570" s="12" t="s">
        <v>28</v>
      </c>
      <c r="D1570" s="12" t="s">
        <v>86</v>
      </c>
      <c r="E1570" s="12" t="s">
        <v>23</v>
      </c>
      <c r="F1570" s="12" t="s">
        <v>36</v>
      </c>
      <c r="G1570" s="12" t="s">
        <v>25</v>
      </c>
      <c r="H1570" s="12" t="s">
        <v>49</v>
      </c>
      <c r="I1570" s="13">
        <v>1</v>
      </c>
      <c r="J1570" s="14">
        <v>49.68</v>
      </c>
      <c r="K1570" s="15">
        <v>0.05</v>
      </c>
      <c r="L1570" s="14">
        <v>22.02</v>
      </c>
      <c r="M1570" s="14">
        <f t="shared" si="96"/>
        <v>47.196</v>
      </c>
      <c r="N1570" s="14">
        <f t="shared" si="97"/>
        <v>22.02</v>
      </c>
      <c r="O1570" s="14">
        <f t="shared" si="98"/>
        <v>25.176</v>
      </c>
      <c r="P1570" s="16">
        <f t="shared" si="99"/>
        <v>0.533435036867531</v>
      </c>
      <c r="Q1570" s="17">
        <f>YEAR(SalesDataTable[[#This Row],[Order Date]])</f>
        <v>2026</v>
      </c>
      <c r="R1570" s="16" t="str">
        <f>"Q"&amp;ROUNDUP(MONTH(SalesDataTable[[#This Row],[Order Date]])/3,0)</f>
        <v>Q3</v>
      </c>
      <c r="S1570" s="13">
        <f>MONTH(SalesDataTable[[#This Row],[Order Date]])</f>
        <v>8</v>
      </c>
      <c r="T1570" s="16" t="str">
        <f>TEXT(SalesDataTable[[#This Row],[Order Date]],"mmm")</f>
        <v>Aug</v>
      </c>
    </row>
    <row r="1571" ht="15.6" spans="1:20">
      <c r="A1571" s="19" t="s">
        <v>1642</v>
      </c>
      <c r="B1571" s="11">
        <v>46239</v>
      </c>
      <c r="C1571" s="12" t="s">
        <v>28</v>
      </c>
      <c r="D1571" s="12" t="s">
        <v>89</v>
      </c>
      <c r="E1571" s="12" t="s">
        <v>23</v>
      </c>
      <c r="F1571" s="12" t="s">
        <v>36</v>
      </c>
      <c r="G1571" s="12" t="s">
        <v>37</v>
      </c>
      <c r="H1571" s="12" t="s">
        <v>91</v>
      </c>
      <c r="I1571" s="13">
        <v>2</v>
      </c>
      <c r="J1571" s="14">
        <v>131.25</v>
      </c>
      <c r="K1571" s="15">
        <v>0.05</v>
      </c>
      <c r="L1571" s="14">
        <v>65.42</v>
      </c>
      <c r="M1571" s="14">
        <f t="shared" si="96"/>
        <v>249.375</v>
      </c>
      <c r="N1571" s="14">
        <f t="shared" si="97"/>
        <v>130.84</v>
      </c>
      <c r="O1571" s="14">
        <f t="shared" si="98"/>
        <v>118.535</v>
      </c>
      <c r="P1571" s="16">
        <f t="shared" si="99"/>
        <v>0.475328320802005</v>
      </c>
      <c r="Q1571" s="17">
        <f>YEAR(SalesDataTable[[#This Row],[Order Date]])</f>
        <v>2026</v>
      </c>
      <c r="R1571" s="16" t="str">
        <f>"Q"&amp;ROUNDUP(MONTH(SalesDataTable[[#This Row],[Order Date]])/3,0)</f>
        <v>Q3</v>
      </c>
      <c r="S1571" s="13">
        <f>MONTH(SalesDataTable[[#This Row],[Order Date]])</f>
        <v>8</v>
      </c>
      <c r="T1571" s="16" t="str">
        <f>TEXT(SalesDataTable[[#This Row],[Order Date]],"mmm")</f>
        <v>Aug</v>
      </c>
    </row>
    <row r="1572" ht="15.6" spans="1:20">
      <c r="A1572" s="19" t="s">
        <v>1643</v>
      </c>
      <c r="B1572" s="11">
        <v>46239</v>
      </c>
      <c r="C1572" s="12" t="s">
        <v>47</v>
      </c>
      <c r="D1572" s="12" t="s">
        <v>48</v>
      </c>
      <c r="E1572" s="12" t="s">
        <v>45</v>
      </c>
      <c r="F1572" s="12" t="s">
        <v>36</v>
      </c>
      <c r="G1572" s="12" t="s">
        <v>69</v>
      </c>
      <c r="H1572" s="12" t="s">
        <v>87</v>
      </c>
      <c r="I1572" s="13">
        <v>2</v>
      </c>
      <c r="J1572" s="14">
        <v>36.78</v>
      </c>
      <c r="K1572" s="15">
        <v>0.05</v>
      </c>
      <c r="L1572" s="14">
        <v>13.85</v>
      </c>
      <c r="M1572" s="14">
        <f t="shared" si="96"/>
        <v>69.882</v>
      </c>
      <c r="N1572" s="14">
        <f t="shared" si="97"/>
        <v>27.7</v>
      </c>
      <c r="O1572" s="14">
        <f t="shared" si="98"/>
        <v>42.182</v>
      </c>
      <c r="P1572" s="16">
        <f t="shared" si="99"/>
        <v>0.603617526687845</v>
      </c>
      <c r="Q1572" s="17">
        <f>YEAR(SalesDataTable[[#This Row],[Order Date]])</f>
        <v>2026</v>
      </c>
      <c r="R1572" s="16" t="str">
        <f>"Q"&amp;ROUNDUP(MONTH(SalesDataTable[[#This Row],[Order Date]])/3,0)</f>
        <v>Q3</v>
      </c>
      <c r="S1572" s="13">
        <f>MONTH(SalesDataTable[[#This Row],[Order Date]])</f>
        <v>8</v>
      </c>
      <c r="T1572" s="16" t="str">
        <f>TEXT(SalesDataTable[[#This Row],[Order Date]],"mmm")</f>
        <v>Aug</v>
      </c>
    </row>
    <row r="1573" ht="15.6" spans="1:20">
      <c r="A1573" s="19" t="s">
        <v>1644</v>
      </c>
      <c r="B1573" s="11">
        <v>46239</v>
      </c>
      <c r="C1573" s="12" t="s">
        <v>34</v>
      </c>
      <c r="D1573" s="12" t="s">
        <v>35</v>
      </c>
      <c r="E1573" s="12" t="s">
        <v>45</v>
      </c>
      <c r="F1573" s="12" t="s">
        <v>24</v>
      </c>
      <c r="G1573" s="12" t="s">
        <v>25</v>
      </c>
      <c r="H1573" s="12" t="s">
        <v>26</v>
      </c>
      <c r="I1573" s="13">
        <v>1</v>
      </c>
      <c r="J1573" s="14">
        <v>80.79</v>
      </c>
      <c r="K1573" s="15">
        <v>0.1</v>
      </c>
      <c r="L1573" s="14">
        <v>43.65</v>
      </c>
      <c r="M1573" s="14">
        <f t="shared" si="96"/>
        <v>72.711</v>
      </c>
      <c r="N1573" s="14">
        <f t="shared" si="97"/>
        <v>43.65</v>
      </c>
      <c r="O1573" s="14">
        <f t="shared" si="98"/>
        <v>29.061</v>
      </c>
      <c r="P1573" s="16">
        <f t="shared" si="99"/>
        <v>0.399678177992326</v>
      </c>
      <c r="Q1573" s="17">
        <f>YEAR(SalesDataTable[[#This Row],[Order Date]])</f>
        <v>2026</v>
      </c>
      <c r="R1573" s="16" t="str">
        <f>"Q"&amp;ROUNDUP(MONTH(SalesDataTable[[#This Row],[Order Date]])/3,0)</f>
        <v>Q3</v>
      </c>
      <c r="S1573" s="13">
        <f>MONTH(SalesDataTable[[#This Row],[Order Date]])</f>
        <v>8</v>
      </c>
      <c r="T1573" s="16" t="str">
        <f>TEXT(SalesDataTable[[#This Row],[Order Date]],"mmm")</f>
        <v>Aug</v>
      </c>
    </row>
    <row r="1574" ht="15.6" spans="1:20">
      <c r="A1574" s="19" t="s">
        <v>1645</v>
      </c>
      <c r="B1574" s="11">
        <v>46239</v>
      </c>
      <c r="C1574" s="12" t="s">
        <v>21</v>
      </c>
      <c r="D1574" s="12" t="s">
        <v>72</v>
      </c>
      <c r="E1574" s="12" t="s">
        <v>23</v>
      </c>
      <c r="F1574" s="12" t="s">
        <v>24</v>
      </c>
      <c r="G1574" s="12" t="s">
        <v>25</v>
      </c>
      <c r="H1574" s="12" t="s">
        <v>55</v>
      </c>
      <c r="I1574" s="13">
        <v>2</v>
      </c>
      <c r="J1574" s="14">
        <v>40.53</v>
      </c>
      <c r="K1574" s="15">
        <v>0.05</v>
      </c>
      <c r="L1574" s="14">
        <v>17.1</v>
      </c>
      <c r="M1574" s="14">
        <f t="shared" si="96"/>
        <v>77.007</v>
      </c>
      <c r="N1574" s="14">
        <f t="shared" si="97"/>
        <v>34.2</v>
      </c>
      <c r="O1574" s="14">
        <f t="shared" si="98"/>
        <v>42.807</v>
      </c>
      <c r="P1574" s="16">
        <f t="shared" si="99"/>
        <v>0.555884529977794</v>
      </c>
      <c r="Q1574" s="17">
        <f>YEAR(SalesDataTable[[#This Row],[Order Date]])</f>
        <v>2026</v>
      </c>
      <c r="R1574" s="16" t="str">
        <f>"Q"&amp;ROUNDUP(MONTH(SalesDataTable[[#This Row],[Order Date]])/3,0)</f>
        <v>Q3</v>
      </c>
      <c r="S1574" s="13">
        <f>MONTH(SalesDataTable[[#This Row],[Order Date]])</f>
        <v>8</v>
      </c>
      <c r="T1574" s="16" t="str">
        <f>TEXT(SalesDataTable[[#This Row],[Order Date]],"mmm")</f>
        <v>Aug</v>
      </c>
    </row>
    <row r="1575" ht="15.6" spans="1:20">
      <c r="A1575" s="19" t="s">
        <v>1646</v>
      </c>
      <c r="B1575" s="11">
        <v>46239</v>
      </c>
      <c r="C1575" s="12" t="s">
        <v>34</v>
      </c>
      <c r="D1575" s="12" t="s">
        <v>35</v>
      </c>
      <c r="E1575" s="12" t="s">
        <v>59</v>
      </c>
      <c r="F1575" s="12" t="s">
        <v>36</v>
      </c>
      <c r="G1575" s="12" t="s">
        <v>25</v>
      </c>
      <c r="H1575" s="12" t="s">
        <v>26</v>
      </c>
      <c r="I1575" s="13">
        <v>2</v>
      </c>
      <c r="J1575" s="14">
        <v>81.66</v>
      </c>
      <c r="K1575" s="15">
        <v>0</v>
      </c>
      <c r="L1575" s="14">
        <v>42.11</v>
      </c>
      <c r="M1575" s="14">
        <f t="shared" si="96"/>
        <v>163.32</v>
      </c>
      <c r="N1575" s="14">
        <f t="shared" si="97"/>
        <v>84.22</v>
      </c>
      <c r="O1575" s="14">
        <f t="shared" si="98"/>
        <v>79.1</v>
      </c>
      <c r="P1575" s="16">
        <f t="shared" si="99"/>
        <v>0.484325251040901</v>
      </c>
      <c r="Q1575" s="17">
        <f>YEAR(SalesDataTable[[#This Row],[Order Date]])</f>
        <v>2026</v>
      </c>
      <c r="R1575" s="16" t="str">
        <f>"Q"&amp;ROUNDUP(MONTH(SalesDataTable[[#This Row],[Order Date]])/3,0)</f>
        <v>Q3</v>
      </c>
      <c r="S1575" s="13">
        <f>MONTH(SalesDataTable[[#This Row],[Order Date]])</f>
        <v>8</v>
      </c>
      <c r="T1575" s="16" t="str">
        <f>TEXT(SalesDataTable[[#This Row],[Order Date]],"mmm")</f>
        <v>Aug</v>
      </c>
    </row>
    <row r="1576" ht="15.6" spans="1:20">
      <c r="A1576" s="19" t="s">
        <v>1647</v>
      </c>
      <c r="B1576" s="11">
        <v>46239</v>
      </c>
      <c r="C1576" s="12" t="s">
        <v>28</v>
      </c>
      <c r="D1576" s="12" t="s">
        <v>89</v>
      </c>
      <c r="E1576" s="12" t="s">
        <v>59</v>
      </c>
      <c r="F1576" s="12" t="s">
        <v>24</v>
      </c>
      <c r="G1576" s="12" t="s">
        <v>31</v>
      </c>
      <c r="H1576" s="12" t="s">
        <v>41</v>
      </c>
      <c r="I1576" s="13">
        <v>1</v>
      </c>
      <c r="J1576" s="14">
        <v>146.55</v>
      </c>
      <c r="K1576" s="15">
        <v>0</v>
      </c>
      <c r="L1576" s="14">
        <v>78.8</v>
      </c>
      <c r="M1576" s="14">
        <f t="shared" si="96"/>
        <v>146.55</v>
      </c>
      <c r="N1576" s="14">
        <f t="shared" si="97"/>
        <v>78.8</v>
      </c>
      <c r="O1576" s="14">
        <f t="shared" si="98"/>
        <v>67.75</v>
      </c>
      <c r="P1576" s="16">
        <f t="shared" si="99"/>
        <v>0.46229955646537</v>
      </c>
      <c r="Q1576" s="17">
        <f>YEAR(SalesDataTable[[#This Row],[Order Date]])</f>
        <v>2026</v>
      </c>
      <c r="R1576" s="16" t="str">
        <f>"Q"&amp;ROUNDUP(MONTH(SalesDataTable[[#This Row],[Order Date]])/3,0)</f>
        <v>Q3</v>
      </c>
      <c r="S1576" s="13">
        <f>MONTH(SalesDataTable[[#This Row],[Order Date]])</f>
        <v>8</v>
      </c>
      <c r="T1576" s="16" t="str">
        <f>TEXT(SalesDataTable[[#This Row],[Order Date]],"mmm")</f>
        <v>Aug</v>
      </c>
    </row>
    <row r="1577" ht="15.6" spans="1:20">
      <c r="A1577" s="19" t="s">
        <v>1648</v>
      </c>
      <c r="B1577" s="11">
        <v>46239</v>
      </c>
      <c r="C1577" s="12" t="s">
        <v>28</v>
      </c>
      <c r="D1577" s="12" t="s">
        <v>29</v>
      </c>
      <c r="E1577" s="12" t="s">
        <v>45</v>
      </c>
      <c r="F1577" s="12" t="s">
        <v>24</v>
      </c>
      <c r="G1577" s="12" t="s">
        <v>37</v>
      </c>
      <c r="H1577" s="12" t="s">
        <v>103</v>
      </c>
      <c r="I1577" s="13">
        <v>2</v>
      </c>
      <c r="J1577" s="14">
        <v>161.75</v>
      </c>
      <c r="K1577" s="15">
        <v>0.1</v>
      </c>
      <c r="L1577" s="14">
        <v>85.85</v>
      </c>
      <c r="M1577" s="14">
        <f t="shared" si="96"/>
        <v>291.15</v>
      </c>
      <c r="N1577" s="14">
        <f t="shared" si="97"/>
        <v>171.7</v>
      </c>
      <c r="O1577" s="14">
        <f t="shared" si="98"/>
        <v>119.45</v>
      </c>
      <c r="P1577" s="16">
        <f t="shared" si="99"/>
        <v>0.410269620470548</v>
      </c>
      <c r="Q1577" s="17">
        <f>YEAR(SalesDataTable[[#This Row],[Order Date]])</f>
        <v>2026</v>
      </c>
      <c r="R1577" s="16" t="str">
        <f>"Q"&amp;ROUNDUP(MONTH(SalesDataTable[[#This Row],[Order Date]])/3,0)</f>
        <v>Q3</v>
      </c>
      <c r="S1577" s="13">
        <f>MONTH(SalesDataTable[[#This Row],[Order Date]])</f>
        <v>8</v>
      </c>
      <c r="T1577" s="16" t="str">
        <f>TEXT(SalesDataTable[[#This Row],[Order Date]],"mmm")</f>
        <v>Aug</v>
      </c>
    </row>
    <row r="1578" ht="15.6" spans="1:20">
      <c r="A1578" s="19" t="s">
        <v>1649</v>
      </c>
      <c r="B1578" s="11">
        <v>46239</v>
      </c>
      <c r="C1578" s="12" t="s">
        <v>28</v>
      </c>
      <c r="D1578" s="12" t="s">
        <v>29</v>
      </c>
      <c r="E1578" s="12" t="s">
        <v>59</v>
      </c>
      <c r="F1578" s="12" t="s">
        <v>24</v>
      </c>
      <c r="G1578" s="12" t="s">
        <v>51</v>
      </c>
      <c r="H1578" s="12" t="s">
        <v>110</v>
      </c>
      <c r="I1578" s="13">
        <v>2</v>
      </c>
      <c r="J1578" s="14">
        <v>122.47</v>
      </c>
      <c r="K1578" s="15">
        <v>0</v>
      </c>
      <c r="L1578" s="14">
        <v>59.73</v>
      </c>
      <c r="M1578" s="14">
        <f t="shared" si="96"/>
        <v>244.94</v>
      </c>
      <c r="N1578" s="14">
        <f t="shared" si="97"/>
        <v>119.46</v>
      </c>
      <c r="O1578" s="14">
        <f t="shared" si="98"/>
        <v>125.48</v>
      </c>
      <c r="P1578" s="16">
        <f t="shared" si="99"/>
        <v>0.512288723769086</v>
      </c>
      <c r="Q1578" s="17">
        <f>YEAR(SalesDataTable[[#This Row],[Order Date]])</f>
        <v>2026</v>
      </c>
      <c r="R1578" s="16" t="str">
        <f>"Q"&amp;ROUNDUP(MONTH(SalesDataTable[[#This Row],[Order Date]])/3,0)</f>
        <v>Q3</v>
      </c>
      <c r="S1578" s="13">
        <f>MONTH(SalesDataTable[[#This Row],[Order Date]])</f>
        <v>8</v>
      </c>
      <c r="T1578" s="16" t="str">
        <f>TEXT(SalesDataTable[[#This Row],[Order Date]],"mmm")</f>
        <v>Aug</v>
      </c>
    </row>
    <row r="1579" ht="15.6" spans="1:20">
      <c r="A1579" s="19" t="s">
        <v>1650</v>
      </c>
      <c r="B1579" s="11">
        <v>46240</v>
      </c>
      <c r="C1579" s="12" t="s">
        <v>47</v>
      </c>
      <c r="D1579" s="12" t="s">
        <v>65</v>
      </c>
      <c r="E1579" s="12" t="s">
        <v>59</v>
      </c>
      <c r="F1579" s="12" t="s">
        <v>24</v>
      </c>
      <c r="G1579" s="12" t="s">
        <v>31</v>
      </c>
      <c r="H1579" s="12" t="s">
        <v>99</v>
      </c>
      <c r="I1579" s="13">
        <v>3</v>
      </c>
      <c r="J1579" s="14">
        <v>70.93</v>
      </c>
      <c r="K1579" s="15">
        <v>0</v>
      </c>
      <c r="L1579" s="14">
        <v>32.9</v>
      </c>
      <c r="M1579" s="14">
        <f t="shared" si="96"/>
        <v>212.79</v>
      </c>
      <c r="N1579" s="14">
        <f t="shared" si="97"/>
        <v>98.7</v>
      </c>
      <c r="O1579" s="14">
        <f t="shared" si="98"/>
        <v>114.09</v>
      </c>
      <c r="P1579" s="16">
        <f t="shared" si="99"/>
        <v>0.536162413647258</v>
      </c>
      <c r="Q1579" s="17">
        <f>YEAR(SalesDataTable[[#This Row],[Order Date]])</f>
        <v>2026</v>
      </c>
      <c r="R1579" s="16" t="str">
        <f>"Q"&amp;ROUNDUP(MONTH(SalesDataTable[[#This Row],[Order Date]])/3,0)</f>
        <v>Q3</v>
      </c>
      <c r="S1579" s="13">
        <f>MONTH(SalesDataTable[[#This Row],[Order Date]])</f>
        <v>8</v>
      </c>
      <c r="T1579" s="16" t="str">
        <f>TEXT(SalesDataTable[[#This Row],[Order Date]],"mmm")</f>
        <v>Aug</v>
      </c>
    </row>
    <row r="1580" ht="15.6" spans="1:20">
      <c r="A1580" s="19" t="s">
        <v>1651</v>
      </c>
      <c r="B1580" s="11">
        <v>46240</v>
      </c>
      <c r="C1580" s="12" t="s">
        <v>21</v>
      </c>
      <c r="D1580" s="12" t="s">
        <v>108</v>
      </c>
      <c r="E1580" s="12" t="s">
        <v>23</v>
      </c>
      <c r="F1580" s="12" t="s">
        <v>24</v>
      </c>
      <c r="G1580" s="12" t="s">
        <v>51</v>
      </c>
      <c r="H1580" s="12" t="s">
        <v>61</v>
      </c>
      <c r="I1580" s="13">
        <v>1</v>
      </c>
      <c r="J1580" s="14">
        <v>191.44</v>
      </c>
      <c r="K1580" s="15">
        <v>0</v>
      </c>
      <c r="L1580" s="14">
        <v>102.13</v>
      </c>
      <c r="M1580" s="14">
        <f t="shared" si="96"/>
        <v>191.44</v>
      </c>
      <c r="N1580" s="14">
        <f t="shared" si="97"/>
        <v>102.13</v>
      </c>
      <c r="O1580" s="14">
        <f t="shared" si="98"/>
        <v>89.31</v>
      </c>
      <c r="P1580" s="16">
        <f t="shared" si="99"/>
        <v>0.466516924362725</v>
      </c>
      <c r="Q1580" s="17">
        <f>YEAR(SalesDataTable[[#This Row],[Order Date]])</f>
        <v>2026</v>
      </c>
      <c r="R1580" s="16" t="str">
        <f>"Q"&amp;ROUNDUP(MONTH(SalesDataTable[[#This Row],[Order Date]])/3,0)</f>
        <v>Q3</v>
      </c>
      <c r="S1580" s="13">
        <f>MONTH(SalesDataTable[[#This Row],[Order Date]])</f>
        <v>8</v>
      </c>
      <c r="T1580" s="16" t="str">
        <f>TEXT(SalesDataTable[[#This Row],[Order Date]],"mmm")</f>
        <v>Aug</v>
      </c>
    </row>
    <row r="1581" ht="15.6" spans="1:20">
      <c r="A1581" s="19" t="s">
        <v>1652</v>
      </c>
      <c r="B1581" s="11">
        <v>46240</v>
      </c>
      <c r="C1581" s="12" t="s">
        <v>47</v>
      </c>
      <c r="D1581" s="12" t="s">
        <v>68</v>
      </c>
      <c r="E1581" s="12" t="s">
        <v>23</v>
      </c>
      <c r="F1581" s="12" t="s">
        <v>24</v>
      </c>
      <c r="G1581" s="12" t="s">
        <v>25</v>
      </c>
      <c r="H1581" s="12" t="s">
        <v>26</v>
      </c>
      <c r="I1581" s="13">
        <v>2</v>
      </c>
      <c r="J1581" s="14">
        <v>82.92</v>
      </c>
      <c r="K1581" s="15">
        <v>0</v>
      </c>
      <c r="L1581" s="14">
        <v>41.64</v>
      </c>
      <c r="M1581" s="14">
        <f t="shared" si="96"/>
        <v>165.84</v>
      </c>
      <c r="N1581" s="14">
        <f t="shared" si="97"/>
        <v>83.28</v>
      </c>
      <c r="O1581" s="14">
        <f t="shared" si="98"/>
        <v>82.56</v>
      </c>
      <c r="P1581" s="16">
        <f t="shared" si="99"/>
        <v>0.497829232995658</v>
      </c>
      <c r="Q1581" s="17">
        <f>YEAR(SalesDataTable[[#This Row],[Order Date]])</f>
        <v>2026</v>
      </c>
      <c r="R1581" s="16" t="str">
        <f>"Q"&amp;ROUNDUP(MONTH(SalesDataTable[[#This Row],[Order Date]])/3,0)</f>
        <v>Q3</v>
      </c>
      <c r="S1581" s="13">
        <f>MONTH(SalesDataTable[[#This Row],[Order Date]])</f>
        <v>8</v>
      </c>
      <c r="T1581" s="16" t="str">
        <f>TEXT(SalesDataTable[[#This Row],[Order Date]],"mmm")</f>
        <v>Aug</v>
      </c>
    </row>
    <row r="1582" ht="15.6" spans="1:20">
      <c r="A1582" s="19" t="s">
        <v>1653</v>
      </c>
      <c r="B1582" s="11">
        <v>46240</v>
      </c>
      <c r="C1582" s="12" t="s">
        <v>34</v>
      </c>
      <c r="D1582" s="12" t="s">
        <v>44</v>
      </c>
      <c r="E1582" s="12" t="s">
        <v>45</v>
      </c>
      <c r="F1582" s="12" t="s">
        <v>24</v>
      </c>
      <c r="G1582" s="12" t="s">
        <v>51</v>
      </c>
      <c r="H1582" s="12" t="s">
        <v>84</v>
      </c>
      <c r="I1582" s="13">
        <v>1</v>
      </c>
      <c r="J1582" s="14">
        <v>82.82</v>
      </c>
      <c r="K1582" s="15">
        <v>0</v>
      </c>
      <c r="L1582" s="14">
        <v>38.83</v>
      </c>
      <c r="M1582" s="14">
        <f t="shared" si="96"/>
        <v>82.82</v>
      </c>
      <c r="N1582" s="14">
        <f t="shared" si="97"/>
        <v>38.83</v>
      </c>
      <c r="O1582" s="14">
        <f t="shared" si="98"/>
        <v>43.99</v>
      </c>
      <c r="P1582" s="16">
        <f t="shared" si="99"/>
        <v>0.531151895677373</v>
      </c>
      <c r="Q1582" s="17">
        <f>YEAR(SalesDataTable[[#This Row],[Order Date]])</f>
        <v>2026</v>
      </c>
      <c r="R1582" s="16" t="str">
        <f>"Q"&amp;ROUNDUP(MONTH(SalesDataTable[[#This Row],[Order Date]])/3,0)</f>
        <v>Q3</v>
      </c>
      <c r="S1582" s="13">
        <f>MONTH(SalesDataTable[[#This Row],[Order Date]])</f>
        <v>8</v>
      </c>
      <c r="T1582" s="16" t="str">
        <f>TEXT(SalesDataTable[[#This Row],[Order Date]],"mmm")</f>
        <v>Aug</v>
      </c>
    </row>
    <row r="1583" ht="15.6" spans="1:20">
      <c r="A1583" s="19" t="s">
        <v>1654</v>
      </c>
      <c r="B1583" s="11">
        <v>46240</v>
      </c>
      <c r="C1583" s="12" t="s">
        <v>47</v>
      </c>
      <c r="D1583" s="12" t="s">
        <v>68</v>
      </c>
      <c r="E1583" s="12" t="s">
        <v>23</v>
      </c>
      <c r="F1583" s="12" t="s">
        <v>36</v>
      </c>
      <c r="G1583" s="12" t="s">
        <v>51</v>
      </c>
      <c r="H1583" s="12" t="s">
        <v>52</v>
      </c>
      <c r="I1583" s="13">
        <v>1</v>
      </c>
      <c r="J1583" s="14">
        <v>335.26</v>
      </c>
      <c r="K1583" s="15">
        <v>0.05</v>
      </c>
      <c r="L1583" s="14">
        <v>193.73</v>
      </c>
      <c r="M1583" s="14">
        <f t="shared" si="96"/>
        <v>318.497</v>
      </c>
      <c r="N1583" s="14">
        <f t="shared" si="97"/>
        <v>193.73</v>
      </c>
      <c r="O1583" s="14">
        <f t="shared" si="98"/>
        <v>124.767</v>
      </c>
      <c r="P1583" s="16">
        <f t="shared" si="99"/>
        <v>0.39173681384754</v>
      </c>
      <c r="Q1583" s="17">
        <f>YEAR(SalesDataTable[[#This Row],[Order Date]])</f>
        <v>2026</v>
      </c>
      <c r="R1583" s="16" t="str">
        <f>"Q"&amp;ROUNDUP(MONTH(SalesDataTable[[#This Row],[Order Date]])/3,0)</f>
        <v>Q3</v>
      </c>
      <c r="S1583" s="13">
        <f>MONTH(SalesDataTable[[#This Row],[Order Date]])</f>
        <v>8</v>
      </c>
      <c r="T1583" s="16" t="str">
        <f>TEXT(SalesDataTable[[#This Row],[Order Date]],"mmm")</f>
        <v>Aug</v>
      </c>
    </row>
    <row r="1584" ht="15.6" spans="1:20">
      <c r="A1584" s="19" t="s">
        <v>1655</v>
      </c>
      <c r="B1584" s="11">
        <v>46240</v>
      </c>
      <c r="C1584" s="12" t="s">
        <v>34</v>
      </c>
      <c r="D1584" s="12" t="s">
        <v>146</v>
      </c>
      <c r="E1584" s="12" t="s">
        <v>59</v>
      </c>
      <c r="F1584" s="12" t="s">
        <v>40</v>
      </c>
      <c r="G1584" s="12" t="s">
        <v>37</v>
      </c>
      <c r="H1584" s="12" t="s">
        <v>66</v>
      </c>
      <c r="I1584" s="13">
        <v>1</v>
      </c>
      <c r="J1584" s="14">
        <v>47.19</v>
      </c>
      <c r="K1584" s="15">
        <v>0.05</v>
      </c>
      <c r="L1584" s="14">
        <v>18.11</v>
      </c>
      <c r="M1584" s="14">
        <f t="shared" si="96"/>
        <v>44.8305</v>
      </c>
      <c r="N1584" s="14">
        <f t="shared" si="97"/>
        <v>18.11</v>
      </c>
      <c r="O1584" s="14">
        <f t="shared" si="98"/>
        <v>26.7205</v>
      </c>
      <c r="P1584" s="16">
        <f t="shared" si="99"/>
        <v>0.596033950100936</v>
      </c>
      <c r="Q1584" s="17">
        <f>YEAR(SalesDataTable[[#This Row],[Order Date]])</f>
        <v>2026</v>
      </c>
      <c r="R1584" s="16" t="str">
        <f>"Q"&amp;ROUNDUP(MONTH(SalesDataTable[[#This Row],[Order Date]])/3,0)</f>
        <v>Q3</v>
      </c>
      <c r="S1584" s="13">
        <f>MONTH(SalesDataTable[[#This Row],[Order Date]])</f>
        <v>8</v>
      </c>
      <c r="T1584" s="16" t="str">
        <f>TEXT(SalesDataTable[[#This Row],[Order Date]],"mmm")</f>
        <v>Aug</v>
      </c>
    </row>
    <row r="1585" ht="15.6" spans="1:20">
      <c r="A1585" s="19" t="s">
        <v>1656</v>
      </c>
      <c r="B1585" s="11">
        <v>46240</v>
      </c>
      <c r="C1585" s="12" t="s">
        <v>34</v>
      </c>
      <c r="D1585" s="12" t="s">
        <v>146</v>
      </c>
      <c r="E1585" s="12" t="s">
        <v>59</v>
      </c>
      <c r="F1585" s="12" t="s">
        <v>24</v>
      </c>
      <c r="G1585" s="12" t="s">
        <v>31</v>
      </c>
      <c r="H1585" s="12" t="s">
        <v>32</v>
      </c>
      <c r="I1585" s="13">
        <v>3</v>
      </c>
      <c r="J1585" s="14">
        <v>91.57</v>
      </c>
      <c r="K1585" s="15">
        <v>0</v>
      </c>
      <c r="L1585" s="14">
        <v>44.52</v>
      </c>
      <c r="M1585" s="14">
        <f t="shared" si="96"/>
        <v>274.71</v>
      </c>
      <c r="N1585" s="14">
        <f t="shared" si="97"/>
        <v>133.56</v>
      </c>
      <c r="O1585" s="14">
        <f t="shared" si="98"/>
        <v>141.15</v>
      </c>
      <c r="P1585" s="16">
        <f t="shared" si="99"/>
        <v>0.513814568089986</v>
      </c>
      <c r="Q1585" s="17">
        <f>YEAR(SalesDataTable[[#This Row],[Order Date]])</f>
        <v>2026</v>
      </c>
      <c r="R1585" s="16" t="str">
        <f>"Q"&amp;ROUNDUP(MONTH(SalesDataTable[[#This Row],[Order Date]])/3,0)</f>
        <v>Q3</v>
      </c>
      <c r="S1585" s="13">
        <f>MONTH(SalesDataTable[[#This Row],[Order Date]])</f>
        <v>8</v>
      </c>
      <c r="T1585" s="16" t="str">
        <f>TEXT(SalesDataTable[[#This Row],[Order Date]],"mmm")</f>
        <v>Aug</v>
      </c>
    </row>
    <row r="1586" ht="15.6" spans="1:20">
      <c r="A1586" s="19" t="s">
        <v>1657</v>
      </c>
      <c r="B1586" s="11">
        <v>46240</v>
      </c>
      <c r="C1586" s="12" t="s">
        <v>47</v>
      </c>
      <c r="D1586" s="12" t="s">
        <v>102</v>
      </c>
      <c r="E1586" s="12" t="s">
        <v>23</v>
      </c>
      <c r="F1586" s="12" t="s">
        <v>36</v>
      </c>
      <c r="G1586" s="12" t="s">
        <v>31</v>
      </c>
      <c r="H1586" s="12" t="s">
        <v>73</v>
      </c>
      <c r="I1586" s="13">
        <v>4</v>
      </c>
      <c r="J1586" s="14">
        <v>154.42</v>
      </c>
      <c r="K1586" s="15">
        <v>0</v>
      </c>
      <c r="L1586" s="14">
        <v>77.86</v>
      </c>
      <c r="M1586" s="14">
        <f t="shared" si="96"/>
        <v>617.68</v>
      </c>
      <c r="N1586" s="14">
        <f t="shared" si="97"/>
        <v>311.44</v>
      </c>
      <c r="O1586" s="14">
        <f t="shared" si="98"/>
        <v>306.24</v>
      </c>
      <c r="P1586" s="16">
        <f t="shared" si="99"/>
        <v>0.49579070068644</v>
      </c>
      <c r="Q1586" s="17">
        <f>YEAR(SalesDataTable[[#This Row],[Order Date]])</f>
        <v>2026</v>
      </c>
      <c r="R1586" s="16" t="str">
        <f>"Q"&amp;ROUNDUP(MONTH(SalesDataTable[[#This Row],[Order Date]])/3,0)</f>
        <v>Q3</v>
      </c>
      <c r="S1586" s="13">
        <f>MONTH(SalesDataTable[[#This Row],[Order Date]])</f>
        <v>8</v>
      </c>
      <c r="T1586" s="16" t="str">
        <f>TEXT(SalesDataTable[[#This Row],[Order Date]],"mmm")</f>
        <v>Aug</v>
      </c>
    </row>
    <row r="1587" ht="15.6" spans="1:20">
      <c r="A1587" s="19" t="s">
        <v>1658</v>
      </c>
      <c r="B1587" s="11">
        <v>46240</v>
      </c>
      <c r="C1587" s="12" t="s">
        <v>21</v>
      </c>
      <c r="D1587" s="12" t="s">
        <v>22</v>
      </c>
      <c r="E1587" s="12" t="s">
        <v>59</v>
      </c>
      <c r="F1587" s="12" t="s">
        <v>24</v>
      </c>
      <c r="G1587" s="12" t="s">
        <v>25</v>
      </c>
      <c r="H1587" s="12" t="s">
        <v>49</v>
      </c>
      <c r="I1587" s="13">
        <v>2</v>
      </c>
      <c r="J1587" s="14">
        <v>49.91</v>
      </c>
      <c r="K1587" s="15">
        <v>0.05</v>
      </c>
      <c r="L1587" s="14">
        <v>21.86</v>
      </c>
      <c r="M1587" s="14">
        <f t="shared" si="96"/>
        <v>94.829</v>
      </c>
      <c r="N1587" s="14">
        <f t="shared" si="97"/>
        <v>43.72</v>
      </c>
      <c r="O1587" s="14">
        <f t="shared" si="98"/>
        <v>51.109</v>
      </c>
      <c r="P1587" s="16">
        <f t="shared" si="99"/>
        <v>0.538959600965949</v>
      </c>
      <c r="Q1587" s="17">
        <f>YEAR(SalesDataTable[[#This Row],[Order Date]])</f>
        <v>2026</v>
      </c>
      <c r="R1587" s="16" t="str">
        <f>"Q"&amp;ROUNDUP(MONTH(SalesDataTable[[#This Row],[Order Date]])/3,0)</f>
        <v>Q3</v>
      </c>
      <c r="S1587" s="13">
        <f>MONTH(SalesDataTable[[#This Row],[Order Date]])</f>
        <v>8</v>
      </c>
      <c r="T1587" s="16" t="str">
        <f>TEXT(SalesDataTable[[#This Row],[Order Date]],"mmm")</f>
        <v>Aug</v>
      </c>
    </row>
    <row r="1588" ht="15.6" spans="1:20">
      <c r="A1588" s="19" t="s">
        <v>1659</v>
      </c>
      <c r="B1588" s="11">
        <v>46240</v>
      </c>
      <c r="C1588" s="12" t="s">
        <v>47</v>
      </c>
      <c r="D1588" s="12" t="s">
        <v>68</v>
      </c>
      <c r="E1588" s="12" t="s">
        <v>59</v>
      </c>
      <c r="F1588" s="12" t="s">
        <v>24</v>
      </c>
      <c r="G1588" s="12" t="s">
        <v>31</v>
      </c>
      <c r="H1588" s="12" t="s">
        <v>32</v>
      </c>
      <c r="I1588" s="13">
        <v>1</v>
      </c>
      <c r="J1588" s="14">
        <v>91.58</v>
      </c>
      <c r="K1588" s="15">
        <v>0.1</v>
      </c>
      <c r="L1588" s="14">
        <v>44.87</v>
      </c>
      <c r="M1588" s="14">
        <f t="shared" si="96"/>
        <v>82.422</v>
      </c>
      <c r="N1588" s="14">
        <f t="shared" si="97"/>
        <v>44.87</v>
      </c>
      <c r="O1588" s="14">
        <f t="shared" si="98"/>
        <v>37.552</v>
      </c>
      <c r="P1588" s="16">
        <f t="shared" si="99"/>
        <v>0.455606512824246</v>
      </c>
      <c r="Q1588" s="17">
        <f>YEAR(SalesDataTable[[#This Row],[Order Date]])</f>
        <v>2026</v>
      </c>
      <c r="R1588" s="16" t="str">
        <f>"Q"&amp;ROUNDUP(MONTH(SalesDataTable[[#This Row],[Order Date]])/3,0)</f>
        <v>Q3</v>
      </c>
      <c r="S1588" s="13">
        <f>MONTH(SalesDataTable[[#This Row],[Order Date]])</f>
        <v>8</v>
      </c>
      <c r="T1588" s="16" t="str">
        <f>TEXT(SalesDataTable[[#This Row],[Order Date]],"mmm")</f>
        <v>Aug</v>
      </c>
    </row>
    <row r="1589" ht="15.6" spans="1:20">
      <c r="A1589" s="19" t="s">
        <v>1660</v>
      </c>
      <c r="B1589" s="11">
        <v>46240</v>
      </c>
      <c r="C1589" s="12" t="s">
        <v>34</v>
      </c>
      <c r="D1589" s="12" t="s">
        <v>81</v>
      </c>
      <c r="E1589" s="12" t="s">
        <v>23</v>
      </c>
      <c r="F1589" s="12" t="s">
        <v>36</v>
      </c>
      <c r="G1589" s="12" t="s">
        <v>69</v>
      </c>
      <c r="H1589" s="12" t="s">
        <v>70</v>
      </c>
      <c r="I1589" s="13">
        <v>3</v>
      </c>
      <c r="J1589" s="14">
        <v>41.11</v>
      </c>
      <c r="K1589" s="15">
        <v>0</v>
      </c>
      <c r="L1589" s="14">
        <v>14.49</v>
      </c>
      <c r="M1589" s="14">
        <f t="shared" si="96"/>
        <v>123.33</v>
      </c>
      <c r="N1589" s="14">
        <f t="shared" si="97"/>
        <v>43.47</v>
      </c>
      <c r="O1589" s="14">
        <f t="shared" si="98"/>
        <v>79.86</v>
      </c>
      <c r="P1589" s="16">
        <f t="shared" si="99"/>
        <v>0.647531014351739</v>
      </c>
      <c r="Q1589" s="17">
        <f>YEAR(SalesDataTable[[#This Row],[Order Date]])</f>
        <v>2026</v>
      </c>
      <c r="R1589" s="16" t="str">
        <f>"Q"&amp;ROUNDUP(MONTH(SalesDataTable[[#This Row],[Order Date]])/3,0)</f>
        <v>Q3</v>
      </c>
      <c r="S1589" s="13">
        <f>MONTH(SalesDataTable[[#This Row],[Order Date]])</f>
        <v>8</v>
      </c>
      <c r="T1589" s="16" t="str">
        <f>TEXT(SalesDataTable[[#This Row],[Order Date]],"mmm")</f>
        <v>Aug</v>
      </c>
    </row>
    <row r="1590" ht="15.6" spans="1:20">
      <c r="A1590" s="19" t="s">
        <v>1661</v>
      </c>
      <c r="B1590" s="11">
        <v>46240</v>
      </c>
      <c r="C1590" s="12" t="s">
        <v>28</v>
      </c>
      <c r="D1590" s="12" t="s">
        <v>89</v>
      </c>
      <c r="E1590" s="12" t="s">
        <v>23</v>
      </c>
      <c r="F1590" s="12" t="s">
        <v>24</v>
      </c>
      <c r="G1590" s="12" t="s">
        <v>37</v>
      </c>
      <c r="H1590" s="12" t="s">
        <v>38</v>
      </c>
      <c r="I1590" s="13">
        <v>4</v>
      </c>
      <c r="J1590" s="14">
        <v>35.9</v>
      </c>
      <c r="K1590" s="15">
        <v>0</v>
      </c>
      <c r="L1590" s="14">
        <v>13.49</v>
      </c>
      <c r="M1590" s="14">
        <f t="shared" si="96"/>
        <v>143.6</v>
      </c>
      <c r="N1590" s="14">
        <f t="shared" si="97"/>
        <v>53.96</v>
      </c>
      <c r="O1590" s="14">
        <f t="shared" si="98"/>
        <v>89.64</v>
      </c>
      <c r="P1590" s="16">
        <f t="shared" si="99"/>
        <v>0.624233983286908</v>
      </c>
      <c r="Q1590" s="17">
        <f>YEAR(SalesDataTable[[#This Row],[Order Date]])</f>
        <v>2026</v>
      </c>
      <c r="R1590" s="16" t="str">
        <f>"Q"&amp;ROUNDUP(MONTH(SalesDataTable[[#This Row],[Order Date]])/3,0)</f>
        <v>Q3</v>
      </c>
      <c r="S1590" s="13">
        <f>MONTH(SalesDataTable[[#This Row],[Order Date]])</f>
        <v>8</v>
      </c>
      <c r="T1590" s="16" t="str">
        <f>TEXT(SalesDataTable[[#This Row],[Order Date]],"mmm")</f>
        <v>Aug</v>
      </c>
    </row>
    <row r="1591" ht="15.6" spans="1:20">
      <c r="A1591" s="19" t="s">
        <v>1662</v>
      </c>
      <c r="B1591" s="11">
        <v>46241</v>
      </c>
      <c r="C1591" s="12" t="s">
        <v>34</v>
      </c>
      <c r="D1591" s="12" t="s">
        <v>146</v>
      </c>
      <c r="E1591" s="12" t="s">
        <v>23</v>
      </c>
      <c r="F1591" s="12" t="s">
        <v>24</v>
      </c>
      <c r="G1591" s="12" t="s">
        <v>69</v>
      </c>
      <c r="H1591" s="12" t="s">
        <v>87</v>
      </c>
      <c r="I1591" s="13">
        <v>1</v>
      </c>
      <c r="J1591" s="14">
        <v>36.33</v>
      </c>
      <c r="K1591" s="15">
        <v>0.05</v>
      </c>
      <c r="L1591" s="14">
        <v>13.78</v>
      </c>
      <c r="M1591" s="14">
        <f t="shared" si="96"/>
        <v>34.5135</v>
      </c>
      <c r="N1591" s="14">
        <f t="shared" si="97"/>
        <v>13.78</v>
      </c>
      <c r="O1591" s="14">
        <f t="shared" si="98"/>
        <v>20.7335</v>
      </c>
      <c r="P1591" s="16">
        <f t="shared" si="99"/>
        <v>0.600735943906008</v>
      </c>
      <c r="Q1591" s="17">
        <f>YEAR(SalesDataTable[[#This Row],[Order Date]])</f>
        <v>2026</v>
      </c>
      <c r="R1591" s="16" t="str">
        <f>"Q"&amp;ROUNDUP(MONTH(SalesDataTable[[#This Row],[Order Date]])/3,0)</f>
        <v>Q3</v>
      </c>
      <c r="S1591" s="13">
        <f>MONTH(SalesDataTable[[#This Row],[Order Date]])</f>
        <v>8</v>
      </c>
      <c r="T1591" s="16" t="str">
        <f>TEXT(SalesDataTable[[#This Row],[Order Date]],"mmm")</f>
        <v>Aug</v>
      </c>
    </row>
    <row r="1592" ht="15.6" spans="1:20">
      <c r="A1592" s="19" t="s">
        <v>1663</v>
      </c>
      <c r="B1592" s="11">
        <v>46241</v>
      </c>
      <c r="C1592" s="12" t="s">
        <v>28</v>
      </c>
      <c r="D1592" s="12" t="s">
        <v>106</v>
      </c>
      <c r="E1592" s="12" t="s">
        <v>59</v>
      </c>
      <c r="F1592" s="12" t="s">
        <v>36</v>
      </c>
      <c r="G1592" s="12" t="s">
        <v>37</v>
      </c>
      <c r="H1592" s="12" t="s">
        <v>66</v>
      </c>
      <c r="I1592" s="13">
        <v>5</v>
      </c>
      <c r="J1592" s="14">
        <v>45.94</v>
      </c>
      <c r="K1592" s="15">
        <v>0.05</v>
      </c>
      <c r="L1592" s="14">
        <v>18.06</v>
      </c>
      <c r="M1592" s="14">
        <f t="shared" si="96"/>
        <v>218.215</v>
      </c>
      <c r="N1592" s="14">
        <f t="shared" si="97"/>
        <v>90.3</v>
      </c>
      <c r="O1592" s="14">
        <f t="shared" si="98"/>
        <v>127.915</v>
      </c>
      <c r="P1592" s="16">
        <f t="shared" si="99"/>
        <v>0.586187933918383</v>
      </c>
      <c r="Q1592" s="17">
        <f>YEAR(SalesDataTable[[#This Row],[Order Date]])</f>
        <v>2026</v>
      </c>
      <c r="R1592" s="16" t="str">
        <f>"Q"&amp;ROUNDUP(MONTH(SalesDataTable[[#This Row],[Order Date]])/3,0)</f>
        <v>Q3</v>
      </c>
      <c r="S1592" s="13">
        <f>MONTH(SalesDataTable[[#This Row],[Order Date]])</f>
        <v>8</v>
      </c>
      <c r="T1592" s="16" t="str">
        <f>TEXT(SalesDataTable[[#This Row],[Order Date]],"mmm")</f>
        <v>Aug</v>
      </c>
    </row>
    <row r="1593" ht="15.6" spans="1:20">
      <c r="A1593" s="19" t="s">
        <v>1664</v>
      </c>
      <c r="B1593" s="11">
        <v>46241</v>
      </c>
      <c r="C1593" s="12" t="s">
        <v>21</v>
      </c>
      <c r="D1593" s="12" t="s">
        <v>108</v>
      </c>
      <c r="E1593" s="12" t="s">
        <v>45</v>
      </c>
      <c r="F1593" s="12" t="s">
        <v>24</v>
      </c>
      <c r="G1593" s="12" t="s">
        <v>69</v>
      </c>
      <c r="H1593" s="12" t="s">
        <v>87</v>
      </c>
      <c r="I1593" s="13">
        <v>1</v>
      </c>
      <c r="J1593" s="14">
        <v>36.63</v>
      </c>
      <c r="K1593" s="15">
        <v>0</v>
      </c>
      <c r="L1593" s="14">
        <v>13.7</v>
      </c>
      <c r="M1593" s="14">
        <f t="shared" si="96"/>
        <v>36.63</v>
      </c>
      <c r="N1593" s="14">
        <f t="shared" si="97"/>
        <v>13.7</v>
      </c>
      <c r="O1593" s="14">
        <f t="shared" si="98"/>
        <v>22.93</v>
      </c>
      <c r="P1593" s="16">
        <f t="shared" si="99"/>
        <v>0.625989625989626</v>
      </c>
      <c r="Q1593" s="17">
        <f>YEAR(SalesDataTable[[#This Row],[Order Date]])</f>
        <v>2026</v>
      </c>
      <c r="R1593" s="16" t="str">
        <f>"Q"&amp;ROUNDUP(MONTH(SalesDataTable[[#This Row],[Order Date]])/3,0)</f>
        <v>Q3</v>
      </c>
      <c r="S1593" s="13">
        <f>MONTH(SalesDataTable[[#This Row],[Order Date]])</f>
        <v>8</v>
      </c>
      <c r="T1593" s="16" t="str">
        <f>TEXT(SalesDataTable[[#This Row],[Order Date]],"mmm")</f>
        <v>Aug</v>
      </c>
    </row>
    <row r="1594" ht="15.6" spans="1:20">
      <c r="A1594" s="19" t="s">
        <v>1665</v>
      </c>
      <c r="B1594" s="11">
        <v>46241</v>
      </c>
      <c r="C1594" s="12" t="s">
        <v>28</v>
      </c>
      <c r="D1594" s="12" t="s">
        <v>29</v>
      </c>
      <c r="E1594" s="12" t="s">
        <v>23</v>
      </c>
      <c r="F1594" s="12" t="s">
        <v>24</v>
      </c>
      <c r="G1594" s="12" t="s">
        <v>31</v>
      </c>
      <c r="H1594" s="12" t="s">
        <v>41</v>
      </c>
      <c r="I1594" s="13">
        <v>1</v>
      </c>
      <c r="J1594" s="14">
        <v>141.38</v>
      </c>
      <c r="K1594" s="15">
        <v>0.05</v>
      </c>
      <c r="L1594" s="14">
        <v>77.14</v>
      </c>
      <c r="M1594" s="14">
        <f t="shared" si="96"/>
        <v>134.311</v>
      </c>
      <c r="N1594" s="14">
        <f t="shared" si="97"/>
        <v>77.14</v>
      </c>
      <c r="O1594" s="14">
        <f t="shared" si="98"/>
        <v>57.171</v>
      </c>
      <c r="P1594" s="16">
        <f t="shared" si="99"/>
        <v>0.425661338237374</v>
      </c>
      <c r="Q1594" s="17">
        <f>YEAR(SalesDataTable[[#This Row],[Order Date]])</f>
        <v>2026</v>
      </c>
      <c r="R1594" s="16" t="str">
        <f>"Q"&amp;ROUNDUP(MONTH(SalesDataTable[[#This Row],[Order Date]])/3,0)</f>
        <v>Q3</v>
      </c>
      <c r="S1594" s="13">
        <f>MONTH(SalesDataTable[[#This Row],[Order Date]])</f>
        <v>8</v>
      </c>
      <c r="T1594" s="16" t="str">
        <f>TEXT(SalesDataTable[[#This Row],[Order Date]],"mmm")</f>
        <v>Aug</v>
      </c>
    </row>
    <row r="1595" ht="15.6" spans="1:20">
      <c r="A1595" s="19" t="s">
        <v>1666</v>
      </c>
      <c r="B1595" s="11">
        <v>46241</v>
      </c>
      <c r="C1595" s="12" t="s">
        <v>28</v>
      </c>
      <c r="D1595" s="12" t="s">
        <v>106</v>
      </c>
      <c r="E1595" s="12" t="s">
        <v>45</v>
      </c>
      <c r="F1595" s="12" t="s">
        <v>24</v>
      </c>
      <c r="G1595" s="12" t="s">
        <v>51</v>
      </c>
      <c r="H1595" s="12" t="s">
        <v>52</v>
      </c>
      <c r="I1595" s="13">
        <v>3</v>
      </c>
      <c r="J1595" s="14">
        <v>343.45</v>
      </c>
      <c r="K1595" s="15">
        <v>0.05</v>
      </c>
      <c r="L1595" s="14">
        <v>195.73</v>
      </c>
      <c r="M1595" s="14">
        <f t="shared" si="96"/>
        <v>978.8325</v>
      </c>
      <c r="N1595" s="14">
        <f t="shared" si="97"/>
        <v>587.19</v>
      </c>
      <c r="O1595" s="14">
        <f t="shared" si="98"/>
        <v>391.6425</v>
      </c>
      <c r="P1595" s="16">
        <f t="shared" si="99"/>
        <v>0.400111867965152</v>
      </c>
      <c r="Q1595" s="17">
        <f>YEAR(SalesDataTable[[#This Row],[Order Date]])</f>
        <v>2026</v>
      </c>
      <c r="R1595" s="16" t="str">
        <f>"Q"&amp;ROUNDUP(MONTH(SalesDataTable[[#This Row],[Order Date]])/3,0)</f>
        <v>Q3</v>
      </c>
      <c r="S1595" s="13">
        <f>MONTH(SalesDataTable[[#This Row],[Order Date]])</f>
        <v>8</v>
      </c>
      <c r="T1595" s="16" t="str">
        <f>TEXT(SalesDataTable[[#This Row],[Order Date]],"mmm")</f>
        <v>Aug</v>
      </c>
    </row>
    <row r="1596" ht="15.6" spans="1:20">
      <c r="A1596" s="19" t="s">
        <v>1667</v>
      </c>
      <c r="B1596" s="11">
        <v>46242</v>
      </c>
      <c r="C1596" s="12" t="s">
        <v>47</v>
      </c>
      <c r="D1596" s="12" t="s">
        <v>68</v>
      </c>
      <c r="E1596" s="12" t="s">
        <v>23</v>
      </c>
      <c r="F1596" s="12" t="s">
        <v>24</v>
      </c>
      <c r="G1596" s="12" t="s">
        <v>25</v>
      </c>
      <c r="H1596" s="12" t="s">
        <v>63</v>
      </c>
      <c r="I1596" s="13">
        <v>1</v>
      </c>
      <c r="J1596" s="14">
        <v>104.69</v>
      </c>
      <c r="K1596" s="15">
        <v>0</v>
      </c>
      <c r="L1596" s="14">
        <v>49.06</v>
      </c>
      <c r="M1596" s="14">
        <f t="shared" si="96"/>
        <v>104.69</v>
      </c>
      <c r="N1596" s="14">
        <f t="shared" si="97"/>
        <v>49.06</v>
      </c>
      <c r="O1596" s="14">
        <f t="shared" si="98"/>
        <v>55.63</v>
      </c>
      <c r="P1596" s="16">
        <f t="shared" si="99"/>
        <v>0.531378355143758</v>
      </c>
      <c r="Q1596" s="17">
        <f>YEAR(SalesDataTable[[#This Row],[Order Date]])</f>
        <v>2026</v>
      </c>
      <c r="R1596" s="16" t="str">
        <f>"Q"&amp;ROUNDUP(MONTH(SalesDataTable[[#This Row],[Order Date]])/3,0)</f>
        <v>Q3</v>
      </c>
      <c r="S1596" s="13">
        <f>MONTH(SalesDataTable[[#This Row],[Order Date]])</f>
        <v>8</v>
      </c>
      <c r="T1596" s="16" t="str">
        <f>TEXT(SalesDataTable[[#This Row],[Order Date]],"mmm")</f>
        <v>Aug</v>
      </c>
    </row>
    <row r="1597" ht="15.6" spans="1:20">
      <c r="A1597" s="19" t="s">
        <v>1668</v>
      </c>
      <c r="B1597" s="11">
        <v>46242</v>
      </c>
      <c r="C1597" s="12" t="s">
        <v>47</v>
      </c>
      <c r="D1597" s="12" t="s">
        <v>68</v>
      </c>
      <c r="E1597" s="12" t="s">
        <v>23</v>
      </c>
      <c r="F1597" s="12" t="s">
        <v>36</v>
      </c>
      <c r="G1597" s="12" t="s">
        <v>51</v>
      </c>
      <c r="H1597" s="12" t="s">
        <v>52</v>
      </c>
      <c r="I1597" s="13">
        <v>2</v>
      </c>
      <c r="J1597" s="14">
        <v>341.23</v>
      </c>
      <c r="K1597" s="15">
        <v>0.05</v>
      </c>
      <c r="L1597" s="14">
        <v>192.5</v>
      </c>
      <c r="M1597" s="14">
        <f t="shared" si="96"/>
        <v>648.337</v>
      </c>
      <c r="N1597" s="14">
        <f t="shared" si="97"/>
        <v>385</v>
      </c>
      <c r="O1597" s="14">
        <f t="shared" si="98"/>
        <v>263.337</v>
      </c>
      <c r="P1597" s="16">
        <f t="shared" si="99"/>
        <v>0.406173024214259</v>
      </c>
      <c r="Q1597" s="17">
        <f>YEAR(SalesDataTable[[#This Row],[Order Date]])</f>
        <v>2026</v>
      </c>
      <c r="R1597" s="16" t="str">
        <f>"Q"&amp;ROUNDUP(MONTH(SalesDataTable[[#This Row],[Order Date]])/3,0)</f>
        <v>Q3</v>
      </c>
      <c r="S1597" s="13">
        <f>MONTH(SalesDataTable[[#This Row],[Order Date]])</f>
        <v>8</v>
      </c>
      <c r="T1597" s="16" t="str">
        <f>TEXT(SalesDataTable[[#This Row],[Order Date]],"mmm")</f>
        <v>Aug</v>
      </c>
    </row>
    <row r="1598" ht="15.6" spans="1:20">
      <c r="A1598" s="19" t="s">
        <v>1669</v>
      </c>
      <c r="B1598" s="11">
        <v>46242</v>
      </c>
      <c r="C1598" s="12" t="s">
        <v>47</v>
      </c>
      <c r="D1598" s="12" t="s">
        <v>68</v>
      </c>
      <c r="E1598" s="12" t="s">
        <v>45</v>
      </c>
      <c r="F1598" s="12" t="s">
        <v>36</v>
      </c>
      <c r="G1598" s="12" t="s">
        <v>51</v>
      </c>
      <c r="H1598" s="12" t="s">
        <v>110</v>
      </c>
      <c r="I1598" s="13">
        <v>1</v>
      </c>
      <c r="J1598" s="14">
        <v>125.95</v>
      </c>
      <c r="K1598" s="15">
        <v>0.05</v>
      </c>
      <c r="L1598" s="14">
        <v>61.9</v>
      </c>
      <c r="M1598" s="14">
        <f t="shared" si="96"/>
        <v>119.6525</v>
      </c>
      <c r="N1598" s="14">
        <f t="shared" si="97"/>
        <v>61.9</v>
      </c>
      <c r="O1598" s="14">
        <f t="shared" si="98"/>
        <v>57.7525</v>
      </c>
      <c r="P1598" s="16">
        <f t="shared" si="99"/>
        <v>0.482668561041349</v>
      </c>
      <c r="Q1598" s="17">
        <f>YEAR(SalesDataTable[[#This Row],[Order Date]])</f>
        <v>2026</v>
      </c>
      <c r="R1598" s="16" t="str">
        <f>"Q"&amp;ROUNDUP(MONTH(SalesDataTable[[#This Row],[Order Date]])/3,0)</f>
        <v>Q3</v>
      </c>
      <c r="S1598" s="13">
        <f>MONTH(SalesDataTable[[#This Row],[Order Date]])</f>
        <v>8</v>
      </c>
      <c r="T1598" s="16" t="str">
        <f>TEXT(SalesDataTable[[#This Row],[Order Date]],"mmm")</f>
        <v>Aug</v>
      </c>
    </row>
    <row r="1599" ht="15.6" spans="1:20">
      <c r="A1599" s="19" t="s">
        <v>1670</v>
      </c>
      <c r="B1599" s="11">
        <v>46242</v>
      </c>
      <c r="C1599" s="12" t="s">
        <v>28</v>
      </c>
      <c r="D1599" s="12" t="s">
        <v>29</v>
      </c>
      <c r="E1599" s="12" t="s">
        <v>23</v>
      </c>
      <c r="F1599" s="12" t="s">
        <v>24</v>
      </c>
      <c r="G1599" s="12" t="s">
        <v>31</v>
      </c>
      <c r="H1599" s="12" t="s">
        <v>32</v>
      </c>
      <c r="I1599" s="13">
        <v>6</v>
      </c>
      <c r="J1599" s="14">
        <v>91.9</v>
      </c>
      <c r="K1599" s="15">
        <v>0.05</v>
      </c>
      <c r="L1599" s="14">
        <v>44.69</v>
      </c>
      <c r="M1599" s="14">
        <f t="shared" si="96"/>
        <v>523.83</v>
      </c>
      <c r="N1599" s="14">
        <f t="shared" si="97"/>
        <v>268.14</v>
      </c>
      <c r="O1599" s="14">
        <f t="shared" si="98"/>
        <v>255.69</v>
      </c>
      <c r="P1599" s="16">
        <f t="shared" si="99"/>
        <v>0.488116373632667</v>
      </c>
      <c r="Q1599" s="17">
        <f>YEAR(SalesDataTable[[#This Row],[Order Date]])</f>
        <v>2026</v>
      </c>
      <c r="R1599" s="16" t="str">
        <f>"Q"&amp;ROUNDUP(MONTH(SalesDataTable[[#This Row],[Order Date]])/3,0)</f>
        <v>Q3</v>
      </c>
      <c r="S1599" s="13">
        <f>MONTH(SalesDataTable[[#This Row],[Order Date]])</f>
        <v>8</v>
      </c>
      <c r="T1599" s="16" t="str">
        <f>TEXT(SalesDataTable[[#This Row],[Order Date]],"mmm")</f>
        <v>Aug</v>
      </c>
    </row>
    <row r="1600" ht="15.6" spans="1:20">
      <c r="A1600" s="19" t="s">
        <v>1671</v>
      </c>
      <c r="B1600" s="11">
        <v>46242</v>
      </c>
      <c r="C1600" s="12" t="s">
        <v>47</v>
      </c>
      <c r="D1600" s="12" t="s">
        <v>68</v>
      </c>
      <c r="E1600" s="12" t="s">
        <v>45</v>
      </c>
      <c r="F1600" s="12" t="s">
        <v>24</v>
      </c>
      <c r="G1600" s="12" t="s">
        <v>51</v>
      </c>
      <c r="H1600" s="12" t="s">
        <v>84</v>
      </c>
      <c r="I1600" s="13">
        <v>1</v>
      </c>
      <c r="J1600" s="14">
        <v>81.22</v>
      </c>
      <c r="K1600" s="15">
        <v>0</v>
      </c>
      <c r="L1600" s="14">
        <v>39.18</v>
      </c>
      <c r="M1600" s="14">
        <f t="shared" si="96"/>
        <v>81.22</v>
      </c>
      <c r="N1600" s="14">
        <f t="shared" si="97"/>
        <v>39.18</v>
      </c>
      <c r="O1600" s="14">
        <f t="shared" si="98"/>
        <v>42.04</v>
      </c>
      <c r="P1600" s="16">
        <f t="shared" si="99"/>
        <v>0.517606500861857</v>
      </c>
      <c r="Q1600" s="17">
        <f>YEAR(SalesDataTable[[#This Row],[Order Date]])</f>
        <v>2026</v>
      </c>
      <c r="R1600" s="16" t="str">
        <f>"Q"&amp;ROUNDUP(MONTH(SalesDataTable[[#This Row],[Order Date]])/3,0)</f>
        <v>Q3</v>
      </c>
      <c r="S1600" s="13">
        <f>MONTH(SalesDataTable[[#This Row],[Order Date]])</f>
        <v>8</v>
      </c>
      <c r="T1600" s="16" t="str">
        <f>TEXT(SalesDataTable[[#This Row],[Order Date]],"mmm")</f>
        <v>Aug</v>
      </c>
    </row>
    <row r="1601" ht="15.6" spans="1:20">
      <c r="A1601" s="19" t="s">
        <v>1672</v>
      </c>
      <c r="B1601" s="11">
        <v>46242</v>
      </c>
      <c r="C1601" s="12" t="s">
        <v>21</v>
      </c>
      <c r="D1601" s="12" t="s">
        <v>22</v>
      </c>
      <c r="E1601" s="12" t="s">
        <v>23</v>
      </c>
      <c r="F1601" s="12" t="s">
        <v>40</v>
      </c>
      <c r="G1601" s="12" t="s">
        <v>31</v>
      </c>
      <c r="H1601" s="12" t="s">
        <v>99</v>
      </c>
      <c r="I1601" s="13">
        <v>2</v>
      </c>
      <c r="J1601" s="14">
        <v>72.31</v>
      </c>
      <c r="K1601" s="15">
        <v>0</v>
      </c>
      <c r="L1601" s="14">
        <v>31.75</v>
      </c>
      <c r="M1601" s="14">
        <f t="shared" si="96"/>
        <v>144.62</v>
      </c>
      <c r="N1601" s="14">
        <f t="shared" si="97"/>
        <v>63.5</v>
      </c>
      <c r="O1601" s="14">
        <f t="shared" si="98"/>
        <v>81.12</v>
      </c>
      <c r="P1601" s="16">
        <f t="shared" si="99"/>
        <v>0.560918268565897</v>
      </c>
      <c r="Q1601" s="17">
        <f>YEAR(SalesDataTable[[#This Row],[Order Date]])</f>
        <v>2026</v>
      </c>
      <c r="R1601" s="16" t="str">
        <f>"Q"&amp;ROUNDUP(MONTH(SalesDataTable[[#This Row],[Order Date]])/3,0)</f>
        <v>Q3</v>
      </c>
      <c r="S1601" s="13">
        <f>MONTH(SalesDataTable[[#This Row],[Order Date]])</f>
        <v>8</v>
      </c>
      <c r="T1601" s="16" t="str">
        <f>TEXT(SalesDataTable[[#This Row],[Order Date]],"mmm")</f>
        <v>Aug</v>
      </c>
    </row>
    <row r="1602" ht="15.6" spans="1:20">
      <c r="A1602" s="19" t="s">
        <v>1673</v>
      </c>
      <c r="B1602" s="11">
        <v>46242</v>
      </c>
      <c r="C1602" s="12" t="s">
        <v>34</v>
      </c>
      <c r="D1602" s="12" t="s">
        <v>35</v>
      </c>
      <c r="E1602" s="12" t="s">
        <v>45</v>
      </c>
      <c r="F1602" s="12" t="s">
        <v>24</v>
      </c>
      <c r="G1602" s="12" t="s">
        <v>51</v>
      </c>
      <c r="H1602" s="12" t="s">
        <v>84</v>
      </c>
      <c r="I1602" s="13">
        <v>1</v>
      </c>
      <c r="J1602" s="14">
        <v>79.99</v>
      </c>
      <c r="K1602" s="15">
        <v>0.05</v>
      </c>
      <c r="L1602" s="14">
        <v>40.25</v>
      </c>
      <c r="M1602" s="14">
        <f t="shared" ref="M1602:M1665" si="100">I1602*J1602*(1-K1602)</f>
        <v>75.9905</v>
      </c>
      <c r="N1602" s="14">
        <f t="shared" ref="N1602:N1665" si="101">I1602*L1602</f>
        <v>40.25</v>
      </c>
      <c r="O1602" s="14">
        <f t="shared" ref="O1602:O1665" si="102">M1602-N1602</f>
        <v>35.7405</v>
      </c>
      <c r="P1602" s="16">
        <f t="shared" ref="P1602:P1665" si="103">IFERROR(O1602/M1602,0)</f>
        <v>0.470328527908094</v>
      </c>
      <c r="Q1602" s="17">
        <f>YEAR(SalesDataTable[[#This Row],[Order Date]])</f>
        <v>2026</v>
      </c>
      <c r="R1602" s="16" t="str">
        <f>"Q"&amp;ROUNDUP(MONTH(SalesDataTable[[#This Row],[Order Date]])/3,0)</f>
        <v>Q3</v>
      </c>
      <c r="S1602" s="13">
        <f>MONTH(SalesDataTable[[#This Row],[Order Date]])</f>
        <v>8</v>
      </c>
      <c r="T1602" s="16" t="str">
        <f>TEXT(SalesDataTable[[#This Row],[Order Date]],"mmm")</f>
        <v>Aug</v>
      </c>
    </row>
    <row r="1603" ht="15.6" spans="1:20">
      <c r="A1603" s="19" t="s">
        <v>1674</v>
      </c>
      <c r="B1603" s="11">
        <v>46242</v>
      </c>
      <c r="C1603" s="12" t="s">
        <v>47</v>
      </c>
      <c r="D1603" s="12" t="s">
        <v>102</v>
      </c>
      <c r="E1603" s="12" t="s">
        <v>23</v>
      </c>
      <c r="F1603" s="12" t="s">
        <v>36</v>
      </c>
      <c r="G1603" s="12" t="s">
        <v>31</v>
      </c>
      <c r="H1603" s="12" t="s">
        <v>73</v>
      </c>
      <c r="I1603" s="13">
        <v>1</v>
      </c>
      <c r="J1603" s="14">
        <v>151.87</v>
      </c>
      <c r="K1603" s="15">
        <v>0.1</v>
      </c>
      <c r="L1603" s="14">
        <v>76.97</v>
      </c>
      <c r="M1603" s="14">
        <f t="shared" si="100"/>
        <v>136.683</v>
      </c>
      <c r="N1603" s="14">
        <f t="shared" si="101"/>
        <v>76.97</v>
      </c>
      <c r="O1603" s="14">
        <f t="shared" si="102"/>
        <v>59.713</v>
      </c>
      <c r="P1603" s="16">
        <f t="shared" si="103"/>
        <v>0.436872178690839</v>
      </c>
      <c r="Q1603" s="17">
        <f>YEAR(SalesDataTable[[#This Row],[Order Date]])</f>
        <v>2026</v>
      </c>
      <c r="R1603" s="16" t="str">
        <f>"Q"&amp;ROUNDUP(MONTH(SalesDataTable[[#This Row],[Order Date]])/3,0)</f>
        <v>Q3</v>
      </c>
      <c r="S1603" s="13">
        <f>MONTH(SalesDataTable[[#This Row],[Order Date]])</f>
        <v>8</v>
      </c>
      <c r="T1603" s="16" t="str">
        <f>TEXT(SalesDataTable[[#This Row],[Order Date]],"mmm")</f>
        <v>Aug</v>
      </c>
    </row>
    <row r="1604" ht="15.6" spans="1:20">
      <c r="A1604" s="19" t="s">
        <v>1675</v>
      </c>
      <c r="B1604" s="11">
        <v>46242</v>
      </c>
      <c r="C1604" s="12" t="s">
        <v>47</v>
      </c>
      <c r="D1604" s="12" t="s">
        <v>68</v>
      </c>
      <c r="E1604" s="12" t="s">
        <v>59</v>
      </c>
      <c r="F1604" s="12" t="s">
        <v>36</v>
      </c>
      <c r="G1604" s="12" t="s">
        <v>31</v>
      </c>
      <c r="H1604" s="12" t="s">
        <v>73</v>
      </c>
      <c r="I1604" s="13">
        <v>1</v>
      </c>
      <c r="J1604" s="14">
        <v>156.55</v>
      </c>
      <c r="K1604" s="15">
        <v>0</v>
      </c>
      <c r="L1604" s="14">
        <v>80.43</v>
      </c>
      <c r="M1604" s="14">
        <f t="shared" si="100"/>
        <v>156.55</v>
      </c>
      <c r="N1604" s="14">
        <f t="shared" si="101"/>
        <v>80.43</v>
      </c>
      <c r="O1604" s="14">
        <f t="shared" si="102"/>
        <v>76.12</v>
      </c>
      <c r="P1604" s="16">
        <f t="shared" si="103"/>
        <v>0.486234429894602</v>
      </c>
      <c r="Q1604" s="17">
        <f>YEAR(SalesDataTable[[#This Row],[Order Date]])</f>
        <v>2026</v>
      </c>
      <c r="R1604" s="16" t="str">
        <f>"Q"&amp;ROUNDUP(MONTH(SalesDataTable[[#This Row],[Order Date]])/3,0)</f>
        <v>Q3</v>
      </c>
      <c r="S1604" s="13">
        <f>MONTH(SalesDataTable[[#This Row],[Order Date]])</f>
        <v>8</v>
      </c>
      <c r="T1604" s="16" t="str">
        <f>TEXT(SalesDataTable[[#This Row],[Order Date]],"mmm")</f>
        <v>Aug</v>
      </c>
    </row>
    <row r="1605" ht="15.6" spans="1:20">
      <c r="A1605" s="19" t="s">
        <v>1676</v>
      </c>
      <c r="B1605" s="11">
        <v>46242</v>
      </c>
      <c r="C1605" s="12" t="s">
        <v>28</v>
      </c>
      <c r="D1605" s="12" t="s">
        <v>89</v>
      </c>
      <c r="E1605" s="12" t="s">
        <v>45</v>
      </c>
      <c r="F1605" s="12" t="s">
        <v>36</v>
      </c>
      <c r="G1605" s="12" t="s">
        <v>31</v>
      </c>
      <c r="H1605" s="12" t="s">
        <v>73</v>
      </c>
      <c r="I1605" s="13">
        <v>1</v>
      </c>
      <c r="J1605" s="14">
        <v>152.72</v>
      </c>
      <c r="K1605" s="15">
        <v>0</v>
      </c>
      <c r="L1605" s="14">
        <v>77.73</v>
      </c>
      <c r="M1605" s="14">
        <f t="shared" si="100"/>
        <v>152.72</v>
      </c>
      <c r="N1605" s="14">
        <f t="shared" si="101"/>
        <v>77.73</v>
      </c>
      <c r="O1605" s="14">
        <f t="shared" si="102"/>
        <v>74.99</v>
      </c>
      <c r="P1605" s="16">
        <f t="shared" si="103"/>
        <v>0.491029334730225</v>
      </c>
      <c r="Q1605" s="17">
        <f>YEAR(SalesDataTable[[#This Row],[Order Date]])</f>
        <v>2026</v>
      </c>
      <c r="R1605" s="16" t="str">
        <f>"Q"&amp;ROUNDUP(MONTH(SalesDataTable[[#This Row],[Order Date]])/3,0)</f>
        <v>Q3</v>
      </c>
      <c r="S1605" s="13">
        <f>MONTH(SalesDataTable[[#This Row],[Order Date]])</f>
        <v>8</v>
      </c>
      <c r="T1605" s="16" t="str">
        <f>TEXT(SalesDataTable[[#This Row],[Order Date]],"mmm")</f>
        <v>Aug</v>
      </c>
    </row>
    <row r="1606" ht="15.6" spans="1:20">
      <c r="A1606" s="19" t="s">
        <v>1677</v>
      </c>
      <c r="B1606" s="11">
        <v>46242</v>
      </c>
      <c r="C1606" s="12" t="s">
        <v>28</v>
      </c>
      <c r="D1606" s="12" t="s">
        <v>89</v>
      </c>
      <c r="E1606" s="12" t="s">
        <v>23</v>
      </c>
      <c r="F1606" s="12" t="s">
        <v>40</v>
      </c>
      <c r="G1606" s="12" t="s">
        <v>25</v>
      </c>
      <c r="H1606" s="12" t="s">
        <v>55</v>
      </c>
      <c r="I1606" s="13">
        <v>1</v>
      </c>
      <c r="J1606" s="14">
        <v>40.51</v>
      </c>
      <c r="K1606" s="15">
        <v>0.05</v>
      </c>
      <c r="L1606" s="14">
        <v>16.29</v>
      </c>
      <c r="M1606" s="14">
        <f t="shared" si="100"/>
        <v>38.4845</v>
      </c>
      <c r="N1606" s="14">
        <f t="shared" si="101"/>
        <v>16.29</v>
      </c>
      <c r="O1606" s="14">
        <f t="shared" si="102"/>
        <v>22.1945</v>
      </c>
      <c r="P1606" s="16">
        <f t="shared" si="103"/>
        <v>0.576712702516598</v>
      </c>
      <c r="Q1606" s="17">
        <f>YEAR(SalesDataTable[[#This Row],[Order Date]])</f>
        <v>2026</v>
      </c>
      <c r="R1606" s="16" t="str">
        <f>"Q"&amp;ROUNDUP(MONTH(SalesDataTable[[#This Row],[Order Date]])/3,0)</f>
        <v>Q3</v>
      </c>
      <c r="S1606" s="13">
        <f>MONTH(SalesDataTable[[#This Row],[Order Date]])</f>
        <v>8</v>
      </c>
      <c r="T1606" s="16" t="str">
        <f>TEXT(SalesDataTable[[#This Row],[Order Date]],"mmm")</f>
        <v>Aug</v>
      </c>
    </row>
    <row r="1607" ht="15.6" spans="1:20">
      <c r="A1607" s="19" t="s">
        <v>1678</v>
      </c>
      <c r="B1607" s="11">
        <v>46243</v>
      </c>
      <c r="C1607" s="12" t="s">
        <v>47</v>
      </c>
      <c r="D1607" s="12" t="s">
        <v>65</v>
      </c>
      <c r="E1607" s="12" t="s">
        <v>59</v>
      </c>
      <c r="F1607" s="12" t="s">
        <v>24</v>
      </c>
      <c r="G1607" s="12" t="s">
        <v>69</v>
      </c>
      <c r="H1607" s="12" t="s">
        <v>70</v>
      </c>
      <c r="I1607" s="13">
        <v>3</v>
      </c>
      <c r="J1607" s="14">
        <v>40.61</v>
      </c>
      <c r="K1607" s="15">
        <v>0</v>
      </c>
      <c r="L1607" s="14">
        <v>14.72</v>
      </c>
      <c r="M1607" s="14">
        <f t="shared" si="100"/>
        <v>121.83</v>
      </c>
      <c r="N1607" s="14">
        <f t="shared" si="101"/>
        <v>44.16</v>
      </c>
      <c r="O1607" s="14">
        <f t="shared" si="102"/>
        <v>77.67</v>
      </c>
      <c r="P1607" s="16">
        <f t="shared" si="103"/>
        <v>0.637527702536321</v>
      </c>
      <c r="Q1607" s="17">
        <f>YEAR(SalesDataTable[[#This Row],[Order Date]])</f>
        <v>2026</v>
      </c>
      <c r="R1607" s="16" t="str">
        <f>"Q"&amp;ROUNDUP(MONTH(SalesDataTable[[#This Row],[Order Date]])/3,0)</f>
        <v>Q3</v>
      </c>
      <c r="S1607" s="13">
        <f>MONTH(SalesDataTable[[#This Row],[Order Date]])</f>
        <v>8</v>
      </c>
      <c r="T1607" s="16" t="str">
        <f>TEXT(SalesDataTable[[#This Row],[Order Date]],"mmm")</f>
        <v>Aug</v>
      </c>
    </row>
    <row r="1608" ht="15.6" spans="1:20">
      <c r="A1608" s="19" t="s">
        <v>1679</v>
      </c>
      <c r="B1608" s="11">
        <v>46243</v>
      </c>
      <c r="C1608" s="12" t="s">
        <v>34</v>
      </c>
      <c r="D1608" s="12" t="s">
        <v>54</v>
      </c>
      <c r="E1608" s="12" t="s">
        <v>45</v>
      </c>
      <c r="F1608" s="12" t="s">
        <v>36</v>
      </c>
      <c r="G1608" s="12" t="s">
        <v>31</v>
      </c>
      <c r="H1608" s="12" t="s">
        <v>32</v>
      </c>
      <c r="I1608" s="13">
        <v>1</v>
      </c>
      <c r="J1608" s="14">
        <v>93.41</v>
      </c>
      <c r="K1608" s="15">
        <v>0.05</v>
      </c>
      <c r="L1608" s="14">
        <v>44.7</v>
      </c>
      <c r="M1608" s="14">
        <f t="shared" si="100"/>
        <v>88.7395</v>
      </c>
      <c r="N1608" s="14">
        <f t="shared" si="101"/>
        <v>44.7</v>
      </c>
      <c r="O1608" s="14">
        <f t="shared" si="102"/>
        <v>44.0395</v>
      </c>
      <c r="P1608" s="16">
        <f t="shared" si="103"/>
        <v>0.496278432941362</v>
      </c>
      <c r="Q1608" s="17">
        <f>YEAR(SalesDataTable[[#This Row],[Order Date]])</f>
        <v>2026</v>
      </c>
      <c r="R1608" s="16" t="str">
        <f>"Q"&amp;ROUNDUP(MONTH(SalesDataTable[[#This Row],[Order Date]])/3,0)</f>
        <v>Q3</v>
      </c>
      <c r="S1608" s="13">
        <f>MONTH(SalesDataTable[[#This Row],[Order Date]])</f>
        <v>8</v>
      </c>
      <c r="T1608" s="16" t="str">
        <f>TEXT(SalesDataTable[[#This Row],[Order Date]],"mmm")</f>
        <v>Aug</v>
      </c>
    </row>
    <row r="1609" ht="15.6" spans="1:20">
      <c r="A1609" s="19" t="s">
        <v>1680</v>
      </c>
      <c r="B1609" s="11">
        <v>46243</v>
      </c>
      <c r="C1609" s="12" t="s">
        <v>21</v>
      </c>
      <c r="D1609" s="12" t="s">
        <v>22</v>
      </c>
      <c r="E1609" s="12" t="s">
        <v>45</v>
      </c>
      <c r="F1609" s="12" t="s">
        <v>36</v>
      </c>
      <c r="G1609" s="12" t="s">
        <v>31</v>
      </c>
      <c r="H1609" s="12" t="s">
        <v>32</v>
      </c>
      <c r="I1609" s="13">
        <v>2</v>
      </c>
      <c r="J1609" s="14">
        <v>90.23</v>
      </c>
      <c r="K1609" s="15">
        <v>0</v>
      </c>
      <c r="L1609" s="14">
        <v>44.22</v>
      </c>
      <c r="M1609" s="14">
        <f t="shared" si="100"/>
        <v>180.46</v>
      </c>
      <c r="N1609" s="14">
        <f t="shared" si="101"/>
        <v>88.44</v>
      </c>
      <c r="O1609" s="14">
        <f t="shared" si="102"/>
        <v>92.02</v>
      </c>
      <c r="P1609" s="16">
        <f t="shared" si="103"/>
        <v>0.509919095644464</v>
      </c>
      <c r="Q1609" s="17">
        <f>YEAR(SalesDataTable[[#This Row],[Order Date]])</f>
        <v>2026</v>
      </c>
      <c r="R1609" s="16" t="str">
        <f>"Q"&amp;ROUNDUP(MONTH(SalesDataTable[[#This Row],[Order Date]])/3,0)</f>
        <v>Q3</v>
      </c>
      <c r="S1609" s="13">
        <f>MONTH(SalesDataTable[[#This Row],[Order Date]])</f>
        <v>8</v>
      </c>
      <c r="T1609" s="16" t="str">
        <f>TEXT(SalesDataTable[[#This Row],[Order Date]],"mmm")</f>
        <v>Aug</v>
      </c>
    </row>
    <row r="1610" ht="15.6" spans="1:20">
      <c r="A1610" s="19" t="s">
        <v>1681</v>
      </c>
      <c r="B1610" s="11">
        <v>46243</v>
      </c>
      <c r="C1610" s="12" t="s">
        <v>28</v>
      </c>
      <c r="D1610" s="12" t="s">
        <v>86</v>
      </c>
      <c r="E1610" s="12" t="s">
        <v>45</v>
      </c>
      <c r="F1610" s="12" t="s">
        <v>24</v>
      </c>
      <c r="G1610" s="12" t="s">
        <v>25</v>
      </c>
      <c r="H1610" s="12" t="s">
        <v>49</v>
      </c>
      <c r="I1610" s="13">
        <v>1</v>
      </c>
      <c r="J1610" s="14">
        <v>51.75</v>
      </c>
      <c r="K1610" s="15">
        <v>0</v>
      </c>
      <c r="L1610" s="14">
        <v>22.36</v>
      </c>
      <c r="M1610" s="14">
        <f t="shared" si="100"/>
        <v>51.75</v>
      </c>
      <c r="N1610" s="14">
        <f t="shared" si="101"/>
        <v>22.36</v>
      </c>
      <c r="O1610" s="14">
        <f t="shared" si="102"/>
        <v>29.39</v>
      </c>
      <c r="P1610" s="16">
        <f t="shared" si="103"/>
        <v>0.56792270531401</v>
      </c>
      <c r="Q1610" s="17">
        <f>YEAR(SalesDataTable[[#This Row],[Order Date]])</f>
        <v>2026</v>
      </c>
      <c r="R1610" s="16" t="str">
        <f>"Q"&amp;ROUNDUP(MONTH(SalesDataTable[[#This Row],[Order Date]])/3,0)</f>
        <v>Q3</v>
      </c>
      <c r="S1610" s="13">
        <f>MONTH(SalesDataTable[[#This Row],[Order Date]])</f>
        <v>8</v>
      </c>
      <c r="T1610" s="16" t="str">
        <f>TEXT(SalesDataTable[[#This Row],[Order Date]],"mmm")</f>
        <v>Aug</v>
      </c>
    </row>
    <row r="1611" ht="15.6" spans="1:20">
      <c r="A1611" s="19" t="s">
        <v>1682</v>
      </c>
      <c r="B1611" s="11">
        <v>46243</v>
      </c>
      <c r="C1611" s="12" t="s">
        <v>47</v>
      </c>
      <c r="D1611" s="12" t="s">
        <v>102</v>
      </c>
      <c r="E1611" s="12" t="s">
        <v>45</v>
      </c>
      <c r="F1611" s="12" t="s">
        <v>36</v>
      </c>
      <c r="G1611" s="12" t="s">
        <v>25</v>
      </c>
      <c r="H1611" s="12" t="s">
        <v>63</v>
      </c>
      <c r="I1611" s="13">
        <v>3</v>
      </c>
      <c r="J1611" s="14">
        <v>102.91</v>
      </c>
      <c r="K1611" s="15">
        <v>0.1</v>
      </c>
      <c r="L1611" s="14">
        <v>50.23</v>
      </c>
      <c r="M1611" s="14">
        <f t="shared" si="100"/>
        <v>277.857</v>
      </c>
      <c r="N1611" s="14">
        <f t="shared" si="101"/>
        <v>150.69</v>
      </c>
      <c r="O1611" s="14">
        <f t="shared" si="102"/>
        <v>127.167</v>
      </c>
      <c r="P1611" s="16">
        <f t="shared" si="103"/>
        <v>0.457670672324253</v>
      </c>
      <c r="Q1611" s="17">
        <f>YEAR(SalesDataTable[[#This Row],[Order Date]])</f>
        <v>2026</v>
      </c>
      <c r="R1611" s="16" t="str">
        <f>"Q"&amp;ROUNDUP(MONTH(SalesDataTable[[#This Row],[Order Date]])/3,0)</f>
        <v>Q3</v>
      </c>
      <c r="S1611" s="13">
        <f>MONTH(SalesDataTable[[#This Row],[Order Date]])</f>
        <v>8</v>
      </c>
      <c r="T1611" s="16" t="str">
        <f>TEXT(SalesDataTable[[#This Row],[Order Date]],"mmm")</f>
        <v>Aug</v>
      </c>
    </row>
    <row r="1612" ht="15.6" spans="1:20">
      <c r="A1612" s="19" t="s">
        <v>1683</v>
      </c>
      <c r="B1612" s="11">
        <v>46243</v>
      </c>
      <c r="C1612" s="12" t="s">
        <v>34</v>
      </c>
      <c r="D1612" s="12" t="s">
        <v>146</v>
      </c>
      <c r="E1612" s="12" t="s">
        <v>23</v>
      </c>
      <c r="F1612" s="12" t="s">
        <v>36</v>
      </c>
      <c r="G1612" s="12" t="s">
        <v>25</v>
      </c>
      <c r="H1612" s="12" t="s">
        <v>26</v>
      </c>
      <c r="I1612" s="13">
        <v>4</v>
      </c>
      <c r="J1612" s="14">
        <v>82.63</v>
      </c>
      <c r="K1612" s="15">
        <v>0.1</v>
      </c>
      <c r="L1612" s="14">
        <v>43.78</v>
      </c>
      <c r="M1612" s="14">
        <f t="shared" si="100"/>
        <v>297.468</v>
      </c>
      <c r="N1612" s="14">
        <f t="shared" si="101"/>
        <v>175.12</v>
      </c>
      <c r="O1612" s="14">
        <f t="shared" si="102"/>
        <v>122.348</v>
      </c>
      <c r="P1612" s="16">
        <f t="shared" si="103"/>
        <v>0.411298021972111</v>
      </c>
      <c r="Q1612" s="17">
        <f>YEAR(SalesDataTable[[#This Row],[Order Date]])</f>
        <v>2026</v>
      </c>
      <c r="R1612" s="16" t="str">
        <f>"Q"&amp;ROUNDUP(MONTH(SalesDataTable[[#This Row],[Order Date]])/3,0)</f>
        <v>Q3</v>
      </c>
      <c r="S1612" s="13">
        <f>MONTH(SalesDataTable[[#This Row],[Order Date]])</f>
        <v>8</v>
      </c>
      <c r="T1612" s="16" t="str">
        <f>TEXT(SalesDataTable[[#This Row],[Order Date]],"mmm")</f>
        <v>Aug</v>
      </c>
    </row>
    <row r="1613" ht="15.6" spans="1:20">
      <c r="A1613" s="19" t="s">
        <v>1684</v>
      </c>
      <c r="B1613" s="11">
        <v>46244</v>
      </c>
      <c r="C1613" s="12" t="s">
        <v>21</v>
      </c>
      <c r="D1613" s="12" t="s">
        <v>22</v>
      </c>
      <c r="E1613" s="12" t="s">
        <v>45</v>
      </c>
      <c r="F1613" s="12" t="s">
        <v>24</v>
      </c>
      <c r="G1613" s="12" t="s">
        <v>51</v>
      </c>
      <c r="H1613" s="12" t="s">
        <v>61</v>
      </c>
      <c r="I1613" s="13">
        <v>1</v>
      </c>
      <c r="J1613" s="14">
        <v>196.39</v>
      </c>
      <c r="K1613" s="15">
        <v>0</v>
      </c>
      <c r="L1613" s="14">
        <v>102.92</v>
      </c>
      <c r="M1613" s="14">
        <f t="shared" si="100"/>
        <v>196.39</v>
      </c>
      <c r="N1613" s="14">
        <f t="shared" si="101"/>
        <v>102.92</v>
      </c>
      <c r="O1613" s="14">
        <f t="shared" si="102"/>
        <v>93.47</v>
      </c>
      <c r="P1613" s="16">
        <f t="shared" si="103"/>
        <v>0.475940730179744</v>
      </c>
      <c r="Q1613" s="17">
        <f>YEAR(SalesDataTable[[#This Row],[Order Date]])</f>
        <v>2026</v>
      </c>
      <c r="R1613" s="16" t="str">
        <f>"Q"&amp;ROUNDUP(MONTH(SalesDataTable[[#This Row],[Order Date]])/3,0)</f>
        <v>Q3</v>
      </c>
      <c r="S1613" s="13">
        <f>MONTH(SalesDataTable[[#This Row],[Order Date]])</f>
        <v>8</v>
      </c>
      <c r="T1613" s="16" t="str">
        <f>TEXT(SalesDataTable[[#This Row],[Order Date]],"mmm")</f>
        <v>Aug</v>
      </c>
    </row>
    <row r="1614" ht="15.6" spans="1:20">
      <c r="A1614" s="19" t="s">
        <v>1685</v>
      </c>
      <c r="B1614" s="11">
        <v>46244</v>
      </c>
      <c r="C1614" s="12" t="s">
        <v>34</v>
      </c>
      <c r="D1614" s="12" t="s">
        <v>81</v>
      </c>
      <c r="E1614" s="12" t="s">
        <v>59</v>
      </c>
      <c r="F1614" s="12" t="s">
        <v>40</v>
      </c>
      <c r="G1614" s="12" t="s">
        <v>37</v>
      </c>
      <c r="H1614" s="12" t="s">
        <v>38</v>
      </c>
      <c r="I1614" s="13">
        <v>2</v>
      </c>
      <c r="J1614" s="14">
        <v>36.25</v>
      </c>
      <c r="K1614" s="15">
        <v>0</v>
      </c>
      <c r="L1614" s="14">
        <v>13.77</v>
      </c>
      <c r="M1614" s="14">
        <f t="shared" si="100"/>
        <v>72.5</v>
      </c>
      <c r="N1614" s="14">
        <f t="shared" si="101"/>
        <v>27.54</v>
      </c>
      <c r="O1614" s="14">
        <f t="shared" si="102"/>
        <v>44.96</v>
      </c>
      <c r="P1614" s="16">
        <f t="shared" si="103"/>
        <v>0.620137931034483</v>
      </c>
      <c r="Q1614" s="17">
        <f>YEAR(SalesDataTable[[#This Row],[Order Date]])</f>
        <v>2026</v>
      </c>
      <c r="R1614" s="16" t="str">
        <f>"Q"&amp;ROUNDUP(MONTH(SalesDataTable[[#This Row],[Order Date]])/3,0)</f>
        <v>Q3</v>
      </c>
      <c r="S1614" s="13">
        <f>MONTH(SalesDataTable[[#This Row],[Order Date]])</f>
        <v>8</v>
      </c>
      <c r="T1614" s="16" t="str">
        <f>TEXT(SalesDataTable[[#This Row],[Order Date]],"mmm")</f>
        <v>Aug</v>
      </c>
    </row>
    <row r="1615" ht="15.6" spans="1:20">
      <c r="A1615" s="19" t="s">
        <v>1686</v>
      </c>
      <c r="B1615" s="11">
        <v>46244</v>
      </c>
      <c r="C1615" s="12" t="s">
        <v>28</v>
      </c>
      <c r="D1615" s="12" t="s">
        <v>29</v>
      </c>
      <c r="E1615" s="12" t="s">
        <v>45</v>
      </c>
      <c r="F1615" s="12" t="s">
        <v>24</v>
      </c>
      <c r="G1615" s="12" t="s">
        <v>51</v>
      </c>
      <c r="H1615" s="12" t="s">
        <v>61</v>
      </c>
      <c r="I1615" s="13">
        <v>2</v>
      </c>
      <c r="J1615" s="14">
        <v>199.85</v>
      </c>
      <c r="K1615" s="15">
        <v>0.05</v>
      </c>
      <c r="L1615" s="14">
        <v>104.34</v>
      </c>
      <c r="M1615" s="14">
        <f t="shared" si="100"/>
        <v>379.715</v>
      </c>
      <c r="N1615" s="14">
        <f t="shared" si="101"/>
        <v>208.68</v>
      </c>
      <c r="O1615" s="14">
        <f t="shared" si="102"/>
        <v>171.035</v>
      </c>
      <c r="P1615" s="16">
        <f t="shared" si="103"/>
        <v>0.45042992770894</v>
      </c>
      <c r="Q1615" s="17">
        <f>YEAR(SalesDataTable[[#This Row],[Order Date]])</f>
        <v>2026</v>
      </c>
      <c r="R1615" s="16" t="str">
        <f>"Q"&amp;ROUNDUP(MONTH(SalesDataTable[[#This Row],[Order Date]])/3,0)</f>
        <v>Q3</v>
      </c>
      <c r="S1615" s="13">
        <f>MONTH(SalesDataTable[[#This Row],[Order Date]])</f>
        <v>8</v>
      </c>
      <c r="T1615" s="16" t="str">
        <f>TEXT(SalesDataTable[[#This Row],[Order Date]],"mmm")</f>
        <v>Aug</v>
      </c>
    </row>
    <row r="1616" ht="15.6" spans="1:20">
      <c r="A1616" s="19" t="s">
        <v>1687</v>
      </c>
      <c r="B1616" s="11">
        <v>46244</v>
      </c>
      <c r="C1616" s="12" t="s">
        <v>34</v>
      </c>
      <c r="D1616" s="12" t="s">
        <v>35</v>
      </c>
      <c r="E1616" s="12" t="s">
        <v>45</v>
      </c>
      <c r="F1616" s="12" t="s">
        <v>36</v>
      </c>
      <c r="G1616" s="12" t="s">
        <v>37</v>
      </c>
      <c r="H1616" s="12" t="s">
        <v>66</v>
      </c>
      <c r="I1616" s="13">
        <v>1</v>
      </c>
      <c r="J1616" s="14">
        <v>46.32</v>
      </c>
      <c r="K1616" s="15">
        <v>0.05</v>
      </c>
      <c r="L1616" s="14">
        <v>18.34</v>
      </c>
      <c r="M1616" s="14">
        <f t="shared" si="100"/>
        <v>44.004</v>
      </c>
      <c r="N1616" s="14">
        <f t="shared" si="101"/>
        <v>18.34</v>
      </c>
      <c r="O1616" s="14">
        <f t="shared" si="102"/>
        <v>25.664</v>
      </c>
      <c r="P1616" s="16">
        <f t="shared" si="103"/>
        <v>0.583219707299336</v>
      </c>
      <c r="Q1616" s="17">
        <f>YEAR(SalesDataTable[[#This Row],[Order Date]])</f>
        <v>2026</v>
      </c>
      <c r="R1616" s="16" t="str">
        <f>"Q"&amp;ROUNDUP(MONTH(SalesDataTable[[#This Row],[Order Date]])/3,0)</f>
        <v>Q3</v>
      </c>
      <c r="S1616" s="13">
        <f>MONTH(SalesDataTable[[#This Row],[Order Date]])</f>
        <v>8</v>
      </c>
      <c r="T1616" s="16" t="str">
        <f>TEXT(SalesDataTable[[#This Row],[Order Date]],"mmm")</f>
        <v>Aug</v>
      </c>
    </row>
    <row r="1617" ht="15.6" spans="1:20">
      <c r="A1617" s="19" t="s">
        <v>1688</v>
      </c>
      <c r="B1617" s="11">
        <v>46244</v>
      </c>
      <c r="C1617" s="12" t="s">
        <v>28</v>
      </c>
      <c r="D1617" s="12" t="s">
        <v>106</v>
      </c>
      <c r="E1617" s="12" t="s">
        <v>23</v>
      </c>
      <c r="F1617" s="12" t="s">
        <v>36</v>
      </c>
      <c r="G1617" s="12" t="s">
        <v>31</v>
      </c>
      <c r="H1617" s="12" t="s">
        <v>73</v>
      </c>
      <c r="I1617" s="13">
        <v>4</v>
      </c>
      <c r="J1617" s="14">
        <v>151.06</v>
      </c>
      <c r="K1617" s="15">
        <v>0</v>
      </c>
      <c r="L1617" s="14">
        <v>77.67</v>
      </c>
      <c r="M1617" s="14">
        <f t="shared" si="100"/>
        <v>604.24</v>
      </c>
      <c r="N1617" s="14">
        <f t="shared" si="101"/>
        <v>310.68</v>
      </c>
      <c r="O1617" s="14">
        <f t="shared" si="102"/>
        <v>293.56</v>
      </c>
      <c r="P1617" s="16">
        <f t="shared" si="103"/>
        <v>0.485833443664769</v>
      </c>
      <c r="Q1617" s="17">
        <f>YEAR(SalesDataTable[[#This Row],[Order Date]])</f>
        <v>2026</v>
      </c>
      <c r="R1617" s="16" t="str">
        <f>"Q"&amp;ROUNDUP(MONTH(SalesDataTable[[#This Row],[Order Date]])/3,0)</f>
        <v>Q3</v>
      </c>
      <c r="S1617" s="13">
        <f>MONTH(SalesDataTable[[#This Row],[Order Date]])</f>
        <v>8</v>
      </c>
      <c r="T1617" s="16" t="str">
        <f>TEXT(SalesDataTable[[#This Row],[Order Date]],"mmm")</f>
        <v>Aug</v>
      </c>
    </row>
    <row r="1618" ht="15.6" spans="1:20">
      <c r="A1618" s="19" t="s">
        <v>1689</v>
      </c>
      <c r="B1618" s="11">
        <v>46244</v>
      </c>
      <c r="C1618" s="12" t="s">
        <v>47</v>
      </c>
      <c r="D1618" s="12" t="s">
        <v>65</v>
      </c>
      <c r="E1618" s="12" t="s">
        <v>23</v>
      </c>
      <c r="F1618" s="12" t="s">
        <v>24</v>
      </c>
      <c r="G1618" s="12" t="s">
        <v>31</v>
      </c>
      <c r="H1618" s="12" t="s">
        <v>99</v>
      </c>
      <c r="I1618" s="13">
        <v>1</v>
      </c>
      <c r="J1618" s="14">
        <v>72.39</v>
      </c>
      <c r="K1618" s="15">
        <v>0.1</v>
      </c>
      <c r="L1618" s="14">
        <v>31.64</v>
      </c>
      <c r="M1618" s="14">
        <f t="shared" si="100"/>
        <v>65.151</v>
      </c>
      <c r="N1618" s="14">
        <f t="shared" si="101"/>
        <v>31.64</v>
      </c>
      <c r="O1618" s="14">
        <f t="shared" si="102"/>
        <v>33.511</v>
      </c>
      <c r="P1618" s="16">
        <f t="shared" si="103"/>
        <v>0.514358950745192</v>
      </c>
      <c r="Q1618" s="17">
        <f>YEAR(SalesDataTable[[#This Row],[Order Date]])</f>
        <v>2026</v>
      </c>
      <c r="R1618" s="16" t="str">
        <f>"Q"&amp;ROUNDUP(MONTH(SalesDataTable[[#This Row],[Order Date]])/3,0)</f>
        <v>Q3</v>
      </c>
      <c r="S1618" s="13">
        <f>MONTH(SalesDataTable[[#This Row],[Order Date]])</f>
        <v>8</v>
      </c>
      <c r="T1618" s="16" t="str">
        <f>TEXT(SalesDataTable[[#This Row],[Order Date]],"mmm")</f>
        <v>Aug</v>
      </c>
    </row>
    <row r="1619" ht="15.6" spans="1:20">
      <c r="A1619" s="19" t="s">
        <v>1690</v>
      </c>
      <c r="B1619" s="11">
        <v>46245</v>
      </c>
      <c r="C1619" s="12" t="s">
        <v>21</v>
      </c>
      <c r="D1619" s="12" t="s">
        <v>72</v>
      </c>
      <c r="E1619" s="12" t="s">
        <v>45</v>
      </c>
      <c r="F1619" s="12" t="s">
        <v>24</v>
      </c>
      <c r="G1619" s="12" t="s">
        <v>31</v>
      </c>
      <c r="H1619" s="12" t="s">
        <v>99</v>
      </c>
      <c r="I1619" s="13">
        <v>1</v>
      </c>
      <c r="J1619" s="14">
        <v>72.65</v>
      </c>
      <c r="K1619" s="15">
        <v>0</v>
      </c>
      <c r="L1619" s="14">
        <v>31.72</v>
      </c>
      <c r="M1619" s="14">
        <f t="shared" si="100"/>
        <v>72.65</v>
      </c>
      <c r="N1619" s="14">
        <f t="shared" si="101"/>
        <v>31.72</v>
      </c>
      <c r="O1619" s="14">
        <f t="shared" si="102"/>
        <v>40.93</v>
      </c>
      <c r="P1619" s="16">
        <f t="shared" si="103"/>
        <v>0.563386097728837</v>
      </c>
      <c r="Q1619" s="17">
        <f>YEAR(SalesDataTable[[#This Row],[Order Date]])</f>
        <v>2026</v>
      </c>
      <c r="R1619" s="16" t="str">
        <f>"Q"&amp;ROUNDUP(MONTH(SalesDataTable[[#This Row],[Order Date]])/3,0)</f>
        <v>Q3</v>
      </c>
      <c r="S1619" s="13">
        <f>MONTH(SalesDataTable[[#This Row],[Order Date]])</f>
        <v>8</v>
      </c>
      <c r="T1619" s="16" t="str">
        <f>TEXT(SalesDataTable[[#This Row],[Order Date]],"mmm")</f>
        <v>Aug</v>
      </c>
    </row>
    <row r="1620" ht="15.6" spans="1:20">
      <c r="A1620" s="19" t="s">
        <v>1691</v>
      </c>
      <c r="B1620" s="11">
        <v>46245</v>
      </c>
      <c r="C1620" s="12" t="s">
        <v>47</v>
      </c>
      <c r="D1620" s="12" t="s">
        <v>102</v>
      </c>
      <c r="E1620" s="12" t="s">
        <v>23</v>
      </c>
      <c r="F1620" s="12" t="s">
        <v>36</v>
      </c>
      <c r="G1620" s="12" t="s">
        <v>51</v>
      </c>
      <c r="H1620" s="12" t="s">
        <v>61</v>
      </c>
      <c r="I1620" s="13">
        <v>1</v>
      </c>
      <c r="J1620" s="14">
        <v>198.44</v>
      </c>
      <c r="K1620" s="15">
        <v>0</v>
      </c>
      <c r="L1620" s="14">
        <v>106.79</v>
      </c>
      <c r="M1620" s="14">
        <f t="shared" si="100"/>
        <v>198.44</v>
      </c>
      <c r="N1620" s="14">
        <f t="shared" si="101"/>
        <v>106.79</v>
      </c>
      <c r="O1620" s="14">
        <f t="shared" si="102"/>
        <v>91.65</v>
      </c>
      <c r="P1620" s="16">
        <f t="shared" si="103"/>
        <v>0.461852449103003</v>
      </c>
      <c r="Q1620" s="17">
        <f>YEAR(SalesDataTable[[#This Row],[Order Date]])</f>
        <v>2026</v>
      </c>
      <c r="R1620" s="16" t="str">
        <f>"Q"&amp;ROUNDUP(MONTH(SalesDataTable[[#This Row],[Order Date]])/3,0)</f>
        <v>Q3</v>
      </c>
      <c r="S1620" s="13">
        <f>MONTH(SalesDataTable[[#This Row],[Order Date]])</f>
        <v>8</v>
      </c>
      <c r="T1620" s="16" t="str">
        <f>TEXT(SalesDataTable[[#This Row],[Order Date]],"mmm")</f>
        <v>Aug</v>
      </c>
    </row>
    <row r="1621" ht="15.6" spans="1:20">
      <c r="A1621" s="19" t="s">
        <v>1692</v>
      </c>
      <c r="B1621" s="11">
        <v>46245</v>
      </c>
      <c r="C1621" s="12" t="s">
        <v>34</v>
      </c>
      <c r="D1621" s="12" t="s">
        <v>146</v>
      </c>
      <c r="E1621" s="12" t="s">
        <v>23</v>
      </c>
      <c r="F1621" s="12" t="s">
        <v>24</v>
      </c>
      <c r="G1621" s="12" t="s">
        <v>51</v>
      </c>
      <c r="H1621" s="12" t="s">
        <v>61</v>
      </c>
      <c r="I1621" s="13">
        <v>1</v>
      </c>
      <c r="J1621" s="14">
        <v>193.67</v>
      </c>
      <c r="K1621" s="15">
        <v>0</v>
      </c>
      <c r="L1621" s="14">
        <v>103.79</v>
      </c>
      <c r="M1621" s="14">
        <f t="shared" si="100"/>
        <v>193.67</v>
      </c>
      <c r="N1621" s="14">
        <f t="shared" si="101"/>
        <v>103.79</v>
      </c>
      <c r="O1621" s="14">
        <f t="shared" si="102"/>
        <v>89.88</v>
      </c>
      <c r="P1621" s="16">
        <f t="shared" si="103"/>
        <v>0.464088397790055</v>
      </c>
      <c r="Q1621" s="17">
        <f>YEAR(SalesDataTable[[#This Row],[Order Date]])</f>
        <v>2026</v>
      </c>
      <c r="R1621" s="16" t="str">
        <f>"Q"&amp;ROUNDUP(MONTH(SalesDataTable[[#This Row],[Order Date]])/3,0)</f>
        <v>Q3</v>
      </c>
      <c r="S1621" s="13">
        <f>MONTH(SalesDataTable[[#This Row],[Order Date]])</f>
        <v>8</v>
      </c>
      <c r="T1621" s="16" t="str">
        <f>TEXT(SalesDataTable[[#This Row],[Order Date]],"mmm")</f>
        <v>Aug</v>
      </c>
    </row>
    <row r="1622" ht="15.6" spans="1:20">
      <c r="A1622" s="19" t="s">
        <v>1693</v>
      </c>
      <c r="B1622" s="11">
        <v>46245</v>
      </c>
      <c r="C1622" s="12" t="s">
        <v>47</v>
      </c>
      <c r="D1622" s="12" t="s">
        <v>68</v>
      </c>
      <c r="E1622" s="12" t="s">
        <v>23</v>
      </c>
      <c r="F1622" s="12" t="s">
        <v>24</v>
      </c>
      <c r="G1622" s="12" t="s">
        <v>37</v>
      </c>
      <c r="H1622" s="12" t="s">
        <v>103</v>
      </c>
      <c r="I1622" s="13">
        <v>5</v>
      </c>
      <c r="J1622" s="14">
        <v>166.03</v>
      </c>
      <c r="K1622" s="15">
        <v>0</v>
      </c>
      <c r="L1622" s="14">
        <v>87.46</v>
      </c>
      <c r="M1622" s="14">
        <f t="shared" si="100"/>
        <v>830.15</v>
      </c>
      <c r="N1622" s="14">
        <f t="shared" si="101"/>
        <v>437.3</v>
      </c>
      <c r="O1622" s="14">
        <f t="shared" si="102"/>
        <v>392.85</v>
      </c>
      <c r="P1622" s="16">
        <f t="shared" si="103"/>
        <v>0.473227729928326</v>
      </c>
      <c r="Q1622" s="17">
        <f>YEAR(SalesDataTable[[#This Row],[Order Date]])</f>
        <v>2026</v>
      </c>
      <c r="R1622" s="16" t="str">
        <f>"Q"&amp;ROUNDUP(MONTH(SalesDataTable[[#This Row],[Order Date]])/3,0)</f>
        <v>Q3</v>
      </c>
      <c r="S1622" s="13">
        <f>MONTH(SalesDataTable[[#This Row],[Order Date]])</f>
        <v>8</v>
      </c>
      <c r="T1622" s="16" t="str">
        <f>TEXT(SalesDataTable[[#This Row],[Order Date]],"mmm")</f>
        <v>Aug</v>
      </c>
    </row>
    <row r="1623" ht="15.6" spans="1:20">
      <c r="A1623" s="19" t="s">
        <v>1694</v>
      </c>
      <c r="B1623" s="11">
        <v>46245</v>
      </c>
      <c r="C1623" s="12" t="s">
        <v>21</v>
      </c>
      <c r="D1623" s="12" t="s">
        <v>22</v>
      </c>
      <c r="E1623" s="12" t="s">
        <v>23</v>
      </c>
      <c r="F1623" s="12" t="s">
        <v>40</v>
      </c>
      <c r="G1623" s="12" t="s">
        <v>51</v>
      </c>
      <c r="H1623" s="12" t="s">
        <v>84</v>
      </c>
      <c r="I1623" s="13">
        <v>2</v>
      </c>
      <c r="J1623" s="14">
        <v>81.57</v>
      </c>
      <c r="K1623" s="15">
        <v>0</v>
      </c>
      <c r="L1623" s="14">
        <v>40.36</v>
      </c>
      <c r="M1623" s="14">
        <f t="shared" si="100"/>
        <v>163.14</v>
      </c>
      <c r="N1623" s="14">
        <f t="shared" si="101"/>
        <v>80.72</v>
      </c>
      <c r="O1623" s="14">
        <f t="shared" si="102"/>
        <v>82.42</v>
      </c>
      <c r="P1623" s="16">
        <f t="shared" si="103"/>
        <v>0.505210248866005</v>
      </c>
      <c r="Q1623" s="17">
        <f>YEAR(SalesDataTable[[#This Row],[Order Date]])</f>
        <v>2026</v>
      </c>
      <c r="R1623" s="16" t="str">
        <f>"Q"&amp;ROUNDUP(MONTH(SalesDataTable[[#This Row],[Order Date]])/3,0)</f>
        <v>Q3</v>
      </c>
      <c r="S1623" s="13">
        <f>MONTH(SalesDataTable[[#This Row],[Order Date]])</f>
        <v>8</v>
      </c>
      <c r="T1623" s="16" t="str">
        <f>TEXT(SalesDataTable[[#This Row],[Order Date]],"mmm")</f>
        <v>Aug</v>
      </c>
    </row>
    <row r="1624" ht="15.6" spans="1:20">
      <c r="A1624" s="19" t="s">
        <v>1695</v>
      </c>
      <c r="B1624" s="11">
        <v>46245</v>
      </c>
      <c r="C1624" s="12" t="s">
        <v>21</v>
      </c>
      <c r="D1624" s="12" t="s">
        <v>108</v>
      </c>
      <c r="E1624" s="12" t="s">
        <v>45</v>
      </c>
      <c r="F1624" s="12" t="s">
        <v>40</v>
      </c>
      <c r="G1624" s="12" t="s">
        <v>31</v>
      </c>
      <c r="H1624" s="12" t="s">
        <v>41</v>
      </c>
      <c r="I1624" s="13">
        <v>2</v>
      </c>
      <c r="J1624" s="14">
        <v>143.86</v>
      </c>
      <c r="K1624" s="15">
        <v>0</v>
      </c>
      <c r="L1624" s="14">
        <v>81.23</v>
      </c>
      <c r="M1624" s="14">
        <f t="shared" si="100"/>
        <v>287.72</v>
      </c>
      <c r="N1624" s="14">
        <f t="shared" si="101"/>
        <v>162.46</v>
      </c>
      <c r="O1624" s="14">
        <f t="shared" si="102"/>
        <v>125.26</v>
      </c>
      <c r="P1624" s="16">
        <f t="shared" si="103"/>
        <v>0.435353816210204</v>
      </c>
      <c r="Q1624" s="17">
        <f>YEAR(SalesDataTable[[#This Row],[Order Date]])</f>
        <v>2026</v>
      </c>
      <c r="R1624" s="16" t="str">
        <f>"Q"&amp;ROUNDUP(MONTH(SalesDataTable[[#This Row],[Order Date]])/3,0)</f>
        <v>Q3</v>
      </c>
      <c r="S1624" s="13">
        <f>MONTH(SalesDataTable[[#This Row],[Order Date]])</f>
        <v>8</v>
      </c>
      <c r="T1624" s="16" t="str">
        <f>TEXT(SalesDataTable[[#This Row],[Order Date]],"mmm")</f>
        <v>Aug</v>
      </c>
    </row>
    <row r="1625" ht="15.6" spans="1:20">
      <c r="A1625" s="19" t="s">
        <v>1696</v>
      </c>
      <c r="B1625" s="11">
        <v>46245</v>
      </c>
      <c r="C1625" s="12" t="s">
        <v>28</v>
      </c>
      <c r="D1625" s="12" t="s">
        <v>106</v>
      </c>
      <c r="E1625" s="12" t="s">
        <v>23</v>
      </c>
      <c r="F1625" s="12" t="s">
        <v>24</v>
      </c>
      <c r="G1625" s="12" t="s">
        <v>31</v>
      </c>
      <c r="H1625" s="12" t="s">
        <v>32</v>
      </c>
      <c r="I1625" s="13">
        <v>3</v>
      </c>
      <c r="J1625" s="14">
        <v>93.53</v>
      </c>
      <c r="K1625" s="15">
        <v>0</v>
      </c>
      <c r="L1625" s="14">
        <v>46.19</v>
      </c>
      <c r="M1625" s="14">
        <f t="shared" si="100"/>
        <v>280.59</v>
      </c>
      <c r="N1625" s="14">
        <f t="shared" si="101"/>
        <v>138.57</v>
      </c>
      <c r="O1625" s="14">
        <f t="shared" si="102"/>
        <v>142.02</v>
      </c>
      <c r="P1625" s="16">
        <f t="shared" si="103"/>
        <v>0.506147760076981</v>
      </c>
      <c r="Q1625" s="17">
        <f>YEAR(SalesDataTable[[#This Row],[Order Date]])</f>
        <v>2026</v>
      </c>
      <c r="R1625" s="16" t="str">
        <f>"Q"&amp;ROUNDUP(MONTH(SalesDataTable[[#This Row],[Order Date]])/3,0)</f>
        <v>Q3</v>
      </c>
      <c r="S1625" s="13">
        <f>MONTH(SalesDataTable[[#This Row],[Order Date]])</f>
        <v>8</v>
      </c>
      <c r="T1625" s="16" t="str">
        <f>TEXT(SalesDataTable[[#This Row],[Order Date]],"mmm")</f>
        <v>Aug</v>
      </c>
    </row>
    <row r="1626" ht="15.6" spans="1:20">
      <c r="A1626" s="19" t="s">
        <v>1697</v>
      </c>
      <c r="B1626" s="11">
        <v>46245</v>
      </c>
      <c r="C1626" s="12" t="s">
        <v>47</v>
      </c>
      <c r="D1626" s="12" t="s">
        <v>48</v>
      </c>
      <c r="E1626" s="12" t="s">
        <v>30</v>
      </c>
      <c r="F1626" s="12" t="s">
        <v>40</v>
      </c>
      <c r="G1626" s="12" t="s">
        <v>37</v>
      </c>
      <c r="H1626" s="12" t="s">
        <v>103</v>
      </c>
      <c r="I1626" s="13">
        <v>10</v>
      </c>
      <c r="J1626" s="14">
        <v>162.38</v>
      </c>
      <c r="K1626" s="15">
        <v>0.05</v>
      </c>
      <c r="L1626" s="14">
        <v>85.82</v>
      </c>
      <c r="M1626" s="14">
        <f t="shared" si="100"/>
        <v>1542.61</v>
      </c>
      <c r="N1626" s="14">
        <f t="shared" si="101"/>
        <v>858.2</v>
      </c>
      <c r="O1626" s="14">
        <f t="shared" si="102"/>
        <v>684.41</v>
      </c>
      <c r="P1626" s="16">
        <f t="shared" si="103"/>
        <v>0.443670143458165</v>
      </c>
      <c r="Q1626" s="17">
        <f>YEAR(SalesDataTable[[#This Row],[Order Date]])</f>
        <v>2026</v>
      </c>
      <c r="R1626" s="16" t="str">
        <f>"Q"&amp;ROUNDUP(MONTH(SalesDataTable[[#This Row],[Order Date]])/3,0)</f>
        <v>Q3</v>
      </c>
      <c r="S1626" s="13">
        <f>MONTH(SalesDataTable[[#This Row],[Order Date]])</f>
        <v>8</v>
      </c>
      <c r="T1626" s="16" t="str">
        <f>TEXT(SalesDataTable[[#This Row],[Order Date]],"mmm")</f>
        <v>Aug</v>
      </c>
    </row>
    <row r="1627" ht="15.6" spans="1:20">
      <c r="A1627" s="19" t="s">
        <v>1698</v>
      </c>
      <c r="B1627" s="11">
        <v>46245</v>
      </c>
      <c r="C1627" s="12" t="s">
        <v>21</v>
      </c>
      <c r="D1627" s="12" t="s">
        <v>108</v>
      </c>
      <c r="E1627" s="12" t="s">
        <v>59</v>
      </c>
      <c r="F1627" s="12" t="s">
        <v>40</v>
      </c>
      <c r="G1627" s="12" t="s">
        <v>69</v>
      </c>
      <c r="H1627" s="12" t="s">
        <v>75</v>
      </c>
      <c r="I1627" s="13">
        <v>1</v>
      </c>
      <c r="J1627" s="14">
        <v>122.52</v>
      </c>
      <c r="K1627" s="15">
        <v>0.05</v>
      </c>
      <c r="L1627" s="14">
        <v>69.66</v>
      </c>
      <c r="M1627" s="14">
        <f t="shared" si="100"/>
        <v>116.394</v>
      </c>
      <c r="N1627" s="14">
        <f t="shared" si="101"/>
        <v>69.66</v>
      </c>
      <c r="O1627" s="14">
        <f t="shared" si="102"/>
        <v>46.734</v>
      </c>
      <c r="P1627" s="16">
        <f t="shared" si="103"/>
        <v>0.401515542038249</v>
      </c>
      <c r="Q1627" s="17">
        <f>YEAR(SalesDataTable[[#This Row],[Order Date]])</f>
        <v>2026</v>
      </c>
      <c r="R1627" s="16" t="str">
        <f>"Q"&amp;ROUNDUP(MONTH(SalesDataTable[[#This Row],[Order Date]])/3,0)</f>
        <v>Q3</v>
      </c>
      <c r="S1627" s="13">
        <f>MONTH(SalesDataTable[[#This Row],[Order Date]])</f>
        <v>8</v>
      </c>
      <c r="T1627" s="16" t="str">
        <f>TEXT(SalesDataTable[[#This Row],[Order Date]],"mmm")</f>
        <v>Aug</v>
      </c>
    </row>
    <row r="1628" ht="15.6" spans="1:20">
      <c r="A1628" s="19" t="s">
        <v>1699</v>
      </c>
      <c r="B1628" s="11">
        <v>46246</v>
      </c>
      <c r="C1628" s="12" t="s">
        <v>47</v>
      </c>
      <c r="D1628" s="12" t="s">
        <v>102</v>
      </c>
      <c r="E1628" s="12" t="s">
        <v>59</v>
      </c>
      <c r="F1628" s="12" t="s">
        <v>24</v>
      </c>
      <c r="G1628" s="12" t="s">
        <v>31</v>
      </c>
      <c r="H1628" s="12" t="s">
        <v>41</v>
      </c>
      <c r="I1628" s="13">
        <v>1</v>
      </c>
      <c r="J1628" s="14">
        <v>142.84</v>
      </c>
      <c r="K1628" s="15">
        <v>0</v>
      </c>
      <c r="L1628" s="14">
        <v>77.7</v>
      </c>
      <c r="M1628" s="14">
        <f t="shared" si="100"/>
        <v>142.84</v>
      </c>
      <c r="N1628" s="14">
        <f t="shared" si="101"/>
        <v>77.7</v>
      </c>
      <c r="O1628" s="14">
        <f t="shared" si="102"/>
        <v>65.14</v>
      </c>
      <c r="P1628" s="16">
        <f t="shared" si="103"/>
        <v>0.4560347241669</v>
      </c>
      <c r="Q1628" s="17">
        <f>YEAR(SalesDataTable[[#This Row],[Order Date]])</f>
        <v>2026</v>
      </c>
      <c r="R1628" s="16" t="str">
        <f>"Q"&amp;ROUNDUP(MONTH(SalesDataTable[[#This Row],[Order Date]])/3,0)</f>
        <v>Q3</v>
      </c>
      <c r="S1628" s="13">
        <f>MONTH(SalesDataTable[[#This Row],[Order Date]])</f>
        <v>8</v>
      </c>
      <c r="T1628" s="16" t="str">
        <f>TEXT(SalesDataTable[[#This Row],[Order Date]],"mmm")</f>
        <v>Aug</v>
      </c>
    </row>
    <row r="1629" ht="15.6" spans="1:20">
      <c r="A1629" s="19" t="s">
        <v>1700</v>
      </c>
      <c r="B1629" s="11">
        <v>46246</v>
      </c>
      <c r="C1629" s="12" t="s">
        <v>28</v>
      </c>
      <c r="D1629" s="12" t="s">
        <v>106</v>
      </c>
      <c r="E1629" s="12" t="s">
        <v>45</v>
      </c>
      <c r="F1629" s="12" t="s">
        <v>24</v>
      </c>
      <c r="G1629" s="12" t="s">
        <v>31</v>
      </c>
      <c r="H1629" s="12" t="s">
        <v>99</v>
      </c>
      <c r="I1629" s="13">
        <v>3</v>
      </c>
      <c r="J1629" s="14">
        <v>72.35</v>
      </c>
      <c r="K1629" s="15">
        <v>0</v>
      </c>
      <c r="L1629" s="14">
        <v>32.12</v>
      </c>
      <c r="M1629" s="14">
        <f t="shared" si="100"/>
        <v>217.05</v>
      </c>
      <c r="N1629" s="14">
        <f t="shared" si="101"/>
        <v>96.36</v>
      </c>
      <c r="O1629" s="14">
        <f t="shared" si="102"/>
        <v>120.69</v>
      </c>
      <c r="P1629" s="16">
        <f t="shared" si="103"/>
        <v>0.556046993780235</v>
      </c>
      <c r="Q1629" s="17">
        <f>YEAR(SalesDataTable[[#This Row],[Order Date]])</f>
        <v>2026</v>
      </c>
      <c r="R1629" s="16" t="str">
        <f>"Q"&amp;ROUNDUP(MONTH(SalesDataTable[[#This Row],[Order Date]])/3,0)</f>
        <v>Q3</v>
      </c>
      <c r="S1629" s="13">
        <f>MONTH(SalesDataTable[[#This Row],[Order Date]])</f>
        <v>8</v>
      </c>
      <c r="T1629" s="16" t="str">
        <f>TEXT(SalesDataTable[[#This Row],[Order Date]],"mmm")</f>
        <v>Aug</v>
      </c>
    </row>
    <row r="1630" ht="15.6" spans="1:20">
      <c r="A1630" s="19" t="s">
        <v>1701</v>
      </c>
      <c r="B1630" s="11">
        <v>46246</v>
      </c>
      <c r="C1630" s="12" t="s">
        <v>47</v>
      </c>
      <c r="D1630" s="12" t="s">
        <v>48</v>
      </c>
      <c r="E1630" s="12" t="s">
        <v>23</v>
      </c>
      <c r="F1630" s="12" t="s">
        <v>36</v>
      </c>
      <c r="G1630" s="12" t="s">
        <v>69</v>
      </c>
      <c r="H1630" s="12" t="s">
        <v>70</v>
      </c>
      <c r="I1630" s="13">
        <v>3</v>
      </c>
      <c r="J1630" s="14">
        <v>40.14</v>
      </c>
      <c r="K1630" s="15">
        <v>0.05</v>
      </c>
      <c r="L1630" s="14">
        <v>14.53</v>
      </c>
      <c r="M1630" s="14">
        <f t="shared" si="100"/>
        <v>114.399</v>
      </c>
      <c r="N1630" s="14">
        <f t="shared" si="101"/>
        <v>43.59</v>
      </c>
      <c r="O1630" s="14">
        <f t="shared" si="102"/>
        <v>70.809</v>
      </c>
      <c r="P1630" s="16">
        <f t="shared" si="103"/>
        <v>0.618965200744762</v>
      </c>
      <c r="Q1630" s="17">
        <f>YEAR(SalesDataTable[[#This Row],[Order Date]])</f>
        <v>2026</v>
      </c>
      <c r="R1630" s="16" t="str">
        <f>"Q"&amp;ROUNDUP(MONTH(SalesDataTable[[#This Row],[Order Date]])/3,0)</f>
        <v>Q3</v>
      </c>
      <c r="S1630" s="13">
        <f>MONTH(SalesDataTable[[#This Row],[Order Date]])</f>
        <v>8</v>
      </c>
      <c r="T1630" s="16" t="str">
        <f>TEXT(SalesDataTable[[#This Row],[Order Date]],"mmm")</f>
        <v>Aug</v>
      </c>
    </row>
    <row r="1631" ht="15.6" spans="1:20">
      <c r="A1631" s="19" t="s">
        <v>1702</v>
      </c>
      <c r="B1631" s="11">
        <v>46246</v>
      </c>
      <c r="C1631" s="12" t="s">
        <v>47</v>
      </c>
      <c r="D1631" s="12" t="s">
        <v>102</v>
      </c>
      <c r="E1631" s="12" t="s">
        <v>23</v>
      </c>
      <c r="F1631" s="12" t="s">
        <v>36</v>
      </c>
      <c r="G1631" s="12" t="s">
        <v>69</v>
      </c>
      <c r="H1631" s="12" t="s">
        <v>94</v>
      </c>
      <c r="I1631" s="13">
        <v>2</v>
      </c>
      <c r="J1631" s="14">
        <v>51.84</v>
      </c>
      <c r="K1631" s="15">
        <v>0</v>
      </c>
      <c r="L1631" s="14">
        <v>21.62</v>
      </c>
      <c r="M1631" s="14">
        <f t="shared" si="100"/>
        <v>103.68</v>
      </c>
      <c r="N1631" s="14">
        <f t="shared" si="101"/>
        <v>43.24</v>
      </c>
      <c r="O1631" s="14">
        <f t="shared" si="102"/>
        <v>60.44</v>
      </c>
      <c r="P1631" s="16">
        <f t="shared" si="103"/>
        <v>0.582947530864198</v>
      </c>
      <c r="Q1631" s="17">
        <f>YEAR(SalesDataTable[[#This Row],[Order Date]])</f>
        <v>2026</v>
      </c>
      <c r="R1631" s="16" t="str">
        <f>"Q"&amp;ROUNDUP(MONTH(SalesDataTable[[#This Row],[Order Date]])/3,0)</f>
        <v>Q3</v>
      </c>
      <c r="S1631" s="13">
        <f>MONTH(SalesDataTable[[#This Row],[Order Date]])</f>
        <v>8</v>
      </c>
      <c r="T1631" s="16" t="str">
        <f>TEXT(SalesDataTable[[#This Row],[Order Date]],"mmm")</f>
        <v>Aug</v>
      </c>
    </row>
    <row r="1632" ht="15.6" spans="1:20">
      <c r="A1632" s="19" t="s">
        <v>1703</v>
      </c>
      <c r="B1632" s="11">
        <v>46246</v>
      </c>
      <c r="C1632" s="12" t="s">
        <v>47</v>
      </c>
      <c r="D1632" s="12" t="s">
        <v>68</v>
      </c>
      <c r="E1632" s="12" t="s">
        <v>23</v>
      </c>
      <c r="F1632" s="12" t="s">
        <v>36</v>
      </c>
      <c r="G1632" s="12" t="s">
        <v>25</v>
      </c>
      <c r="H1632" s="12" t="s">
        <v>26</v>
      </c>
      <c r="I1632" s="13">
        <v>3</v>
      </c>
      <c r="J1632" s="14">
        <v>82.32</v>
      </c>
      <c r="K1632" s="15">
        <v>0.15</v>
      </c>
      <c r="L1632" s="14">
        <v>41.95</v>
      </c>
      <c r="M1632" s="14">
        <f t="shared" si="100"/>
        <v>209.916</v>
      </c>
      <c r="N1632" s="14">
        <f t="shared" si="101"/>
        <v>125.85</v>
      </c>
      <c r="O1632" s="14">
        <f t="shared" si="102"/>
        <v>84.066</v>
      </c>
      <c r="P1632" s="16">
        <f t="shared" si="103"/>
        <v>0.400474475504487</v>
      </c>
      <c r="Q1632" s="17">
        <f>YEAR(SalesDataTable[[#This Row],[Order Date]])</f>
        <v>2026</v>
      </c>
      <c r="R1632" s="16" t="str">
        <f>"Q"&amp;ROUNDUP(MONTH(SalesDataTable[[#This Row],[Order Date]])/3,0)</f>
        <v>Q3</v>
      </c>
      <c r="S1632" s="13">
        <f>MONTH(SalesDataTable[[#This Row],[Order Date]])</f>
        <v>8</v>
      </c>
      <c r="T1632" s="16" t="str">
        <f>TEXT(SalesDataTable[[#This Row],[Order Date]],"mmm")</f>
        <v>Aug</v>
      </c>
    </row>
    <row r="1633" ht="15.6" spans="1:20">
      <c r="A1633" s="19" t="s">
        <v>1704</v>
      </c>
      <c r="B1633" s="11">
        <v>46247</v>
      </c>
      <c r="C1633" s="12" t="s">
        <v>34</v>
      </c>
      <c r="D1633" s="12" t="s">
        <v>54</v>
      </c>
      <c r="E1633" s="12" t="s">
        <v>23</v>
      </c>
      <c r="F1633" s="12" t="s">
        <v>24</v>
      </c>
      <c r="G1633" s="12" t="s">
        <v>31</v>
      </c>
      <c r="H1633" s="12" t="s">
        <v>32</v>
      </c>
      <c r="I1633" s="13">
        <v>1</v>
      </c>
      <c r="J1633" s="14">
        <v>91.78</v>
      </c>
      <c r="K1633" s="15">
        <v>0</v>
      </c>
      <c r="L1633" s="14">
        <v>46.15</v>
      </c>
      <c r="M1633" s="14">
        <f t="shared" si="100"/>
        <v>91.78</v>
      </c>
      <c r="N1633" s="14">
        <f t="shared" si="101"/>
        <v>46.15</v>
      </c>
      <c r="O1633" s="14">
        <f t="shared" si="102"/>
        <v>45.63</v>
      </c>
      <c r="P1633" s="16">
        <f t="shared" si="103"/>
        <v>0.497167138810198</v>
      </c>
      <c r="Q1633" s="17">
        <f>YEAR(SalesDataTable[[#This Row],[Order Date]])</f>
        <v>2026</v>
      </c>
      <c r="R1633" s="16" t="str">
        <f>"Q"&amp;ROUNDUP(MONTH(SalesDataTable[[#This Row],[Order Date]])/3,0)</f>
        <v>Q3</v>
      </c>
      <c r="S1633" s="13">
        <f>MONTH(SalesDataTable[[#This Row],[Order Date]])</f>
        <v>8</v>
      </c>
      <c r="T1633" s="16" t="str">
        <f>TEXT(SalesDataTable[[#This Row],[Order Date]],"mmm")</f>
        <v>Aug</v>
      </c>
    </row>
    <row r="1634" ht="15.6" spans="1:20">
      <c r="A1634" s="19" t="s">
        <v>1705</v>
      </c>
      <c r="B1634" s="11">
        <v>46247</v>
      </c>
      <c r="C1634" s="12" t="s">
        <v>28</v>
      </c>
      <c r="D1634" s="12" t="s">
        <v>106</v>
      </c>
      <c r="E1634" s="12" t="s">
        <v>23</v>
      </c>
      <c r="F1634" s="12" t="s">
        <v>40</v>
      </c>
      <c r="G1634" s="12" t="s">
        <v>31</v>
      </c>
      <c r="H1634" s="12" t="s">
        <v>32</v>
      </c>
      <c r="I1634" s="13">
        <v>2</v>
      </c>
      <c r="J1634" s="14">
        <v>93.13</v>
      </c>
      <c r="K1634" s="15">
        <v>0</v>
      </c>
      <c r="L1634" s="14">
        <v>45.68</v>
      </c>
      <c r="M1634" s="14">
        <f t="shared" si="100"/>
        <v>186.26</v>
      </c>
      <c r="N1634" s="14">
        <f t="shared" si="101"/>
        <v>91.36</v>
      </c>
      <c r="O1634" s="14">
        <f t="shared" si="102"/>
        <v>94.9</v>
      </c>
      <c r="P1634" s="16">
        <f t="shared" si="103"/>
        <v>0.509502845484806</v>
      </c>
      <c r="Q1634" s="17">
        <f>YEAR(SalesDataTable[[#This Row],[Order Date]])</f>
        <v>2026</v>
      </c>
      <c r="R1634" s="16" t="str">
        <f>"Q"&amp;ROUNDUP(MONTH(SalesDataTable[[#This Row],[Order Date]])/3,0)</f>
        <v>Q3</v>
      </c>
      <c r="S1634" s="13">
        <f>MONTH(SalesDataTable[[#This Row],[Order Date]])</f>
        <v>8</v>
      </c>
      <c r="T1634" s="16" t="str">
        <f>TEXT(SalesDataTable[[#This Row],[Order Date]],"mmm")</f>
        <v>Aug</v>
      </c>
    </row>
    <row r="1635" ht="15.6" spans="1:20">
      <c r="A1635" s="19" t="s">
        <v>1706</v>
      </c>
      <c r="B1635" s="11">
        <v>46247</v>
      </c>
      <c r="C1635" s="12" t="s">
        <v>28</v>
      </c>
      <c r="D1635" s="12" t="s">
        <v>89</v>
      </c>
      <c r="E1635" s="12" t="s">
        <v>23</v>
      </c>
      <c r="F1635" s="12" t="s">
        <v>24</v>
      </c>
      <c r="G1635" s="12" t="s">
        <v>37</v>
      </c>
      <c r="H1635" s="12" t="s">
        <v>38</v>
      </c>
      <c r="I1635" s="13">
        <v>1</v>
      </c>
      <c r="J1635" s="14">
        <v>36.67</v>
      </c>
      <c r="K1635" s="15">
        <v>0.1</v>
      </c>
      <c r="L1635" s="14">
        <v>13.18</v>
      </c>
      <c r="M1635" s="14">
        <f t="shared" si="100"/>
        <v>33.003</v>
      </c>
      <c r="N1635" s="14">
        <f t="shared" si="101"/>
        <v>13.18</v>
      </c>
      <c r="O1635" s="14">
        <f t="shared" si="102"/>
        <v>19.823</v>
      </c>
      <c r="P1635" s="16">
        <f t="shared" si="103"/>
        <v>0.600642365845529</v>
      </c>
      <c r="Q1635" s="17">
        <f>YEAR(SalesDataTable[[#This Row],[Order Date]])</f>
        <v>2026</v>
      </c>
      <c r="R1635" s="16" t="str">
        <f>"Q"&amp;ROUNDUP(MONTH(SalesDataTable[[#This Row],[Order Date]])/3,0)</f>
        <v>Q3</v>
      </c>
      <c r="S1635" s="13">
        <f>MONTH(SalesDataTable[[#This Row],[Order Date]])</f>
        <v>8</v>
      </c>
      <c r="T1635" s="16" t="str">
        <f>TEXT(SalesDataTable[[#This Row],[Order Date]],"mmm")</f>
        <v>Aug</v>
      </c>
    </row>
    <row r="1636" ht="15.6" spans="1:20">
      <c r="A1636" s="19" t="s">
        <v>1707</v>
      </c>
      <c r="B1636" s="11">
        <v>46247</v>
      </c>
      <c r="C1636" s="12" t="s">
        <v>47</v>
      </c>
      <c r="D1636" s="12" t="s">
        <v>68</v>
      </c>
      <c r="E1636" s="12" t="s">
        <v>30</v>
      </c>
      <c r="F1636" s="12" t="s">
        <v>24</v>
      </c>
      <c r="G1636" s="12" t="s">
        <v>69</v>
      </c>
      <c r="H1636" s="12" t="s">
        <v>94</v>
      </c>
      <c r="I1636" s="13">
        <v>4</v>
      </c>
      <c r="J1636" s="14">
        <v>51.25</v>
      </c>
      <c r="K1636" s="15">
        <v>0.1</v>
      </c>
      <c r="L1636" s="14">
        <v>21.77</v>
      </c>
      <c r="M1636" s="14">
        <f t="shared" si="100"/>
        <v>184.5</v>
      </c>
      <c r="N1636" s="14">
        <f t="shared" si="101"/>
        <v>87.08</v>
      </c>
      <c r="O1636" s="14">
        <f t="shared" si="102"/>
        <v>97.42</v>
      </c>
      <c r="P1636" s="16">
        <f t="shared" si="103"/>
        <v>0.528021680216802</v>
      </c>
      <c r="Q1636" s="17">
        <f>YEAR(SalesDataTable[[#This Row],[Order Date]])</f>
        <v>2026</v>
      </c>
      <c r="R1636" s="16" t="str">
        <f>"Q"&amp;ROUNDUP(MONTH(SalesDataTable[[#This Row],[Order Date]])/3,0)</f>
        <v>Q3</v>
      </c>
      <c r="S1636" s="13">
        <f>MONTH(SalesDataTable[[#This Row],[Order Date]])</f>
        <v>8</v>
      </c>
      <c r="T1636" s="16" t="str">
        <f>TEXT(SalesDataTable[[#This Row],[Order Date]],"mmm")</f>
        <v>Aug</v>
      </c>
    </row>
    <row r="1637" ht="15.6" spans="1:20">
      <c r="A1637" s="19" t="s">
        <v>1708</v>
      </c>
      <c r="B1637" s="11">
        <v>46247</v>
      </c>
      <c r="C1637" s="12" t="s">
        <v>47</v>
      </c>
      <c r="D1637" s="12" t="s">
        <v>68</v>
      </c>
      <c r="E1637" s="12" t="s">
        <v>59</v>
      </c>
      <c r="F1637" s="12" t="s">
        <v>40</v>
      </c>
      <c r="G1637" s="12" t="s">
        <v>69</v>
      </c>
      <c r="H1637" s="12" t="s">
        <v>70</v>
      </c>
      <c r="I1637" s="13">
        <v>1</v>
      </c>
      <c r="J1637" s="14">
        <v>39.61</v>
      </c>
      <c r="K1637" s="15">
        <v>0.1</v>
      </c>
      <c r="L1637" s="14">
        <v>14.85</v>
      </c>
      <c r="M1637" s="14">
        <f t="shared" si="100"/>
        <v>35.649</v>
      </c>
      <c r="N1637" s="14">
        <f t="shared" si="101"/>
        <v>14.85</v>
      </c>
      <c r="O1637" s="14">
        <f t="shared" si="102"/>
        <v>20.799</v>
      </c>
      <c r="P1637" s="16">
        <f t="shared" si="103"/>
        <v>0.583438525624842</v>
      </c>
      <c r="Q1637" s="17">
        <f>YEAR(SalesDataTable[[#This Row],[Order Date]])</f>
        <v>2026</v>
      </c>
      <c r="R1637" s="16" t="str">
        <f>"Q"&amp;ROUNDUP(MONTH(SalesDataTable[[#This Row],[Order Date]])/3,0)</f>
        <v>Q3</v>
      </c>
      <c r="S1637" s="13">
        <f>MONTH(SalesDataTable[[#This Row],[Order Date]])</f>
        <v>8</v>
      </c>
      <c r="T1637" s="16" t="str">
        <f>TEXT(SalesDataTable[[#This Row],[Order Date]],"mmm")</f>
        <v>Aug</v>
      </c>
    </row>
    <row r="1638" ht="15.6" spans="1:20">
      <c r="A1638" s="19" t="s">
        <v>1709</v>
      </c>
      <c r="B1638" s="11">
        <v>46247</v>
      </c>
      <c r="C1638" s="12" t="s">
        <v>21</v>
      </c>
      <c r="D1638" s="12" t="s">
        <v>108</v>
      </c>
      <c r="E1638" s="12" t="s">
        <v>59</v>
      </c>
      <c r="F1638" s="12" t="s">
        <v>24</v>
      </c>
      <c r="G1638" s="12" t="s">
        <v>25</v>
      </c>
      <c r="H1638" s="12" t="s">
        <v>26</v>
      </c>
      <c r="I1638" s="13">
        <v>2</v>
      </c>
      <c r="J1638" s="14">
        <v>81.59</v>
      </c>
      <c r="K1638" s="15">
        <v>0.15</v>
      </c>
      <c r="L1638" s="14">
        <v>43.9</v>
      </c>
      <c r="M1638" s="14">
        <f t="shared" si="100"/>
        <v>138.703</v>
      </c>
      <c r="N1638" s="14">
        <f t="shared" si="101"/>
        <v>87.8</v>
      </c>
      <c r="O1638" s="14">
        <f t="shared" si="102"/>
        <v>50.903</v>
      </c>
      <c r="P1638" s="16">
        <f t="shared" si="103"/>
        <v>0.366992783140956</v>
      </c>
      <c r="Q1638" s="17">
        <f>YEAR(SalesDataTable[[#This Row],[Order Date]])</f>
        <v>2026</v>
      </c>
      <c r="R1638" s="16" t="str">
        <f>"Q"&amp;ROUNDUP(MONTH(SalesDataTable[[#This Row],[Order Date]])/3,0)</f>
        <v>Q3</v>
      </c>
      <c r="S1638" s="13">
        <f>MONTH(SalesDataTable[[#This Row],[Order Date]])</f>
        <v>8</v>
      </c>
      <c r="T1638" s="16" t="str">
        <f>TEXT(SalesDataTable[[#This Row],[Order Date]],"mmm")</f>
        <v>Aug</v>
      </c>
    </row>
    <row r="1639" ht="15.6" spans="1:20">
      <c r="A1639" s="19" t="s">
        <v>1710</v>
      </c>
      <c r="B1639" s="11">
        <v>46248</v>
      </c>
      <c r="C1639" s="12" t="s">
        <v>28</v>
      </c>
      <c r="D1639" s="12" t="s">
        <v>29</v>
      </c>
      <c r="E1639" s="12" t="s">
        <v>45</v>
      </c>
      <c r="F1639" s="12" t="s">
        <v>36</v>
      </c>
      <c r="G1639" s="12" t="s">
        <v>69</v>
      </c>
      <c r="H1639" s="12" t="s">
        <v>75</v>
      </c>
      <c r="I1639" s="13">
        <v>3</v>
      </c>
      <c r="J1639" s="14">
        <v>122.96</v>
      </c>
      <c r="K1639" s="15">
        <v>0.1</v>
      </c>
      <c r="L1639" s="14">
        <v>67.62</v>
      </c>
      <c r="M1639" s="14">
        <f t="shared" si="100"/>
        <v>331.992</v>
      </c>
      <c r="N1639" s="14">
        <f t="shared" si="101"/>
        <v>202.86</v>
      </c>
      <c r="O1639" s="14">
        <f t="shared" si="102"/>
        <v>129.132</v>
      </c>
      <c r="P1639" s="16">
        <f t="shared" si="103"/>
        <v>0.388961179787465</v>
      </c>
      <c r="Q1639" s="17">
        <f>YEAR(SalesDataTable[[#This Row],[Order Date]])</f>
        <v>2026</v>
      </c>
      <c r="R1639" s="16" t="str">
        <f>"Q"&amp;ROUNDUP(MONTH(SalesDataTable[[#This Row],[Order Date]])/3,0)</f>
        <v>Q3</v>
      </c>
      <c r="S1639" s="13">
        <f>MONTH(SalesDataTable[[#This Row],[Order Date]])</f>
        <v>8</v>
      </c>
      <c r="T1639" s="16" t="str">
        <f>TEXT(SalesDataTable[[#This Row],[Order Date]],"mmm")</f>
        <v>Aug</v>
      </c>
    </row>
    <row r="1640" ht="15.6" spans="1:20">
      <c r="A1640" s="19" t="s">
        <v>1711</v>
      </c>
      <c r="B1640" s="11">
        <v>46248</v>
      </c>
      <c r="C1640" s="12" t="s">
        <v>28</v>
      </c>
      <c r="D1640" s="12" t="s">
        <v>86</v>
      </c>
      <c r="E1640" s="12" t="s">
        <v>45</v>
      </c>
      <c r="F1640" s="12" t="s">
        <v>24</v>
      </c>
      <c r="G1640" s="12" t="s">
        <v>31</v>
      </c>
      <c r="H1640" s="12" t="s">
        <v>99</v>
      </c>
      <c r="I1640" s="13">
        <v>1</v>
      </c>
      <c r="J1640" s="14">
        <v>70.91</v>
      </c>
      <c r="K1640" s="15">
        <v>0</v>
      </c>
      <c r="L1640" s="14">
        <v>33.11</v>
      </c>
      <c r="M1640" s="14">
        <f t="shared" si="100"/>
        <v>70.91</v>
      </c>
      <c r="N1640" s="14">
        <f t="shared" si="101"/>
        <v>33.11</v>
      </c>
      <c r="O1640" s="14">
        <f t="shared" si="102"/>
        <v>37.8</v>
      </c>
      <c r="P1640" s="16">
        <f t="shared" si="103"/>
        <v>0.533070088845015</v>
      </c>
      <c r="Q1640" s="17">
        <f>YEAR(SalesDataTable[[#This Row],[Order Date]])</f>
        <v>2026</v>
      </c>
      <c r="R1640" s="16" t="str">
        <f>"Q"&amp;ROUNDUP(MONTH(SalesDataTable[[#This Row],[Order Date]])/3,0)</f>
        <v>Q3</v>
      </c>
      <c r="S1640" s="13">
        <f>MONTH(SalesDataTable[[#This Row],[Order Date]])</f>
        <v>8</v>
      </c>
      <c r="T1640" s="16" t="str">
        <f>TEXT(SalesDataTable[[#This Row],[Order Date]],"mmm")</f>
        <v>Aug</v>
      </c>
    </row>
    <row r="1641" ht="15.6" spans="1:20">
      <c r="A1641" s="19" t="s">
        <v>1712</v>
      </c>
      <c r="B1641" s="11">
        <v>46248</v>
      </c>
      <c r="C1641" s="12" t="s">
        <v>28</v>
      </c>
      <c r="D1641" s="12" t="s">
        <v>58</v>
      </c>
      <c r="E1641" s="12" t="s">
        <v>30</v>
      </c>
      <c r="F1641" s="12" t="s">
        <v>40</v>
      </c>
      <c r="G1641" s="12" t="s">
        <v>25</v>
      </c>
      <c r="H1641" s="12" t="s">
        <v>49</v>
      </c>
      <c r="I1641" s="13">
        <v>6</v>
      </c>
      <c r="J1641" s="14">
        <v>50.94</v>
      </c>
      <c r="K1641" s="15">
        <v>0.1</v>
      </c>
      <c r="L1641" s="14">
        <v>22.76</v>
      </c>
      <c r="M1641" s="14">
        <f t="shared" si="100"/>
        <v>275.076</v>
      </c>
      <c r="N1641" s="14">
        <f t="shared" si="101"/>
        <v>136.56</v>
      </c>
      <c r="O1641" s="14">
        <f t="shared" si="102"/>
        <v>138.516</v>
      </c>
      <c r="P1641" s="16">
        <f t="shared" si="103"/>
        <v>0.503555381058326</v>
      </c>
      <c r="Q1641" s="17">
        <f>YEAR(SalesDataTable[[#This Row],[Order Date]])</f>
        <v>2026</v>
      </c>
      <c r="R1641" s="16" t="str">
        <f>"Q"&amp;ROUNDUP(MONTH(SalesDataTable[[#This Row],[Order Date]])/3,0)</f>
        <v>Q3</v>
      </c>
      <c r="S1641" s="13">
        <f>MONTH(SalesDataTable[[#This Row],[Order Date]])</f>
        <v>8</v>
      </c>
      <c r="T1641" s="16" t="str">
        <f>TEXT(SalesDataTable[[#This Row],[Order Date]],"mmm")</f>
        <v>Aug</v>
      </c>
    </row>
    <row r="1642" ht="15.6" spans="1:20">
      <c r="A1642" s="19" t="s">
        <v>1713</v>
      </c>
      <c r="B1642" s="11">
        <v>46248</v>
      </c>
      <c r="C1642" s="12" t="s">
        <v>28</v>
      </c>
      <c r="D1642" s="12" t="s">
        <v>29</v>
      </c>
      <c r="E1642" s="12" t="s">
        <v>23</v>
      </c>
      <c r="F1642" s="12" t="s">
        <v>36</v>
      </c>
      <c r="G1642" s="12" t="s">
        <v>31</v>
      </c>
      <c r="H1642" s="12" t="s">
        <v>41</v>
      </c>
      <c r="I1642" s="13">
        <v>1</v>
      </c>
      <c r="J1642" s="14">
        <v>144.96</v>
      </c>
      <c r="K1642" s="15">
        <v>0.05</v>
      </c>
      <c r="L1642" s="14">
        <v>77.96</v>
      </c>
      <c r="M1642" s="14">
        <f t="shared" si="100"/>
        <v>137.712</v>
      </c>
      <c r="N1642" s="14">
        <f t="shared" si="101"/>
        <v>77.96</v>
      </c>
      <c r="O1642" s="14">
        <f t="shared" si="102"/>
        <v>59.752</v>
      </c>
      <c r="P1642" s="16">
        <f t="shared" si="103"/>
        <v>0.433891018938074</v>
      </c>
      <c r="Q1642" s="17">
        <f>YEAR(SalesDataTable[[#This Row],[Order Date]])</f>
        <v>2026</v>
      </c>
      <c r="R1642" s="16" t="str">
        <f>"Q"&amp;ROUNDUP(MONTH(SalesDataTable[[#This Row],[Order Date]])/3,0)</f>
        <v>Q3</v>
      </c>
      <c r="S1642" s="13">
        <f>MONTH(SalesDataTable[[#This Row],[Order Date]])</f>
        <v>8</v>
      </c>
      <c r="T1642" s="16" t="str">
        <f>TEXT(SalesDataTable[[#This Row],[Order Date]],"mmm")</f>
        <v>Aug</v>
      </c>
    </row>
    <row r="1643" ht="15.6" spans="1:20">
      <c r="A1643" s="19" t="s">
        <v>1714</v>
      </c>
      <c r="B1643" s="11">
        <v>46248</v>
      </c>
      <c r="C1643" s="12" t="s">
        <v>47</v>
      </c>
      <c r="D1643" s="12" t="s">
        <v>68</v>
      </c>
      <c r="E1643" s="12" t="s">
        <v>45</v>
      </c>
      <c r="F1643" s="12" t="s">
        <v>36</v>
      </c>
      <c r="G1643" s="12" t="s">
        <v>31</v>
      </c>
      <c r="H1643" s="12" t="s">
        <v>73</v>
      </c>
      <c r="I1643" s="13">
        <v>1</v>
      </c>
      <c r="J1643" s="14">
        <v>152.97</v>
      </c>
      <c r="K1643" s="15">
        <v>0</v>
      </c>
      <c r="L1643" s="14">
        <v>79.66</v>
      </c>
      <c r="M1643" s="14">
        <f t="shared" si="100"/>
        <v>152.97</v>
      </c>
      <c r="N1643" s="14">
        <f t="shared" si="101"/>
        <v>79.66</v>
      </c>
      <c r="O1643" s="14">
        <f t="shared" si="102"/>
        <v>73.31</v>
      </c>
      <c r="P1643" s="16">
        <f t="shared" si="103"/>
        <v>0.479244296267242</v>
      </c>
      <c r="Q1643" s="17">
        <f>YEAR(SalesDataTable[[#This Row],[Order Date]])</f>
        <v>2026</v>
      </c>
      <c r="R1643" s="16" t="str">
        <f>"Q"&amp;ROUNDUP(MONTH(SalesDataTable[[#This Row],[Order Date]])/3,0)</f>
        <v>Q3</v>
      </c>
      <c r="S1643" s="13">
        <f>MONTH(SalesDataTable[[#This Row],[Order Date]])</f>
        <v>8</v>
      </c>
      <c r="T1643" s="16" t="str">
        <f>TEXT(SalesDataTable[[#This Row],[Order Date]],"mmm")</f>
        <v>Aug</v>
      </c>
    </row>
    <row r="1644" ht="15.6" spans="1:20">
      <c r="A1644" s="19" t="s">
        <v>1715</v>
      </c>
      <c r="B1644" s="11">
        <v>46248</v>
      </c>
      <c r="C1644" s="12" t="s">
        <v>34</v>
      </c>
      <c r="D1644" s="12" t="s">
        <v>146</v>
      </c>
      <c r="E1644" s="12" t="s">
        <v>23</v>
      </c>
      <c r="F1644" s="12" t="s">
        <v>40</v>
      </c>
      <c r="G1644" s="12" t="s">
        <v>37</v>
      </c>
      <c r="H1644" s="12" t="s">
        <v>66</v>
      </c>
      <c r="I1644" s="13">
        <v>2</v>
      </c>
      <c r="J1644" s="14">
        <v>45.79</v>
      </c>
      <c r="K1644" s="15">
        <v>0</v>
      </c>
      <c r="L1644" s="14">
        <v>18.23</v>
      </c>
      <c r="M1644" s="14">
        <f t="shared" si="100"/>
        <v>91.58</v>
      </c>
      <c r="N1644" s="14">
        <f t="shared" si="101"/>
        <v>36.46</v>
      </c>
      <c r="O1644" s="14">
        <f t="shared" si="102"/>
        <v>55.12</v>
      </c>
      <c r="P1644" s="16">
        <f t="shared" si="103"/>
        <v>0.601878139331732</v>
      </c>
      <c r="Q1644" s="17">
        <f>YEAR(SalesDataTable[[#This Row],[Order Date]])</f>
        <v>2026</v>
      </c>
      <c r="R1644" s="16" t="str">
        <f>"Q"&amp;ROUNDUP(MONTH(SalesDataTable[[#This Row],[Order Date]])/3,0)</f>
        <v>Q3</v>
      </c>
      <c r="S1644" s="13">
        <f>MONTH(SalesDataTable[[#This Row],[Order Date]])</f>
        <v>8</v>
      </c>
      <c r="T1644" s="16" t="str">
        <f>TEXT(SalesDataTable[[#This Row],[Order Date]],"mmm")</f>
        <v>Aug</v>
      </c>
    </row>
    <row r="1645" ht="15.6" spans="1:20">
      <c r="A1645" s="19" t="s">
        <v>1716</v>
      </c>
      <c r="B1645" s="11">
        <v>46248</v>
      </c>
      <c r="C1645" s="12" t="s">
        <v>28</v>
      </c>
      <c r="D1645" s="12" t="s">
        <v>58</v>
      </c>
      <c r="E1645" s="12" t="s">
        <v>23</v>
      </c>
      <c r="F1645" s="12" t="s">
        <v>36</v>
      </c>
      <c r="G1645" s="12" t="s">
        <v>37</v>
      </c>
      <c r="H1645" s="12" t="s">
        <v>103</v>
      </c>
      <c r="I1645" s="13">
        <v>1</v>
      </c>
      <c r="J1645" s="14">
        <v>161.31</v>
      </c>
      <c r="K1645" s="15">
        <v>0</v>
      </c>
      <c r="L1645" s="14">
        <v>87.81</v>
      </c>
      <c r="M1645" s="14">
        <f t="shared" si="100"/>
        <v>161.31</v>
      </c>
      <c r="N1645" s="14">
        <f t="shared" si="101"/>
        <v>87.81</v>
      </c>
      <c r="O1645" s="14">
        <f t="shared" si="102"/>
        <v>73.5</v>
      </c>
      <c r="P1645" s="16">
        <f t="shared" si="103"/>
        <v>0.455644411381811</v>
      </c>
      <c r="Q1645" s="17">
        <f>YEAR(SalesDataTable[[#This Row],[Order Date]])</f>
        <v>2026</v>
      </c>
      <c r="R1645" s="16" t="str">
        <f>"Q"&amp;ROUNDUP(MONTH(SalesDataTable[[#This Row],[Order Date]])/3,0)</f>
        <v>Q3</v>
      </c>
      <c r="S1645" s="13">
        <f>MONTH(SalesDataTable[[#This Row],[Order Date]])</f>
        <v>8</v>
      </c>
      <c r="T1645" s="16" t="str">
        <f>TEXT(SalesDataTable[[#This Row],[Order Date]],"mmm")</f>
        <v>Aug</v>
      </c>
    </row>
    <row r="1646" ht="15.6" spans="1:20">
      <c r="A1646" s="19" t="s">
        <v>1717</v>
      </c>
      <c r="B1646" s="11">
        <v>46249</v>
      </c>
      <c r="C1646" s="12" t="s">
        <v>47</v>
      </c>
      <c r="D1646" s="12" t="s">
        <v>65</v>
      </c>
      <c r="E1646" s="12" t="s">
        <v>23</v>
      </c>
      <c r="F1646" s="12" t="s">
        <v>36</v>
      </c>
      <c r="G1646" s="12" t="s">
        <v>69</v>
      </c>
      <c r="H1646" s="12" t="s">
        <v>87</v>
      </c>
      <c r="I1646" s="13">
        <v>2</v>
      </c>
      <c r="J1646" s="14">
        <v>35.97</v>
      </c>
      <c r="K1646" s="15">
        <v>0.05</v>
      </c>
      <c r="L1646" s="14">
        <v>14.28</v>
      </c>
      <c r="M1646" s="14">
        <f t="shared" si="100"/>
        <v>68.343</v>
      </c>
      <c r="N1646" s="14">
        <f t="shared" si="101"/>
        <v>28.56</v>
      </c>
      <c r="O1646" s="14">
        <f t="shared" si="102"/>
        <v>39.783</v>
      </c>
      <c r="P1646" s="16">
        <f t="shared" si="103"/>
        <v>0.582107896931653</v>
      </c>
      <c r="Q1646" s="17">
        <f>YEAR(SalesDataTable[[#This Row],[Order Date]])</f>
        <v>2026</v>
      </c>
      <c r="R1646" s="16" t="str">
        <f>"Q"&amp;ROUNDUP(MONTH(SalesDataTable[[#This Row],[Order Date]])/3,0)</f>
        <v>Q3</v>
      </c>
      <c r="S1646" s="13">
        <f>MONTH(SalesDataTable[[#This Row],[Order Date]])</f>
        <v>8</v>
      </c>
      <c r="T1646" s="16" t="str">
        <f>TEXT(SalesDataTable[[#This Row],[Order Date]],"mmm")</f>
        <v>Aug</v>
      </c>
    </row>
    <row r="1647" ht="15.6" spans="1:20">
      <c r="A1647" s="19" t="s">
        <v>1718</v>
      </c>
      <c r="B1647" s="11">
        <v>46249</v>
      </c>
      <c r="C1647" s="12" t="s">
        <v>21</v>
      </c>
      <c r="D1647" s="12" t="s">
        <v>22</v>
      </c>
      <c r="E1647" s="12" t="s">
        <v>45</v>
      </c>
      <c r="F1647" s="12" t="s">
        <v>36</v>
      </c>
      <c r="G1647" s="12" t="s">
        <v>69</v>
      </c>
      <c r="H1647" s="12" t="s">
        <v>70</v>
      </c>
      <c r="I1647" s="13">
        <v>2</v>
      </c>
      <c r="J1647" s="14">
        <v>39.73</v>
      </c>
      <c r="K1647" s="15">
        <v>0</v>
      </c>
      <c r="L1647" s="14">
        <v>14.95</v>
      </c>
      <c r="M1647" s="14">
        <f t="shared" si="100"/>
        <v>79.46</v>
      </c>
      <c r="N1647" s="14">
        <f t="shared" si="101"/>
        <v>29.9</v>
      </c>
      <c r="O1647" s="14">
        <f t="shared" si="102"/>
        <v>49.56</v>
      </c>
      <c r="P1647" s="16">
        <f t="shared" si="103"/>
        <v>0.623710042788825</v>
      </c>
      <c r="Q1647" s="17">
        <f>YEAR(SalesDataTable[[#This Row],[Order Date]])</f>
        <v>2026</v>
      </c>
      <c r="R1647" s="16" t="str">
        <f>"Q"&amp;ROUNDUP(MONTH(SalesDataTable[[#This Row],[Order Date]])/3,0)</f>
        <v>Q3</v>
      </c>
      <c r="S1647" s="13">
        <f>MONTH(SalesDataTable[[#This Row],[Order Date]])</f>
        <v>8</v>
      </c>
      <c r="T1647" s="16" t="str">
        <f>TEXT(SalesDataTable[[#This Row],[Order Date]],"mmm")</f>
        <v>Aug</v>
      </c>
    </row>
    <row r="1648" ht="15.6" spans="1:20">
      <c r="A1648" s="19" t="s">
        <v>1719</v>
      </c>
      <c r="B1648" s="11">
        <v>46249</v>
      </c>
      <c r="C1648" s="12" t="s">
        <v>28</v>
      </c>
      <c r="D1648" s="12" t="s">
        <v>89</v>
      </c>
      <c r="E1648" s="12" t="s">
        <v>23</v>
      </c>
      <c r="F1648" s="12" t="s">
        <v>40</v>
      </c>
      <c r="G1648" s="12" t="s">
        <v>37</v>
      </c>
      <c r="H1648" s="12" t="s">
        <v>38</v>
      </c>
      <c r="I1648" s="13">
        <v>2</v>
      </c>
      <c r="J1648" s="14">
        <v>36.05</v>
      </c>
      <c r="K1648" s="15">
        <v>0</v>
      </c>
      <c r="L1648" s="14">
        <v>13.8</v>
      </c>
      <c r="M1648" s="14">
        <f t="shared" si="100"/>
        <v>72.1</v>
      </c>
      <c r="N1648" s="14">
        <f t="shared" si="101"/>
        <v>27.6</v>
      </c>
      <c r="O1648" s="14">
        <f t="shared" si="102"/>
        <v>44.5</v>
      </c>
      <c r="P1648" s="16">
        <f t="shared" si="103"/>
        <v>0.617198335644938</v>
      </c>
      <c r="Q1648" s="17">
        <f>YEAR(SalesDataTable[[#This Row],[Order Date]])</f>
        <v>2026</v>
      </c>
      <c r="R1648" s="16" t="str">
        <f>"Q"&amp;ROUNDUP(MONTH(SalesDataTable[[#This Row],[Order Date]])/3,0)</f>
        <v>Q3</v>
      </c>
      <c r="S1648" s="13">
        <f>MONTH(SalesDataTable[[#This Row],[Order Date]])</f>
        <v>8</v>
      </c>
      <c r="T1648" s="16" t="str">
        <f>TEXT(SalesDataTable[[#This Row],[Order Date]],"mmm")</f>
        <v>Aug</v>
      </c>
    </row>
    <row r="1649" ht="15.6" spans="1:20">
      <c r="A1649" s="19" t="s">
        <v>1720</v>
      </c>
      <c r="B1649" s="11">
        <v>46249</v>
      </c>
      <c r="C1649" s="12" t="s">
        <v>47</v>
      </c>
      <c r="D1649" s="12" t="s">
        <v>65</v>
      </c>
      <c r="E1649" s="12" t="s">
        <v>23</v>
      </c>
      <c r="F1649" s="12" t="s">
        <v>36</v>
      </c>
      <c r="G1649" s="12" t="s">
        <v>51</v>
      </c>
      <c r="H1649" s="12" t="s">
        <v>61</v>
      </c>
      <c r="I1649" s="13">
        <v>1</v>
      </c>
      <c r="J1649" s="14">
        <v>194.36</v>
      </c>
      <c r="K1649" s="15">
        <v>0</v>
      </c>
      <c r="L1649" s="14">
        <v>106.01</v>
      </c>
      <c r="M1649" s="14">
        <f t="shared" si="100"/>
        <v>194.36</v>
      </c>
      <c r="N1649" s="14">
        <f t="shared" si="101"/>
        <v>106.01</v>
      </c>
      <c r="O1649" s="14">
        <f t="shared" si="102"/>
        <v>88.35</v>
      </c>
      <c r="P1649" s="16">
        <f t="shared" si="103"/>
        <v>0.454568841325376</v>
      </c>
      <c r="Q1649" s="17">
        <f>YEAR(SalesDataTable[[#This Row],[Order Date]])</f>
        <v>2026</v>
      </c>
      <c r="R1649" s="16" t="str">
        <f>"Q"&amp;ROUNDUP(MONTH(SalesDataTable[[#This Row],[Order Date]])/3,0)</f>
        <v>Q3</v>
      </c>
      <c r="S1649" s="13">
        <f>MONTH(SalesDataTable[[#This Row],[Order Date]])</f>
        <v>8</v>
      </c>
      <c r="T1649" s="16" t="str">
        <f>TEXT(SalesDataTable[[#This Row],[Order Date]],"mmm")</f>
        <v>Aug</v>
      </c>
    </row>
    <row r="1650" ht="15.6" spans="1:20">
      <c r="A1650" s="19" t="s">
        <v>1721</v>
      </c>
      <c r="B1650" s="11">
        <v>46249</v>
      </c>
      <c r="C1650" s="12" t="s">
        <v>47</v>
      </c>
      <c r="D1650" s="12" t="s">
        <v>48</v>
      </c>
      <c r="E1650" s="12" t="s">
        <v>45</v>
      </c>
      <c r="F1650" s="12" t="s">
        <v>24</v>
      </c>
      <c r="G1650" s="12" t="s">
        <v>51</v>
      </c>
      <c r="H1650" s="12" t="s">
        <v>61</v>
      </c>
      <c r="I1650" s="13">
        <v>1</v>
      </c>
      <c r="J1650" s="14">
        <v>192.67</v>
      </c>
      <c r="K1650" s="15">
        <v>0.05</v>
      </c>
      <c r="L1650" s="14">
        <v>103.37</v>
      </c>
      <c r="M1650" s="14">
        <f t="shared" si="100"/>
        <v>183.0365</v>
      </c>
      <c r="N1650" s="14">
        <f t="shared" si="101"/>
        <v>103.37</v>
      </c>
      <c r="O1650" s="14">
        <f t="shared" si="102"/>
        <v>79.6665</v>
      </c>
      <c r="P1650" s="16">
        <f t="shared" si="103"/>
        <v>0.43524925356418</v>
      </c>
      <c r="Q1650" s="17">
        <f>YEAR(SalesDataTable[[#This Row],[Order Date]])</f>
        <v>2026</v>
      </c>
      <c r="R1650" s="16" t="str">
        <f>"Q"&amp;ROUNDUP(MONTH(SalesDataTable[[#This Row],[Order Date]])/3,0)</f>
        <v>Q3</v>
      </c>
      <c r="S1650" s="13">
        <f>MONTH(SalesDataTable[[#This Row],[Order Date]])</f>
        <v>8</v>
      </c>
      <c r="T1650" s="16" t="str">
        <f>TEXT(SalesDataTable[[#This Row],[Order Date]],"mmm")</f>
        <v>Aug</v>
      </c>
    </row>
    <row r="1651" ht="15.6" spans="1:20">
      <c r="A1651" s="19" t="s">
        <v>1722</v>
      </c>
      <c r="B1651" s="11">
        <v>46249</v>
      </c>
      <c r="C1651" s="12" t="s">
        <v>34</v>
      </c>
      <c r="D1651" s="12" t="s">
        <v>146</v>
      </c>
      <c r="E1651" s="12" t="s">
        <v>23</v>
      </c>
      <c r="F1651" s="12" t="s">
        <v>36</v>
      </c>
      <c r="G1651" s="12" t="s">
        <v>31</v>
      </c>
      <c r="H1651" s="12" t="s">
        <v>32</v>
      </c>
      <c r="I1651" s="13">
        <v>3</v>
      </c>
      <c r="J1651" s="14">
        <v>92.12</v>
      </c>
      <c r="K1651" s="15">
        <v>0.1</v>
      </c>
      <c r="L1651" s="14">
        <v>44.1</v>
      </c>
      <c r="M1651" s="14">
        <f t="shared" si="100"/>
        <v>248.724</v>
      </c>
      <c r="N1651" s="14">
        <f t="shared" si="101"/>
        <v>132.3</v>
      </c>
      <c r="O1651" s="14">
        <f t="shared" si="102"/>
        <v>116.424</v>
      </c>
      <c r="P1651" s="16">
        <f t="shared" si="103"/>
        <v>0.468085106382979</v>
      </c>
      <c r="Q1651" s="17">
        <f>YEAR(SalesDataTable[[#This Row],[Order Date]])</f>
        <v>2026</v>
      </c>
      <c r="R1651" s="16" t="str">
        <f>"Q"&amp;ROUNDUP(MONTH(SalesDataTable[[#This Row],[Order Date]])/3,0)</f>
        <v>Q3</v>
      </c>
      <c r="S1651" s="13">
        <f>MONTH(SalesDataTable[[#This Row],[Order Date]])</f>
        <v>8</v>
      </c>
      <c r="T1651" s="16" t="str">
        <f>TEXT(SalesDataTable[[#This Row],[Order Date]],"mmm")</f>
        <v>Aug</v>
      </c>
    </row>
    <row r="1652" ht="15.6" spans="1:20">
      <c r="A1652" s="19" t="s">
        <v>1723</v>
      </c>
      <c r="B1652" s="11">
        <v>46249</v>
      </c>
      <c r="C1652" s="12" t="s">
        <v>28</v>
      </c>
      <c r="D1652" s="12" t="s">
        <v>29</v>
      </c>
      <c r="E1652" s="12" t="s">
        <v>45</v>
      </c>
      <c r="F1652" s="12" t="s">
        <v>40</v>
      </c>
      <c r="G1652" s="12" t="s">
        <v>51</v>
      </c>
      <c r="H1652" s="12" t="s">
        <v>61</v>
      </c>
      <c r="I1652" s="13">
        <v>1</v>
      </c>
      <c r="J1652" s="14">
        <v>192.82</v>
      </c>
      <c r="K1652" s="15">
        <v>0</v>
      </c>
      <c r="L1652" s="14">
        <v>104.98</v>
      </c>
      <c r="M1652" s="14">
        <f t="shared" si="100"/>
        <v>192.82</v>
      </c>
      <c r="N1652" s="14">
        <f t="shared" si="101"/>
        <v>104.98</v>
      </c>
      <c r="O1652" s="14">
        <f t="shared" si="102"/>
        <v>87.84</v>
      </c>
      <c r="P1652" s="16">
        <f t="shared" si="103"/>
        <v>0.455554403070221</v>
      </c>
      <c r="Q1652" s="17">
        <f>YEAR(SalesDataTable[[#This Row],[Order Date]])</f>
        <v>2026</v>
      </c>
      <c r="R1652" s="16" t="str">
        <f>"Q"&amp;ROUNDUP(MONTH(SalesDataTable[[#This Row],[Order Date]])/3,0)</f>
        <v>Q3</v>
      </c>
      <c r="S1652" s="13">
        <f>MONTH(SalesDataTable[[#This Row],[Order Date]])</f>
        <v>8</v>
      </c>
      <c r="T1652" s="16" t="str">
        <f>TEXT(SalesDataTable[[#This Row],[Order Date]],"mmm")</f>
        <v>Aug</v>
      </c>
    </row>
    <row r="1653" ht="15.6" spans="1:20">
      <c r="A1653" s="19" t="s">
        <v>1724</v>
      </c>
      <c r="B1653" s="11">
        <v>46250</v>
      </c>
      <c r="C1653" s="12" t="s">
        <v>34</v>
      </c>
      <c r="D1653" s="12" t="s">
        <v>146</v>
      </c>
      <c r="E1653" s="12" t="s">
        <v>23</v>
      </c>
      <c r="F1653" s="12" t="s">
        <v>36</v>
      </c>
      <c r="G1653" s="12" t="s">
        <v>25</v>
      </c>
      <c r="H1653" s="12" t="s">
        <v>26</v>
      </c>
      <c r="I1653" s="13">
        <v>3</v>
      </c>
      <c r="J1653" s="14">
        <v>80.1</v>
      </c>
      <c r="K1653" s="15">
        <v>0</v>
      </c>
      <c r="L1653" s="14">
        <v>42.41</v>
      </c>
      <c r="M1653" s="14">
        <f t="shared" si="100"/>
        <v>240.3</v>
      </c>
      <c r="N1653" s="14">
        <f t="shared" si="101"/>
        <v>127.23</v>
      </c>
      <c r="O1653" s="14">
        <f t="shared" si="102"/>
        <v>113.07</v>
      </c>
      <c r="P1653" s="16">
        <f t="shared" si="103"/>
        <v>0.470536828963795</v>
      </c>
      <c r="Q1653" s="17">
        <f>YEAR(SalesDataTable[[#This Row],[Order Date]])</f>
        <v>2026</v>
      </c>
      <c r="R1653" s="16" t="str">
        <f>"Q"&amp;ROUNDUP(MONTH(SalesDataTable[[#This Row],[Order Date]])/3,0)</f>
        <v>Q3</v>
      </c>
      <c r="S1653" s="13">
        <f>MONTH(SalesDataTable[[#This Row],[Order Date]])</f>
        <v>8</v>
      </c>
      <c r="T1653" s="16" t="str">
        <f>TEXT(SalesDataTable[[#This Row],[Order Date]],"mmm")</f>
        <v>Aug</v>
      </c>
    </row>
    <row r="1654" ht="15.6" spans="1:20">
      <c r="A1654" s="19" t="s">
        <v>1725</v>
      </c>
      <c r="B1654" s="11">
        <v>46250</v>
      </c>
      <c r="C1654" s="12" t="s">
        <v>47</v>
      </c>
      <c r="D1654" s="12" t="s">
        <v>65</v>
      </c>
      <c r="E1654" s="12" t="s">
        <v>59</v>
      </c>
      <c r="F1654" s="12" t="s">
        <v>36</v>
      </c>
      <c r="G1654" s="12" t="s">
        <v>25</v>
      </c>
      <c r="H1654" s="12" t="s">
        <v>26</v>
      </c>
      <c r="I1654" s="13">
        <v>6</v>
      </c>
      <c r="J1654" s="14">
        <v>83.26</v>
      </c>
      <c r="K1654" s="15">
        <v>0</v>
      </c>
      <c r="L1654" s="14">
        <v>43.8</v>
      </c>
      <c r="M1654" s="14">
        <f t="shared" si="100"/>
        <v>499.56</v>
      </c>
      <c r="N1654" s="14">
        <f t="shared" si="101"/>
        <v>262.8</v>
      </c>
      <c r="O1654" s="14">
        <f t="shared" si="102"/>
        <v>236.76</v>
      </c>
      <c r="P1654" s="16">
        <f t="shared" si="103"/>
        <v>0.473937064616863</v>
      </c>
      <c r="Q1654" s="17">
        <f>YEAR(SalesDataTable[[#This Row],[Order Date]])</f>
        <v>2026</v>
      </c>
      <c r="R1654" s="16" t="str">
        <f>"Q"&amp;ROUNDUP(MONTH(SalesDataTable[[#This Row],[Order Date]])/3,0)</f>
        <v>Q3</v>
      </c>
      <c r="S1654" s="13">
        <f>MONTH(SalesDataTable[[#This Row],[Order Date]])</f>
        <v>8</v>
      </c>
      <c r="T1654" s="16" t="str">
        <f>TEXT(SalesDataTable[[#This Row],[Order Date]],"mmm")</f>
        <v>Aug</v>
      </c>
    </row>
    <row r="1655" ht="15.6" spans="1:20">
      <c r="A1655" s="19" t="s">
        <v>1726</v>
      </c>
      <c r="B1655" s="11">
        <v>46250</v>
      </c>
      <c r="C1655" s="12" t="s">
        <v>28</v>
      </c>
      <c r="D1655" s="12" t="s">
        <v>29</v>
      </c>
      <c r="E1655" s="12" t="s">
        <v>45</v>
      </c>
      <c r="F1655" s="12" t="s">
        <v>24</v>
      </c>
      <c r="G1655" s="12" t="s">
        <v>69</v>
      </c>
      <c r="H1655" s="12" t="s">
        <v>70</v>
      </c>
      <c r="I1655" s="13">
        <v>4</v>
      </c>
      <c r="J1655" s="14">
        <v>40.46</v>
      </c>
      <c r="K1655" s="15">
        <v>0</v>
      </c>
      <c r="L1655" s="14">
        <v>15.12</v>
      </c>
      <c r="M1655" s="14">
        <f t="shared" si="100"/>
        <v>161.84</v>
      </c>
      <c r="N1655" s="14">
        <f t="shared" si="101"/>
        <v>60.48</v>
      </c>
      <c r="O1655" s="14">
        <f t="shared" si="102"/>
        <v>101.36</v>
      </c>
      <c r="P1655" s="16">
        <f t="shared" si="103"/>
        <v>0.626297577854671</v>
      </c>
      <c r="Q1655" s="17">
        <f>YEAR(SalesDataTable[[#This Row],[Order Date]])</f>
        <v>2026</v>
      </c>
      <c r="R1655" s="16" t="str">
        <f>"Q"&amp;ROUNDUP(MONTH(SalesDataTable[[#This Row],[Order Date]])/3,0)</f>
        <v>Q3</v>
      </c>
      <c r="S1655" s="13">
        <f>MONTH(SalesDataTable[[#This Row],[Order Date]])</f>
        <v>8</v>
      </c>
      <c r="T1655" s="16" t="str">
        <f>TEXT(SalesDataTable[[#This Row],[Order Date]],"mmm")</f>
        <v>Aug</v>
      </c>
    </row>
    <row r="1656" ht="15.6" spans="1:20">
      <c r="A1656" s="19" t="s">
        <v>1727</v>
      </c>
      <c r="B1656" s="11">
        <v>46250</v>
      </c>
      <c r="C1656" s="12" t="s">
        <v>34</v>
      </c>
      <c r="D1656" s="12" t="s">
        <v>146</v>
      </c>
      <c r="E1656" s="12" t="s">
        <v>30</v>
      </c>
      <c r="F1656" s="12" t="s">
        <v>24</v>
      </c>
      <c r="G1656" s="12" t="s">
        <v>25</v>
      </c>
      <c r="H1656" s="12" t="s">
        <v>26</v>
      </c>
      <c r="I1656" s="13">
        <v>5</v>
      </c>
      <c r="J1656" s="14">
        <v>81.55</v>
      </c>
      <c r="K1656" s="15">
        <v>0.2</v>
      </c>
      <c r="L1656" s="14">
        <v>42.09</v>
      </c>
      <c r="M1656" s="14">
        <f t="shared" si="100"/>
        <v>326.2</v>
      </c>
      <c r="N1656" s="14">
        <f t="shared" si="101"/>
        <v>210.45</v>
      </c>
      <c r="O1656" s="14">
        <f t="shared" si="102"/>
        <v>115.75</v>
      </c>
      <c r="P1656" s="16">
        <f t="shared" si="103"/>
        <v>0.354843654199877</v>
      </c>
      <c r="Q1656" s="17">
        <f>YEAR(SalesDataTable[[#This Row],[Order Date]])</f>
        <v>2026</v>
      </c>
      <c r="R1656" s="16" t="str">
        <f>"Q"&amp;ROUNDUP(MONTH(SalesDataTable[[#This Row],[Order Date]])/3,0)</f>
        <v>Q3</v>
      </c>
      <c r="S1656" s="13">
        <f>MONTH(SalesDataTable[[#This Row],[Order Date]])</f>
        <v>8</v>
      </c>
      <c r="T1656" s="16" t="str">
        <f>TEXT(SalesDataTable[[#This Row],[Order Date]],"mmm")</f>
        <v>Aug</v>
      </c>
    </row>
    <row r="1657" ht="15.6" spans="1:20">
      <c r="A1657" s="19" t="s">
        <v>1728</v>
      </c>
      <c r="B1657" s="11">
        <v>46250</v>
      </c>
      <c r="C1657" s="12" t="s">
        <v>28</v>
      </c>
      <c r="D1657" s="12" t="s">
        <v>89</v>
      </c>
      <c r="E1657" s="12" t="s">
        <v>45</v>
      </c>
      <c r="F1657" s="12" t="s">
        <v>36</v>
      </c>
      <c r="G1657" s="12" t="s">
        <v>51</v>
      </c>
      <c r="H1657" s="12" t="s">
        <v>84</v>
      </c>
      <c r="I1657" s="13">
        <v>2</v>
      </c>
      <c r="J1657" s="14">
        <v>83.56</v>
      </c>
      <c r="K1657" s="15">
        <v>0</v>
      </c>
      <c r="L1657" s="14">
        <v>39.12</v>
      </c>
      <c r="M1657" s="14">
        <f t="shared" si="100"/>
        <v>167.12</v>
      </c>
      <c r="N1657" s="14">
        <f t="shared" si="101"/>
        <v>78.24</v>
      </c>
      <c r="O1657" s="14">
        <f t="shared" si="102"/>
        <v>88.88</v>
      </c>
      <c r="P1657" s="16">
        <f t="shared" si="103"/>
        <v>0.531833413116324</v>
      </c>
      <c r="Q1657" s="17">
        <f>YEAR(SalesDataTable[[#This Row],[Order Date]])</f>
        <v>2026</v>
      </c>
      <c r="R1657" s="16" t="str">
        <f>"Q"&amp;ROUNDUP(MONTH(SalesDataTable[[#This Row],[Order Date]])/3,0)</f>
        <v>Q3</v>
      </c>
      <c r="S1657" s="13">
        <f>MONTH(SalesDataTable[[#This Row],[Order Date]])</f>
        <v>8</v>
      </c>
      <c r="T1657" s="16" t="str">
        <f>TEXT(SalesDataTable[[#This Row],[Order Date]],"mmm")</f>
        <v>Aug</v>
      </c>
    </row>
    <row r="1658" ht="15.6" spans="1:20">
      <c r="A1658" s="19" t="s">
        <v>1729</v>
      </c>
      <c r="B1658" s="11">
        <v>46250</v>
      </c>
      <c r="C1658" s="12" t="s">
        <v>34</v>
      </c>
      <c r="D1658" s="12" t="s">
        <v>81</v>
      </c>
      <c r="E1658" s="12" t="s">
        <v>23</v>
      </c>
      <c r="F1658" s="12" t="s">
        <v>24</v>
      </c>
      <c r="G1658" s="12" t="s">
        <v>51</v>
      </c>
      <c r="H1658" s="12" t="s">
        <v>110</v>
      </c>
      <c r="I1658" s="13">
        <v>3</v>
      </c>
      <c r="J1658" s="14">
        <v>125.75</v>
      </c>
      <c r="K1658" s="15">
        <v>0</v>
      </c>
      <c r="L1658" s="14">
        <v>62.05</v>
      </c>
      <c r="M1658" s="14">
        <f t="shared" si="100"/>
        <v>377.25</v>
      </c>
      <c r="N1658" s="14">
        <f t="shared" si="101"/>
        <v>186.15</v>
      </c>
      <c r="O1658" s="14">
        <f t="shared" si="102"/>
        <v>191.1</v>
      </c>
      <c r="P1658" s="16">
        <f t="shared" si="103"/>
        <v>0.506560636182903</v>
      </c>
      <c r="Q1658" s="17">
        <f>YEAR(SalesDataTable[[#This Row],[Order Date]])</f>
        <v>2026</v>
      </c>
      <c r="R1658" s="16" t="str">
        <f>"Q"&amp;ROUNDUP(MONTH(SalesDataTable[[#This Row],[Order Date]])/3,0)</f>
        <v>Q3</v>
      </c>
      <c r="S1658" s="13">
        <f>MONTH(SalesDataTable[[#This Row],[Order Date]])</f>
        <v>8</v>
      </c>
      <c r="T1658" s="16" t="str">
        <f>TEXT(SalesDataTable[[#This Row],[Order Date]],"mmm")</f>
        <v>Aug</v>
      </c>
    </row>
    <row r="1659" ht="15.6" spans="1:20">
      <c r="A1659" s="19" t="s">
        <v>1730</v>
      </c>
      <c r="B1659" s="11">
        <v>46250</v>
      </c>
      <c r="C1659" s="12" t="s">
        <v>21</v>
      </c>
      <c r="D1659" s="12" t="s">
        <v>22</v>
      </c>
      <c r="E1659" s="12" t="s">
        <v>23</v>
      </c>
      <c r="F1659" s="12" t="s">
        <v>24</v>
      </c>
      <c r="G1659" s="12" t="s">
        <v>37</v>
      </c>
      <c r="H1659" s="12" t="s">
        <v>38</v>
      </c>
      <c r="I1659" s="13">
        <v>1</v>
      </c>
      <c r="J1659" s="14">
        <v>35.62</v>
      </c>
      <c r="K1659" s="15">
        <v>0.1</v>
      </c>
      <c r="L1659" s="14">
        <v>13.55</v>
      </c>
      <c r="M1659" s="14">
        <f t="shared" si="100"/>
        <v>32.058</v>
      </c>
      <c r="N1659" s="14">
        <f t="shared" si="101"/>
        <v>13.55</v>
      </c>
      <c r="O1659" s="14">
        <f t="shared" si="102"/>
        <v>18.508</v>
      </c>
      <c r="P1659" s="16">
        <f t="shared" si="103"/>
        <v>0.577328591927132</v>
      </c>
      <c r="Q1659" s="17">
        <f>YEAR(SalesDataTable[[#This Row],[Order Date]])</f>
        <v>2026</v>
      </c>
      <c r="R1659" s="16" t="str">
        <f>"Q"&amp;ROUNDUP(MONTH(SalesDataTable[[#This Row],[Order Date]])/3,0)</f>
        <v>Q3</v>
      </c>
      <c r="S1659" s="13">
        <f>MONTH(SalesDataTable[[#This Row],[Order Date]])</f>
        <v>8</v>
      </c>
      <c r="T1659" s="16" t="str">
        <f>TEXT(SalesDataTable[[#This Row],[Order Date]],"mmm")</f>
        <v>Aug</v>
      </c>
    </row>
    <row r="1660" ht="15.6" spans="1:20">
      <c r="A1660" s="19" t="s">
        <v>1731</v>
      </c>
      <c r="B1660" s="11">
        <v>46250</v>
      </c>
      <c r="C1660" s="12" t="s">
        <v>28</v>
      </c>
      <c r="D1660" s="12" t="s">
        <v>106</v>
      </c>
      <c r="E1660" s="12" t="s">
        <v>23</v>
      </c>
      <c r="F1660" s="12" t="s">
        <v>40</v>
      </c>
      <c r="G1660" s="12" t="s">
        <v>25</v>
      </c>
      <c r="H1660" s="12" t="s">
        <v>63</v>
      </c>
      <c r="I1660" s="13">
        <v>2</v>
      </c>
      <c r="J1660" s="14">
        <v>104.02</v>
      </c>
      <c r="K1660" s="15">
        <v>0</v>
      </c>
      <c r="L1660" s="14">
        <v>50.26</v>
      </c>
      <c r="M1660" s="14">
        <f t="shared" si="100"/>
        <v>208.04</v>
      </c>
      <c r="N1660" s="14">
        <f t="shared" si="101"/>
        <v>100.52</v>
      </c>
      <c r="O1660" s="14">
        <f t="shared" si="102"/>
        <v>107.52</v>
      </c>
      <c r="P1660" s="16">
        <f t="shared" si="103"/>
        <v>0.516823687752355</v>
      </c>
      <c r="Q1660" s="17">
        <f>YEAR(SalesDataTable[[#This Row],[Order Date]])</f>
        <v>2026</v>
      </c>
      <c r="R1660" s="16" t="str">
        <f>"Q"&amp;ROUNDUP(MONTH(SalesDataTable[[#This Row],[Order Date]])/3,0)</f>
        <v>Q3</v>
      </c>
      <c r="S1660" s="13">
        <f>MONTH(SalesDataTable[[#This Row],[Order Date]])</f>
        <v>8</v>
      </c>
      <c r="T1660" s="16" t="str">
        <f>TEXT(SalesDataTable[[#This Row],[Order Date]],"mmm")</f>
        <v>Aug</v>
      </c>
    </row>
    <row r="1661" ht="15.6" spans="1:20">
      <c r="A1661" s="19" t="s">
        <v>1732</v>
      </c>
      <c r="B1661" s="11">
        <v>46250</v>
      </c>
      <c r="C1661" s="12" t="s">
        <v>28</v>
      </c>
      <c r="D1661" s="12" t="s">
        <v>58</v>
      </c>
      <c r="E1661" s="12" t="s">
        <v>30</v>
      </c>
      <c r="F1661" s="12" t="s">
        <v>40</v>
      </c>
      <c r="G1661" s="12" t="s">
        <v>31</v>
      </c>
      <c r="H1661" s="12" t="s">
        <v>32</v>
      </c>
      <c r="I1661" s="13">
        <v>8</v>
      </c>
      <c r="J1661" s="14">
        <v>92.71</v>
      </c>
      <c r="K1661" s="15">
        <v>0.1</v>
      </c>
      <c r="L1661" s="14">
        <v>44.83</v>
      </c>
      <c r="M1661" s="14">
        <f t="shared" si="100"/>
        <v>667.512</v>
      </c>
      <c r="N1661" s="14">
        <f t="shared" si="101"/>
        <v>358.64</v>
      </c>
      <c r="O1661" s="14">
        <f t="shared" si="102"/>
        <v>308.872</v>
      </c>
      <c r="P1661" s="16">
        <f t="shared" si="103"/>
        <v>0.462721269430362</v>
      </c>
      <c r="Q1661" s="17">
        <f>YEAR(SalesDataTable[[#This Row],[Order Date]])</f>
        <v>2026</v>
      </c>
      <c r="R1661" s="16" t="str">
        <f>"Q"&amp;ROUNDUP(MONTH(SalesDataTable[[#This Row],[Order Date]])/3,0)</f>
        <v>Q3</v>
      </c>
      <c r="S1661" s="13">
        <f>MONTH(SalesDataTable[[#This Row],[Order Date]])</f>
        <v>8</v>
      </c>
      <c r="T1661" s="16" t="str">
        <f>TEXT(SalesDataTable[[#This Row],[Order Date]],"mmm")</f>
        <v>Aug</v>
      </c>
    </row>
    <row r="1662" ht="15.6" spans="1:20">
      <c r="A1662" s="19" t="s">
        <v>1733</v>
      </c>
      <c r="B1662" s="11">
        <v>46250</v>
      </c>
      <c r="C1662" s="12" t="s">
        <v>28</v>
      </c>
      <c r="D1662" s="12" t="s">
        <v>89</v>
      </c>
      <c r="E1662" s="12" t="s">
        <v>23</v>
      </c>
      <c r="F1662" s="12" t="s">
        <v>36</v>
      </c>
      <c r="G1662" s="12" t="s">
        <v>31</v>
      </c>
      <c r="H1662" s="12" t="s">
        <v>32</v>
      </c>
      <c r="I1662" s="13">
        <v>1</v>
      </c>
      <c r="J1662" s="14">
        <v>90.58</v>
      </c>
      <c r="K1662" s="15">
        <v>0</v>
      </c>
      <c r="L1662" s="14">
        <v>44.53</v>
      </c>
      <c r="M1662" s="14">
        <f t="shared" si="100"/>
        <v>90.58</v>
      </c>
      <c r="N1662" s="14">
        <f t="shared" si="101"/>
        <v>44.53</v>
      </c>
      <c r="O1662" s="14">
        <f t="shared" si="102"/>
        <v>46.05</v>
      </c>
      <c r="P1662" s="16">
        <f t="shared" si="103"/>
        <v>0.508390373150806</v>
      </c>
      <c r="Q1662" s="17">
        <f>YEAR(SalesDataTable[[#This Row],[Order Date]])</f>
        <v>2026</v>
      </c>
      <c r="R1662" s="16" t="str">
        <f>"Q"&amp;ROUNDUP(MONTH(SalesDataTable[[#This Row],[Order Date]])/3,0)</f>
        <v>Q3</v>
      </c>
      <c r="S1662" s="13">
        <f>MONTH(SalesDataTable[[#This Row],[Order Date]])</f>
        <v>8</v>
      </c>
      <c r="T1662" s="16" t="str">
        <f>TEXT(SalesDataTable[[#This Row],[Order Date]],"mmm")</f>
        <v>Aug</v>
      </c>
    </row>
    <row r="1663" ht="15.6" spans="1:20">
      <c r="A1663" s="19" t="s">
        <v>1734</v>
      </c>
      <c r="B1663" s="11">
        <v>46250</v>
      </c>
      <c r="C1663" s="12" t="s">
        <v>28</v>
      </c>
      <c r="D1663" s="12" t="s">
        <v>106</v>
      </c>
      <c r="E1663" s="12" t="s">
        <v>23</v>
      </c>
      <c r="F1663" s="12" t="s">
        <v>36</v>
      </c>
      <c r="G1663" s="12" t="s">
        <v>51</v>
      </c>
      <c r="H1663" s="12" t="s">
        <v>110</v>
      </c>
      <c r="I1663" s="13">
        <v>1</v>
      </c>
      <c r="J1663" s="14">
        <v>120.22</v>
      </c>
      <c r="K1663" s="15">
        <v>0</v>
      </c>
      <c r="L1663" s="14">
        <v>62.31</v>
      </c>
      <c r="M1663" s="14">
        <f t="shared" si="100"/>
        <v>120.22</v>
      </c>
      <c r="N1663" s="14">
        <f t="shared" si="101"/>
        <v>62.31</v>
      </c>
      <c r="O1663" s="14">
        <f t="shared" si="102"/>
        <v>57.91</v>
      </c>
      <c r="P1663" s="16">
        <f t="shared" si="103"/>
        <v>0.481700216270171</v>
      </c>
      <c r="Q1663" s="17">
        <f>YEAR(SalesDataTable[[#This Row],[Order Date]])</f>
        <v>2026</v>
      </c>
      <c r="R1663" s="16" t="str">
        <f>"Q"&amp;ROUNDUP(MONTH(SalesDataTable[[#This Row],[Order Date]])/3,0)</f>
        <v>Q3</v>
      </c>
      <c r="S1663" s="13">
        <f>MONTH(SalesDataTable[[#This Row],[Order Date]])</f>
        <v>8</v>
      </c>
      <c r="T1663" s="16" t="str">
        <f>TEXT(SalesDataTable[[#This Row],[Order Date]],"mmm")</f>
        <v>Aug</v>
      </c>
    </row>
    <row r="1664" ht="15.6" spans="1:20">
      <c r="A1664" s="19" t="s">
        <v>1735</v>
      </c>
      <c r="B1664" s="11">
        <v>46250</v>
      </c>
      <c r="C1664" s="12" t="s">
        <v>34</v>
      </c>
      <c r="D1664" s="12" t="s">
        <v>35</v>
      </c>
      <c r="E1664" s="12" t="s">
        <v>45</v>
      </c>
      <c r="F1664" s="12" t="s">
        <v>36</v>
      </c>
      <c r="G1664" s="12" t="s">
        <v>37</v>
      </c>
      <c r="H1664" s="12" t="s">
        <v>38</v>
      </c>
      <c r="I1664" s="13">
        <v>3</v>
      </c>
      <c r="J1664" s="14">
        <v>36.35</v>
      </c>
      <c r="K1664" s="15">
        <v>0</v>
      </c>
      <c r="L1664" s="14">
        <v>13.42</v>
      </c>
      <c r="M1664" s="14">
        <f t="shared" si="100"/>
        <v>109.05</v>
      </c>
      <c r="N1664" s="14">
        <f t="shared" si="101"/>
        <v>40.26</v>
      </c>
      <c r="O1664" s="14">
        <f t="shared" si="102"/>
        <v>68.79</v>
      </c>
      <c r="P1664" s="16">
        <f t="shared" si="103"/>
        <v>0.630811554332875</v>
      </c>
      <c r="Q1664" s="17">
        <f>YEAR(SalesDataTable[[#This Row],[Order Date]])</f>
        <v>2026</v>
      </c>
      <c r="R1664" s="16" t="str">
        <f>"Q"&amp;ROUNDUP(MONTH(SalesDataTable[[#This Row],[Order Date]])/3,0)</f>
        <v>Q3</v>
      </c>
      <c r="S1664" s="13">
        <f>MONTH(SalesDataTable[[#This Row],[Order Date]])</f>
        <v>8</v>
      </c>
      <c r="T1664" s="16" t="str">
        <f>TEXT(SalesDataTable[[#This Row],[Order Date]],"mmm")</f>
        <v>Aug</v>
      </c>
    </row>
    <row r="1665" ht="15.6" spans="1:20">
      <c r="A1665" s="19" t="s">
        <v>1736</v>
      </c>
      <c r="B1665" s="11">
        <v>46250</v>
      </c>
      <c r="C1665" s="12" t="s">
        <v>28</v>
      </c>
      <c r="D1665" s="12" t="s">
        <v>89</v>
      </c>
      <c r="E1665" s="12" t="s">
        <v>59</v>
      </c>
      <c r="F1665" s="12" t="s">
        <v>24</v>
      </c>
      <c r="G1665" s="12" t="s">
        <v>51</v>
      </c>
      <c r="H1665" s="12" t="s">
        <v>61</v>
      </c>
      <c r="I1665" s="13">
        <v>2</v>
      </c>
      <c r="J1665" s="14">
        <v>195.28</v>
      </c>
      <c r="K1665" s="15">
        <v>0</v>
      </c>
      <c r="L1665" s="14">
        <v>102.24</v>
      </c>
      <c r="M1665" s="14">
        <f t="shared" si="100"/>
        <v>390.56</v>
      </c>
      <c r="N1665" s="14">
        <f t="shared" si="101"/>
        <v>204.48</v>
      </c>
      <c r="O1665" s="14">
        <f t="shared" si="102"/>
        <v>186.08</v>
      </c>
      <c r="P1665" s="16">
        <f t="shared" si="103"/>
        <v>0.476444080294961</v>
      </c>
      <c r="Q1665" s="17">
        <f>YEAR(SalesDataTable[[#This Row],[Order Date]])</f>
        <v>2026</v>
      </c>
      <c r="R1665" s="16" t="str">
        <f>"Q"&amp;ROUNDUP(MONTH(SalesDataTable[[#This Row],[Order Date]])/3,0)</f>
        <v>Q3</v>
      </c>
      <c r="S1665" s="13">
        <f>MONTH(SalesDataTable[[#This Row],[Order Date]])</f>
        <v>8</v>
      </c>
      <c r="T1665" s="16" t="str">
        <f>TEXT(SalesDataTable[[#This Row],[Order Date]],"mmm")</f>
        <v>Aug</v>
      </c>
    </row>
    <row r="1666" ht="15.6" spans="1:20">
      <c r="A1666" s="19" t="s">
        <v>1737</v>
      </c>
      <c r="B1666" s="11">
        <v>46250</v>
      </c>
      <c r="C1666" s="12" t="s">
        <v>34</v>
      </c>
      <c r="D1666" s="12" t="s">
        <v>146</v>
      </c>
      <c r="E1666" s="12" t="s">
        <v>59</v>
      </c>
      <c r="F1666" s="12" t="s">
        <v>24</v>
      </c>
      <c r="G1666" s="12" t="s">
        <v>37</v>
      </c>
      <c r="H1666" s="12" t="s">
        <v>66</v>
      </c>
      <c r="I1666" s="13">
        <v>4</v>
      </c>
      <c r="J1666" s="14">
        <v>46.05</v>
      </c>
      <c r="K1666" s="15">
        <v>0</v>
      </c>
      <c r="L1666" s="14">
        <v>18.75</v>
      </c>
      <c r="M1666" s="14">
        <f t="shared" ref="M1666:M1729" si="104">I1666*J1666*(1-K1666)</f>
        <v>184.2</v>
      </c>
      <c r="N1666" s="14">
        <f t="shared" ref="N1666:N1729" si="105">I1666*L1666</f>
        <v>75</v>
      </c>
      <c r="O1666" s="14">
        <f t="shared" ref="O1666:O1729" si="106">M1666-N1666</f>
        <v>109.2</v>
      </c>
      <c r="P1666" s="16">
        <f t="shared" ref="P1666:P1729" si="107">IFERROR(O1666/M1666,0)</f>
        <v>0.592833876221498</v>
      </c>
      <c r="Q1666" s="17">
        <f>YEAR(SalesDataTable[[#This Row],[Order Date]])</f>
        <v>2026</v>
      </c>
      <c r="R1666" s="16" t="str">
        <f>"Q"&amp;ROUNDUP(MONTH(SalesDataTable[[#This Row],[Order Date]])/3,0)</f>
        <v>Q3</v>
      </c>
      <c r="S1666" s="13">
        <f>MONTH(SalesDataTable[[#This Row],[Order Date]])</f>
        <v>8</v>
      </c>
      <c r="T1666" s="16" t="str">
        <f>TEXT(SalesDataTable[[#This Row],[Order Date]],"mmm")</f>
        <v>Aug</v>
      </c>
    </row>
    <row r="1667" ht="15.6" spans="1:20">
      <c r="A1667" s="19" t="s">
        <v>1738</v>
      </c>
      <c r="B1667" s="11">
        <v>46250</v>
      </c>
      <c r="C1667" s="12" t="s">
        <v>21</v>
      </c>
      <c r="D1667" s="12" t="s">
        <v>22</v>
      </c>
      <c r="E1667" s="12" t="s">
        <v>45</v>
      </c>
      <c r="F1667" s="12" t="s">
        <v>24</v>
      </c>
      <c r="G1667" s="12" t="s">
        <v>51</v>
      </c>
      <c r="H1667" s="12" t="s">
        <v>84</v>
      </c>
      <c r="I1667" s="13">
        <v>1</v>
      </c>
      <c r="J1667" s="14">
        <v>81.04</v>
      </c>
      <c r="K1667" s="15">
        <v>0.1</v>
      </c>
      <c r="L1667" s="14">
        <v>39.29</v>
      </c>
      <c r="M1667" s="14">
        <f t="shared" si="104"/>
        <v>72.936</v>
      </c>
      <c r="N1667" s="14">
        <f t="shared" si="105"/>
        <v>39.29</v>
      </c>
      <c r="O1667" s="14">
        <f t="shared" si="106"/>
        <v>33.646</v>
      </c>
      <c r="P1667" s="16">
        <f t="shared" si="107"/>
        <v>0.46130854447735</v>
      </c>
      <c r="Q1667" s="17">
        <f>YEAR(SalesDataTable[[#This Row],[Order Date]])</f>
        <v>2026</v>
      </c>
      <c r="R1667" s="16" t="str">
        <f>"Q"&amp;ROUNDUP(MONTH(SalesDataTable[[#This Row],[Order Date]])/3,0)</f>
        <v>Q3</v>
      </c>
      <c r="S1667" s="13">
        <f>MONTH(SalesDataTable[[#This Row],[Order Date]])</f>
        <v>8</v>
      </c>
      <c r="T1667" s="16" t="str">
        <f>TEXT(SalesDataTable[[#This Row],[Order Date]],"mmm")</f>
        <v>Aug</v>
      </c>
    </row>
    <row r="1668" ht="15.6" spans="1:20">
      <c r="A1668" s="19" t="s">
        <v>1739</v>
      </c>
      <c r="B1668" s="11">
        <v>46250</v>
      </c>
      <c r="C1668" s="12" t="s">
        <v>21</v>
      </c>
      <c r="D1668" s="12" t="s">
        <v>108</v>
      </c>
      <c r="E1668" s="12" t="s">
        <v>45</v>
      </c>
      <c r="F1668" s="12" t="s">
        <v>40</v>
      </c>
      <c r="G1668" s="12" t="s">
        <v>51</v>
      </c>
      <c r="H1668" s="12" t="s">
        <v>61</v>
      </c>
      <c r="I1668" s="13">
        <v>1</v>
      </c>
      <c r="J1668" s="14">
        <v>191.12</v>
      </c>
      <c r="K1668" s="15">
        <v>0.05</v>
      </c>
      <c r="L1668" s="14">
        <v>106.14</v>
      </c>
      <c r="M1668" s="14">
        <f t="shared" si="104"/>
        <v>181.564</v>
      </c>
      <c r="N1668" s="14">
        <f t="shared" si="105"/>
        <v>106.14</v>
      </c>
      <c r="O1668" s="14">
        <f t="shared" si="106"/>
        <v>75.424</v>
      </c>
      <c r="P1668" s="16">
        <f t="shared" si="107"/>
        <v>0.415412747020334</v>
      </c>
      <c r="Q1668" s="17">
        <f>YEAR(SalesDataTable[[#This Row],[Order Date]])</f>
        <v>2026</v>
      </c>
      <c r="R1668" s="16" t="str">
        <f>"Q"&amp;ROUNDUP(MONTH(SalesDataTable[[#This Row],[Order Date]])/3,0)</f>
        <v>Q3</v>
      </c>
      <c r="S1668" s="13">
        <f>MONTH(SalesDataTable[[#This Row],[Order Date]])</f>
        <v>8</v>
      </c>
      <c r="T1668" s="16" t="str">
        <f>TEXT(SalesDataTable[[#This Row],[Order Date]],"mmm")</f>
        <v>Aug</v>
      </c>
    </row>
    <row r="1669" ht="15.6" spans="1:20">
      <c r="A1669" s="19" t="s">
        <v>1740</v>
      </c>
      <c r="B1669" s="11">
        <v>46250</v>
      </c>
      <c r="C1669" s="12" t="s">
        <v>21</v>
      </c>
      <c r="D1669" s="12" t="s">
        <v>108</v>
      </c>
      <c r="E1669" s="12" t="s">
        <v>23</v>
      </c>
      <c r="F1669" s="12" t="s">
        <v>36</v>
      </c>
      <c r="G1669" s="12" t="s">
        <v>31</v>
      </c>
      <c r="H1669" s="12" t="s">
        <v>73</v>
      </c>
      <c r="I1669" s="13">
        <v>1</v>
      </c>
      <c r="J1669" s="14">
        <v>156.19</v>
      </c>
      <c r="K1669" s="15">
        <v>0</v>
      </c>
      <c r="L1669" s="14">
        <v>79.24</v>
      </c>
      <c r="M1669" s="14">
        <f t="shared" si="104"/>
        <v>156.19</v>
      </c>
      <c r="N1669" s="14">
        <f t="shared" si="105"/>
        <v>79.24</v>
      </c>
      <c r="O1669" s="14">
        <f t="shared" si="106"/>
        <v>76.95</v>
      </c>
      <c r="P1669" s="16">
        <f t="shared" si="107"/>
        <v>0.492669184967027</v>
      </c>
      <c r="Q1669" s="17">
        <f>YEAR(SalesDataTable[[#This Row],[Order Date]])</f>
        <v>2026</v>
      </c>
      <c r="R1669" s="16" t="str">
        <f>"Q"&amp;ROUNDUP(MONTH(SalesDataTable[[#This Row],[Order Date]])/3,0)</f>
        <v>Q3</v>
      </c>
      <c r="S1669" s="13">
        <f>MONTH(SalesDataTable[[#This Row],[Order Date]])</f>
        <v>8</v>
      </c>
      <c r="T1669" s="16" t="str">
        <f>TEXT(SalesDataTable[[#This Row],[Order Date]],"mmm")</f>
        <v>Aug</v>
      </c>
    </row>
    <row r="1670" ht="15.6" spans="1:20">
      <c r="A1670" s="19" t="s">
        <v>1741</v>
      </c>
      <c r="B1670" s="11">
        <v>46251</v>
      </c>
      <c r="C1670" s="12" t="s">
        <v>28</v>
      </c>
      <c r="D1670" s="12" t="s">
        <v>86</v>
      </c>
      <c r="E1670" s="12" t="s">
        <v>23</v>
      </c>
      <c r="F1670" s="12" t="s">
        <v>24</v>
      </c>
      <c r="G1670" s="12" t="s">
        <v>37</v>
      </c>
      <c r="H1670" s="12" t="s">
        <v>38</v>
      </c>
      <c r="I1670" s="13">
        <v>4</v>
      </c>
      <c r="J1670" s="14">
        <v>36.93</v>
      </c>
      <c r="K1670" s="15">
        <v>0</v>
      </c>
      <c r="L1670" s="14">
        <v>13.36</v>
      </c>
      <c r="M1670" s="14">
        <f t="shared" si="104"/>
        <v>147.72</v>
      </c>
      <c r="N1670" s="14">
        <f t="shared" si="105"/>
        <v>53.44</v>
      </c>
      <c r="O1670" s="14">
        <f t="shared" si="106"/>
        <v>94.28</v>
      </c>
      <c r="P1670" s="16">
        <f t="shared" si="107"/>
        <v>0.638234497698348</v>
      </c>
      <c r="Q1670" s="17">
        <f>YEAR(SalesDataTable[[#This Row],[Order Date]])</f>
        <v>2026</v>
      </c>
      <c r="R1670" s="16" t="str">
        <f>"Q"&amp;ROUNDUP(MONTH(SalesDataTable[[#This Row],[Order Date]])/3,0)</f>
        <v>Q3</v>
      </c>
      <c r="S1670" s="13">
        <f>MONTH(SalesDataTable[[#This Row],[Order Date]])</f>
        <v>8</v>
      </c>
      <c r="T1670" s="16" t="str">
        <f>TEXT(SalesDataTable[[#This Row],[Order Date]],"mmm")</f>
        <v>Aug</v>
      </c>
    </row>
    <row r="1671" ht="15.6" spans="1:20">
      <c r="A1671" s="19" t="s">
        <v>1742</v>
      </c>
      <c r="B1671" s="11">
        <v>46251</v>
      </c>
      <c r="C1671" s="12" t="s">
        <v>28</v>
      </c>
      <c r="D1671" s="12" t="s">
        <v>89</v>
      </c>
      <c r="E1671" s="12" t="s">
        <v>45</v>
      </c>
      <c r="F1671" s="12" t="s">
        <v>24</v>
      </c>
      <c r="G1671" s="12" t="s">
        <v>25</v>
      </c>
      <c r="H1671" s="12" t="s">
        <v>63</v>
      </c>
      <c r="I1671" s="13">
        <v>3</v>
      </c>
      <c r="J1671" s="14">
        <v>104.96</v>
      </c>
      <c r="K1671" s="15">
        <v>0.05</v>
      </c>
      <c r="L1671" s="14">
        <v>51.66</v>
      </c>
      <c r="M1671" s="14">
        <f t="shared" si="104"/>
        <v>299.136</v>
      </c>
      <c r="N1671" s="14">
        <f t="shared" si="105"/>
        <v>154.98</v>
      </c>
      <c r="O1671" s="14">
        <f t="shared" si="106"/>
        <v>144.156</v>
      </c>
      <c r="P1671" s="16">
        <f t="shared" si="107"/>
        <v>0.481907894736842</v>
      </c>
      <c r="Q1671" s="17">
        <f>YEAR(SalesDataTable[[#This Row],[Order Date]])</f>
        <v>2026</v>
      </c>
      <c r="R1671" s="16" t="str">
        <f>"Q"&amp;ROUNDUP(MONTH(SalesDataTable[[#This Row],[Order Date]])/3,0)</f>
        <v>Q3</v>
      </c>
      <c r="S1671" s="13">
        <f>MONTH(SalesDataTable[[#This Row],[Order Date]])</f>
        <v>8</v>
      </c>
      <c r="T1671" s="16" t="str">
        <f>TEXT(SalesDataTable[[#This Row],[Order Date]],"mmm")</f>
        <v>Aug</v>
      </c>
    </row>
    <row r="1672" ht="15.6" spans="1:20">
      <c r="A1672" s="19" t="s">
        <v>1743</v>
      </c>
      <c r="B1672" s="11">
        <v>46251</v>
      </c>
      <c r="C1672" s="12" t="s">
        <v>28</v>
      </c>
      <c r="D1672" s="12" t="s">
        <v>29</v>
      </c>
      <c r="E1672" s="12" t="s">
        <v>59</v>
      </c>
      <c r="F1672" s="12" t="s">
        <v>36</v>
      </c>
      <c r="G1672" s="12" t="s">
        <v>37</v>
      </c>
      <c r="H1672" s="12" t="s">
        <v>103</v>
      </c>
      <c r="I1672" s="13">
        <v>3</v>
      </c>
      <c r="J1672" s="14">
        <v>168.51</v>
      </c>
      <c r="K1672" s="15">
        <v>0</v>
      </c>
      <c r="L1672" s="14">
        <v>85.34</v>
      </c>
      <c r="M1672" s="14">
        <f t="shared" si="104"/>
        <v>505.53</v>
      </c>
      <c r="N1672" s="14">
        <f t="shared" si="105"/>
        <v>256.02</v>
      </c>
      <c r="O1672" s="14">
        <f t="shared" si="106"/>
        <v>249.51</v>
      </c>
      <c r="P1672" s="16">
        <f t="shared" si="107"/>
        <v>0.493561212984393</v>
      </c>
      <c r="Q1672" s="17">
        <f>YEAR(SalesDataTable[[#This Row],[Order Date]])</f>
        <v>2026</v>
      </c>
      <c r="R1672" s="16" t="str">
        <f>"Q"&amp;ROUNDUP(MONTH(SalesDataTable[[#This Row],[Order Date]])/3,0)</f>
        <v>Q3</v>
      </c>
      <c r="S1672" s="13">
        <f>MONTH(SalesDataTable[[#This Row],[Order Date]])</f>
        <v>8</v>
      </c>
      <c r="T1672" s="16" t="str">
        <f>TEXT(SalesDataTable[[#This Row],[Order Date]],"mmm")</f>
        <v>Aug</v>
      </c>
    </row>
    <row r="1673" ht="15.6" spans="1:20">
      <c r="A1673" s="19" t="s">
        <v>1744</v>
      </c>
      <c r="B1673" s="11">
        <v>46251</v>
      </c>
      <c r="C1673" s="12" t="s">
        <v>28</v>
      </c>
      <c r="D1673" s="12" t="s">
        <v>89</v>
      </c>
      <c r="E1673" s="12" t="s">
        <v>45</v>
      </c>
      <c r="F1673" s="12" t="s">
        <v>36</v>
      </c>
      <c r="G1673" s="12" t="s">
        <v>37</v>
      </c>
      <c r="H1673" s="12" t="s">
        <v>66</v>
      </c>
      <c r="I1673" s="13">
        <v>1</v>
      </c>
      <c r="J1673" s="14">
        <v>46.44</v>
      </c>
      <c r="K1673" s="15">
        <v>0.05</v>
      </c>
      <c r="L1673" s="14">
        <v>18.59</v>
      </c>
      <c r="M1673" s="14">
        <f t="shared" si="104"/>
        <v>44.118</v>
      </c>
      <c r="N1673" s="14">
        <f t="shared" si="105"/>
        <v>18.59</v>
      </c>
      <c r="O1673" s="14">
        <f t="shared" si="106"/>
        <v>25.528</v>
      </c>
      <c r="P1673" s="16">
        <f t="shared" si="107"/>
        <v>0.578630037626366</v>
      </c>
      <c r="Q1673" s="17">
        <f>YEAR(SalesDataTable[[#This Row],[Order Date]])</f>
        <v>2026</v>
      </c>
      <c r="R1673" s="16" t="str">
        <f>"Q"&amp;ROUNDUP(MONTH(SalesDataTable[[#This Row],[Order Date]])/3,0)</f>
        <v>Q3</v>
      </c>
      <c r="S1673" s="13">
        <f>MONTH(SalesDataTable[[#This Row],[Order Date]])</f>
        <v>8</v>
      </c>
      <c r="T1673" s="16" t="str">
        <f>TEXT(SalesDataTable[[#This Row],[Order Date]],"mmm")</f>
        <v>Aug</v>
      </c>
    </row>
    <row r="1674" ht="15.6" spans="1:20">
      <c r="A1674" s="19" t="s">
        <v>1745</v>
      </c>
      <c r="B1674" s="11">
        <v>46251</v>
      </c>
      <c r="C1674" s="12" t="s">
        <v>21</v>
      </c>
      <c r="D1674" s="12" t="s">
        <v>22</v>
      </c>
      <c r="E1674" s="12" t="s">
        <v>23</v>
      </c>
      <c r="F1674" s="12" t="s">
        <v>36</v>
      </c>
      <c r="G1674" s="12" t="s">
        <v>31</v>
      </c>
      <c r="H1674" s="12" t="s">
        <v>99</v>
      </c>
      <c r="I1674" s="13">
        <v>1</v>
      </c>
      <c r="J1674" s="14">
        <v>69.9</v>
      </c>
      <c r="K1674" s="15">
        <v>0.1</v>
      </c>
      <c r="L1674" s="14">
        <v>31.43</v>
      </c>
      <c r="M1674" s="14">
        <f t="shared" si="104"/>
        <v>62.91</v>
      </c>
      <c r="N1674" s="14">
        <f t="shared" si="105"/>
        <v>31.43</v>
      </c>
      <c r="O1674" s="14">
        <f t="shared" si="106"/>
        <v>31.48</v>
      </c>
      <c r="P1674" s="16">
        <f t="shared" si="107"/>
        <v>0.500397393101256</v>
      </c>
      <c r="Q1674" s="17">
        <f>YEAR(SalesDataTable[[#This Row],[Order Date]])</f>
        <v>2026</v>
      </c>
      <c r="R1674" s="16" t="str">
        <f>"Q"&amp;ROUNDUP(MONTH(SalesDataTable[[#This Row],[Order Date]])/3,0)</f>
        <v>Q3</v>
      </c>
      <c r="S1674" s="13">
        <f>MONTH(SalesDataTable[[#This Row],[Order Date]])</f>
        <v>8</v>
      </c>
      <c r="T1674" s="16" t="str">
        <f>TEXT(SalesDataTable[[#This Row],[Order Date]],"mmm")</f>
        <v>Aug</v>
      </c>
    </row>
    <row r="1675" ht="15.6" spans="1:20">
      <c r="A1675" s="19" t="s">
        <v>1746</v>
      </c>
      <c r="B1675" s="11">
        <v>46252</v>
      </c>
      <c r="C1675" s="12" t="s">
        <v>47</v>
      </c>
      <c r="D1675" s="12" t="s">
        <v>102</v>
      </c>
      <c r="E1675" s="12" t="s">
        <v>23</v>
      </c>
      <c r="F1675" s="12" t="s">
        <v>36</v>
      </c>
      <c r="G1675" s="12" t="s">
        <v>25</v>
      </c>
      <c r="H1675" s="12" t="s">
        <v>55</v>
      </c>
      <c r="I1675" s="13">
        <v>2</v>
      </c>
      <c r="J1675" s="14">
        <v>39.83</v>
      </c>
      <c r="K1675" s="15">
        <v>0</v>
      </c>
      <c r="L1675" s="14">
        <v>17.18</v>
      </c>
      <c r="M1675" s="14">
        <f t="shared" si="104"/>
        <v>79.66</v>
      </c>
      <c r="N1675" s="14">
        <f t="shared" si="105"/>
        <v>34.36</v>
      </c>
      <c r="O1675" s="14">
        <f t="shared" si="106"/>
        <v>45.3</v>
      </c>
      <c r="P1675" s="16">
        <f t="shared" si="107"/>
        <v>0.56866683404469</v>
      </c>
      <c r="Q1675" s="17">
        <f>YEAR(SalesDataTable[[#This Row],[Order Date]])</f>
        <v>2026</v>
      </c>
      <c r="R1675" s="16" t="str">
        <f>"Q"&amp;ROUNDUP(MONTH(SalesDataTable[[#This Row],[Order Date]])/3,0)</f>
        <v>Q3</v>
      </c>
      <c r="S1675" s="13">
        <f>MONTH(SalesDataTable[[#This Row],[Order Date]])</f>
        <v>8</v>
      </c>
      <c r="T1675" s="16" t="str">
        <f>TEXT(SalesDataTable[[#This Row],[Order Date]],"mmm")</f>
        <v>Aug</v>
      </c>
    </row>
    <row r="1676" ht="15.6" spans="1:20">
      <c r="A1676" s="19" t="s">
        <v>1747</v>
      </c>
      <c r="B1676" s="11">
        <v>46252</v>
      </c>
      <c r="C1676" s="12" t="s">
        <v>21</v>
      </c>
      <c r="D1676" s="12" t="s">
        <v>72</v>
      </c>
      <c r="E1676" s="12" t="s">
        <v>23</v>
      </c>
      <c r="F1676" s="12" t="s">
        <v>36</v>
      </c>
      <c r="G1676" s="12" t="s">
        <v>37</v>
      </c>
      <c r="H1676" s="12" t="s">
        <v>38</v>
      </c>
      <c r="I1676" s="13">
        <v>2</v>
      </c>
      <c r="J1676" s="14">
        <v>36.02</v>
      </c>
      <c r="K1676" s="15">
        <v>0</v>
      </c>
      <c r="L1676" s="14">
        <v>13.87</v>
      </c>
      <c r="M1676" s="14">
        <f t="shared" si="104"/>
        <v>72.04</v>
      </c>
      <c r="N1676" s="14">
        <f t="shared" si="105"/>
        <v>27.74</v>
      </c>
      <c r="O1676" s="14">
        <f t="shared" si="106"/>
        <v>44.3</v>
      </c>
      <c r="P1676" s="16">
        <f t="shared" si="107"/>
        <v>0.614936146585231</v>
      </c>
      <c r="Q1676" s="17">
        <f>YEAR(SalesDataTable[[#This Row],[Order Date]])</f>
        <v>2026</v>
      </c>
      <c r="R1676" s="16" t="str">
        <f>"Q"&amp;ROUNDUP(MONTH(SalesDataTable[[#This Row],[Order Date]])/3,0)</f>
        <v>Q3</v>
      </c>
      <c r="S1676" s="13">
        <f>MONTH(SalesDataTable[[#This Row],[Order Date]])</f>
        <v>8</v>
      </c>
      <c r="T1676" s="16" t="str">
        <f>TEXT(SalesDataTable[[#This Row],[Order Date]],"mmm")</f>
        <v>Aug</v>
      </c>
    </row>
    <row r="1677" ht="15.6" spans="1:20">
      <c r="A1677" s="19" t="s">
        <v>1748</v>
      </c>
      <c r="B1677" s="11">
        <v>46252</v>
      </c>
      <c r="C1677" s="12" t="s">
        <v>21</v>
      </c>
      <c r="D1677" s="12" t="s">
        <v>108</v>
      </c>
      <c r="E1677" s="12" t="s">
        <v>59</v>
      </c>
      <c r="F1677" s="12" t="s">
        <v>40</v>
      </c>
      <c r="G1677" s="12" t="s">
        <v>69</v>
      </c>
      <c r="H1677" s="12" t="s">
        <v>75</v>
      </c>
      <c r="I1677" s="13">
        <v>3</v>
      </c>
      <c r="J1677" s="14">
        <v>125.31</v>
      </c>
      <c r="K1677" s="15">
        <v>0</v>
      </c>
      <c r="L1677" s="14">
        <v>67.64</v>
      </c>
      <c r="M1677" s="14">
        <f t="shared" si="104"/>
        <v>375.93</v>
      </c>
      <c r="N1677" s="14">
        <f t="shared" si="105"/>
        <v>202.92</v>
      </c>
      <c r="O1677" s="14">
        <f t="shared" si="106"/>
        <v>173.01</v>
      </c>
      <c r="P1677" s="16">
        <f t="shared" si="107"/>
        <v>0.460218657728832</v>
      </c>
      <c r="Q1677" s="17">
        <f>YEAR(SalesDataTable[[#This Row],[Order Date]])</f>
        <v>2026</v>
      </c>
      <c r="R1677" s="16" t="str">
        <f>"Q"&amp;ROUNDUP(MONTH(SalesDataTable[[#This Row],[Order Date]])/3,0)</f>
        <v>Q3</v>
      </c>
      <c r="S1677" s="13">
        <f>MONTH(SalesDataTable[[#This Row],[Order Date]])</f>
        <v>8</v>
      </c>
      <c r="T1677" s="16" t="str">
        <f>TEXT(SalesDataTable[[#This Row],[Order Date]],"mmm")</f>
        <v>Aug</v>
      </c>
    </row>
    <row r="1678" ht="15.6" spans="1:20">
      <c r="A1678" s="19" t="s">
        <v>1749</v>
      </c>
      <c r="B1678" s="11">
        <v>46252</v>
      </c>
      <c r="C1678" s="12" t="s">
        <v>28</v>
      </c>
      <c r="D1678" s="12" t="s">
        <v>89</v>
      </c>
      <c r="E1678" s="12" t="s">
        <v>23</v>
      </c>
      <c r="F1678" s="12" t="s">
        <v>24</v>
      </c>
      <c r="G1678" s="12" t="s">
        <v>31</v>
      </c>
      <c r="H1678" s="12" t="s">
        <v>32</v>
      </c>
      <c r="I1678" s="13">
        <v>3</v>
      </c>
      <c r="J1678" s="14">
        <v>92.5</v>
      </c>
      <c r="K1678" s="15">
        <v>0.1</v>
      </c>
      <c r="L1678" s="14">
        <v>46.38</v>
      </c>
      <c r="M1678" s="14">
        <f t="shared" si="104"/>
        <v>249.75</v>
      </c>
      <c r="N1678" s="14">
        <f t="shared" si="105"/>
        <v>139.14</v>
      </c>
      <c r="O1678" s="14">
        <f t="shared" si="106"/>
        <v>110.61</v>
      </c>
      <c r="P1678" s="16">
        <f t="shared" si="107"/>
        <v>0.442882882882883</v>
      </c>
      <c r="Q1678" s="17">
        <f>YEAR(SalesDataTable[[#This Row],[Order Date]])</f>
        <v>2026</v>
      </c>
      <c r="R1678" s="16" t="str">
        <f>"Q"&amp;ROUNDUP(MONTH(SalesDataTable[[#This Row],[Order Date]])/3,0)</f>
        <v>Q3</v>
      </c>
      <c r="S1678" s="13">
        <f>MONTH(SalesDataTable[[#This Row],[Order Date]])</f>
        <v>8</v>
      </c>
      <c r="T1678" s="16" t="str">
        <f>TEXT(SalesDataTable[[#This Row],[Order Date]],"mmm")</f>
        <v>Aug</v>
      </c>
    </row>
    <row r="1679" ht="15.6" spans="1:20">
      <c r="A1679" s="19" t="s">
        <v>1750</v>
      </c>
      <c r="B1679" s="11">
        <v>46252</v>
      </c>
      <c r="C1679" s="12" t="s">
        <v>28</v>
      </c>
      <c r="D1679" s="12" t="s">
        <v>29</v>
      </c>
      <c r="E1679" s="12" t="s">
        <v>30</v>
      </c>
      <c r="F1679" s="12" t="s">
        <v>40</v>
      </c>
      <c r="G1679" s="12" t="s">
        <v>25</v>
      </c>
      <c r="H1679" s="12" t="s">
        <v>63</v>
      </c>
      <c r="I1679" s="13">
        <v>5</v>
      </c>
      <c r="J1679" s="14">
        <v>100.48</v>
      </c>
      <c r="K1679" s="15">
        <v>0.1</v>
      </c>
      <c r="L1679" s="14">
        <v>49.67</v>
      </c>
      <c r="M1679" s="14">
        <f t="shared" si="104"/>
        <v>452.16</v>
      </c>
      <c r="N1679" s="14">
        <f t="shared" si="105"/>
        <v>248.35</v>
      </c>
      <c r="O1679" s="14">
        <f t="shared" si="106"/>
        <v>203.81</v>
      </c>
      <c r="P1679" s="16">
        <f t="shared" si="107"/>
        <v>0.450747523000708</v>
      </c>
      <c r="Q1679" s="17">
        <f>YEAR(SalesDataTable[[#This Row],[Order Date]])</f>
        <v>2026</v>
      </c>
      <c r="R1679" s="16" t="str">
        <f>"Q"&amp;ROUNDUP(MONTH(SalesDataTable[[#This Row],[Order Date]])/3,0)</f>
        <v>Q3</v>
      </c>
      <c r="S1679" s="13">
        <f>MONTH(SalesDataTable[[#This Row],[Order Date]])</f>
        <v>8</v>
      </c>
      <c r="T1679" s="16" t="str">
        <f>TEXT(SalesDataTable[[#This Row],[Order Date]],"mmm")</f>
        <v>Aug</v>
      </c>
    </row>
    <row r="1680" ht="15.6" spans="1:20">
      <c r="A1680" s="19" t="s">
        <v>1751</v>
      </c>
      <c r="B1680" s="11">
        <v>46252</v>
      </c>
      <c r="C1680" s="12" t="s">
        <v>21</v>
      </c>
      <c r="D1680" s="12" t="s">
        <v>108</v>
      </c>
      <c r="E1680" s="12" t="s">
        <v>59</v>
      </c>
      <c r="F1680" s="12" t="s">
        <v>36</v>
      </c>
      <c r="G1680" s="12" t="s">
        <v>51</v>
      </c>
      <c r="H1680" s="12" t="s">
        <v>84</v>
      </c>
      <c r="I1680" s="13">
        <v>2</v>
      </c>
      <c r="J1680" s="14">
        <v>79.78</v>
      </c>
      <c r="K1680" s="15">
        <v>0</v>
      </c>
      <c r="L1680" s="14">
        <v>38.77</v>
      </c>
      <c r="M1680" s="14">
        <f t="shared" si="104"/>
        <v>159.56</v>
      </c>
      <c r="N1680" s="14">
        <f t="shared" si="105"/>
        <v>77.54</v>
      </c>
      <c r="O1680" s="14">
        <f t="shared" si="106"/>
        <v>82.02</v>
      </c>
      <c r="P1680" s="16">
        <f t="shared" si="107"/>
        <v>0.514038606166959</v>
      </c>
      <c r="Q1680" s="17">
        <f>YEAR(SalesDataTable[[#This Row],[Order Date]])</f>
        <v>2026</v>
      </c>
      <c r="R1680" s="16" t="str">
        <f>"Q"&amp;ROUNDUP(MONTH(SalesDataTable[[#This Row],[Order Date]])/3,0)</f>
        <v>Q3</v>
      </c>
      <c r="S1680" s="13">
        <f>MONTH(SalesDataTable[[#This Row],[Order Date]])</f>
        <v>8</v>
      </c>
      <c r="T1680" s="16" t="str">
        <f>TEXT(SalesDataTable[[#This Row],[Order Date]],"mmm")</f>
        <v>Aug</v>
      </c>
    </row>
    <row r="1681" ht="15.6" spans="1:20">
      <c r="A1681" s="19" t="s">
        <v>1752</v>
      </c>
      <c r="B1681" s="11">
        <v>46252</v>
      </c>
      <c r="C1681" s="12" t="s">
        <v>34</v>
      </c>
      <c r="D1681" s="12" t="s">
        <v>81</v>
      </c>
      <c r="E1681" s="12" t="s">
        <v>30</v>
      </c>
      <c r="F1681" s="12" t="s">
        <v>40</v>
      </c>
      <c r="G1681" s="12" t="s">
        <v>31</v>
      </c>
      <c r="H1681" s="12" t="s">
        <v>41</v>
      </c>
      <c r="I1681" s="13">
        <v>4</v>
      </c>
      <c r="J1681" s="14">
        <v>144.44</v>
      </c>
      <c r="K1681" s="15">
        <v>0.1</v>
      </c>
      <c r="L1681" s="14">
        <v>77.66</v>
      </c>
      <c r="M1681" s="14">
        <f t="shared" si="104"/>
        <v>519.984</v>
      </c>
      <c r="N1681" s="14">
        <f t="shared" si="105"/>
        <v>310.64</v>
      </c>
      <c r="O1681" s="14">
        <f t="shared" si="106"/>
        <v>209.344</v>
      </c>
      <c r="P1681" s="16">
        <f t="shared" si="107"/>
        <v>0.402597002984707</v>
      </c>
      <c r="Q1681" s="17">
        <f>YEAR(SalesDataTable[[#This Row],[Order Date]])</f>
        <v>2026</v>
      </c>
      <c r="R1681" s="16" t="str">
        <f>"Q"&amp;ROUNDUP(MONTH(SalesDataTable[[#This Row],[Order Date]])/3,0)</f>
        <v>Q3</v>
      </c>
      <c r="S1681" s="13">
        <f>MONTH(SalesDataTable[[#This Row],[Order Date]])</f>
        <v>8</v>
      </c>
      <c r="T1681" s="16" t="str">
        <f>TEXT(SalesDataTable[[#This Row],[Order Date]],"mmm")</f>
        <v>Aug</v>
      </c>
    </row>
    <row r="1682" ht="15.6" spans="1:20">
      <c r="A1682" s="19" t="s">
        <v>1753</v>
      </c>
      <c r="B1682" s="11">
        <v>46253</v>
      </c>
      <c r="C1682" s="12" t="s">
        <v>28</v>
      </c>
      <c r="D1682" s="12" t="s">
        <v>29</v>
      </c>
      <c r="E1682" s="12" t="s">
        <v>23</v>
      </c>
      <c r="F1682" s="12" t="s">
        <v>24</v>
      </c>
      <c r="G1682" s="12" t="s">
        <v>31</v>
      </c>
      <c r="H1682" s="12" t="s">
        <v>73</v>
      </c>
      <c r="I1682" s="13">
        <v>3</v>
      </c>
      <c r="J1682" s="14">
        <v>157.42</v>
      </c>
      <c r="K1682" s="15">
        <v>0</v>
      </c>
      <c r="L1682" s="14">
        <v>77.99</v>
      </c>
      <c r="M1682" s="14">
        <f t="shared" si="104"/>
        <v>472.26</v>
      </c>
      <c r="N1682" s="14">
        <f t="shared" si="105"/>
        <v>233.97</v>
      </c>
      <c r="O1682" s="14">
        <f t="shared" si="106"/>
        <v>238.29</v>
      </c>
      <c r="P1682" s="16">
        <f t="shared" si="107"/>
        <v>0.504573751746919</v>
      </c>
      <c r="Q1682" s="17">
        <f>YEAR(SalesDataTable[[#This Row],[Order Date]])</f>
        <v>2026</v>
      </c>
      <c r="R1682" s="16" t="str">
        <f>"Q"&amp;ROUNDUP(MONTH(SalesDataTable[[#This Row],[Order Date]])/3,0)</f>
        <v>Q3</v>
      </c>
      <c r="S1682" s="13">
        <f>MONTH(SalesDataTable[[#This Row],[Order Date]])</f>
        <v>8</v>
      </c>
      <c r="T1682" s="16" t="str">
        <f>TEXT(SalesDataTable[[#This Row],[Order Date]],"mmm")</f>
        <v>Aug</v>
      </c>
    </row>
    <row r="1683" ht="15.6" spans="1:20">
      <c r="A1683" s="19" t="s">
        <v>1754</v>
      </c>
      <c r="B1683" s="11">
        <v>46253</v>
      </c>
      <c r="C1683" s="12" t="s">
        <v>28</v>
      </c>
      <c r="D1683" s="12" t="s">
        <v>106</v>
      </c>
      <c r="E1683" s="12" t="s">
        <v>59</v>
      </c>
      <c r="F1683" s="12" t="s">
        <v>40</v>
      </c>
      <c r="G1683" s="12" t="s">
        <v>31</v>
      </c>
      <c r="H1683" s="12" t="s">
        <v>32</v>
      </c>
      <c r="I1683" s="13">
        <v>1</v>
      </c>
      <c r="J1683" s="14">
        <v>90.37</v>
      </c>
      <c r="K1683" s="15">
        <v>0.05</v>
      </c>
      <c r="L1683" s="14">
        <v>45.89</v>
      </c>
      <c r="M1683" s="14">
        <f t="shared" si="104"/>
        <v>85.8515</v>
      </c>
      <c r="N1683" s="14">
        <f t="shared" si="105"/>
        <v>45.89</v>
      </c>
      <c r="O1683" s="14">
        <f t="shared" si="106"/>
        <v>39.9615</v>
      </c>
      <c r="P1683" s="16">
        <f t="shared" si="107"/>
        <v>0.465472356336232</v>
      </c>
      <c r="Q1683" s="17">
        <f>YEAR(SalesDataTable[[#This Row],[Order Date]])</f>
        <v>2026</v>
      </c>
      <c r="R1683" s="16" t="str">
        <f>"Q"&amp;ROUNDUP(MONTH(SalesDataTable[[#This Row],[Order Date]])/3,0)</f>
        <v>Q3</v>
      </c>
      <c r="S1683" s="13">
        <f>MONTH(SalesDataTable[[#This Row],[Order Date]])</f>
        <v>8</v>
      </c>
      <c r="T1683" s="16" t="str">
        <f>TEXT(SalesDataTable[[#This Row],[Order Date]],"mmm")</f>
        <v>Aug</v>
      </c>
    </row>
    <row r="1684" ht="15.6" spans="1:20">
      <c r="A1684" s="19" t="s">
        <v>1755</v>
      </c>
      <c r="B1684" s="11">
        <v>46253</v>
      </c>
      <c r="C1684" s="12" t="s">
        <v>28</v>
      </c>
      <c r="D1684" s="12" t="s">
        <v>58</v>
      </c>
      <c r="E1684" s="12" t="s">
        <v>30</v>
      </c>
      <c r="F1684" s="12" t="s">
        <v>40</v>
      </c>
      <c r="G1684" s="12" t="s">
        <v>25</v>
      </c>
      <c r="H1684" s="12" t="s">
        <v>63</v>
      </c>
      <c r="I1684" s="13">
        <v>15</v>
      </c>
      <c r="J1684" s="14">
        <v>104.79</v>
      </c>
      <c r="K1684" s="15">
        <v>0.15</v>
      </c>
      <c r="L1684" s="14">
        <v>49.67</v>
      </c>
      <c r="M1684" s="14">
        <f t="shared" si="104"/>
        <v>1336.0725</v>
      </c>
      <c r="N1684" s="14">
        <f t="shared" si="105"/>
        <v>745.05</v>
      </c>
      <c r="O1684" s="14">
        <f t="shared" si="106"/>
        <v>591.0225</v>
      </c>
      <c r="P1684" s="16">
        <f t="shared" si="107"/>
        <v>0.442358105566876</v>
      </c>
      <c r="Q1684" s="17">
        <f>YEAR(SalesDataTable[[#This Row],[Order Date]])</f>
        <v>2026</v>
      </c>
      <c r="R1684" s="16" t="str">
        <f>"Q"&amp;ROUNDUP(MONTH(SalesDataTable[[#This Row],[Order Date]])/3,0)</f>
        <v>Q3</v>
      </c>
      <c r="S1684" s="13">
        <f>MONTH(SalesDataTable[[#This Row],[Order Date]])</f>
        <v>8</v>
      </c>
      <c r="T1684" s="16" t="str">
        <f>TEXT(SalesDataTable[[#This Row],[Order Date]],"mmm")</f>
        <v>Aug</v>
      </c>
    </row>
    <row r="1685" ht="15.6" spans="1:20">
      <c r="A1685" s="19" t="s">
        <v>1756</v>
      </c>
      <c r="B1685" s="11">
        <v>46253</v>
      </c>
      <c r="C1685" s="12" t="s">
        <v>34</v>
      </c>
      <c r="D1685" s="12" t="s">
        <v>35</v>
      </c>
      <c r="E1685" s="12" t="s">
        <v>23</v>
      </c>
      <c r="F1685" s="12" t="s">
        <v>24</v>
      </c>
      <c r="G1685" s="12" t="s">
        <v>37</v>
      </c>
      <c r="H1685" s="12" t="s">
        <v>91</v>
      </c>
      <c r="I1685" s="13">
        <v>1</v>
      </c>
      <c r="J1685" s="14">
        <v>130.94</v>
      </c>
      <c r="K1685" s="15">
        <v>0</v>
      </c>
      <c r="L1685" s="14">
        <v>66.06</v>
      </c>
      <c r="M1685" s="14">
        <f t="shared" si="104"/>
        <v>130.94</v>
      </c>
      <c r="N1685" s="14">
        <f t="shared" si="105"/>
        <v>66.06</v>
      </c>
      <c r="O1685" s="14">
        <f t="shared" si="106"/>
        <v>64.88</v>
      </c>
      <c r="P1685" s="16">
        <f t="shared" si="107"/>
        <v>0.49549411944402</v>
      </c>
      <c r="Q1685" s="17">
        <f>YEAR(SalesDataTable[[#This Row],[Order Date]])</f>
        <v>2026</v>
      </c>
      <c r="R1685" s="16" t="str">
        <f>"Q"&amp;ROUNDUP(MONTH(SalesDataTable[[#This Row],[Order Date]])/3,0)</f>
        <v>Q3</v>
      </c>
      <c r="S1685" s="13">
        <f>MONTH(SalesDataTable[[#This Row],[Order Date]])</f>
        <v>8</v>
      </c>
      <c r="T1685" s="16" t="str">
        <f>TEXT(SalesDataTable[[#This Row],[Order Date]],"mmm")</f>
        <v>Aug</v>
      </c>
    </row>
    <row r="1686" ht="15.6" spans="1:20">
      <c r="A1686" s="19" t="s">
        <v>1757</v>
      </c>
      <c r="B1686" s="11">
        <v>46253</v>
      </c>
      <c r="C1686" s="12" t="s">
        <v>28</v>
      </c>
      <c r="D1686" s="12" t="s">
        <v>58</v>
      </c>
      <c r="E1686" s="12" t="s">
        <v>23</v>
      </c>
      <c r="F1686" s="12" t="s">
        <v>24</v>
      </c>
      <c r="G1686" s="12" t="s">
        <v>25</v>
      </c>
      <c r="H1686" s="12" t="s">
        <v>55</v>
      </c>
      <c r="I1686" s="13">
        <v>1</v>
      </c>
      <c r="J1686" s="14">
        <v>40.42</v>
      </c>
      <c r="K1686" s="15">
        <v>0.05</v>
      </c>
      <c r="L1686" s="14">
        <v>16.62</v>
      </c>
      <c r="M1686" s="14">
        <f t="shared" si="104"/>
        <v>38.399</v>
      </c>
      <c r="N1686" s="14">
        <f t="shared" si="105"/>
        <v>16.62</v>
      </c>
      <c r="O1686" s="14">
        <f t="shared" si="106"/>
        <v>21.779</v>
      </c>
      <c r="P1686" s="16">
        <f t="shared" si="107"/>
        <v>0.567176228547618</v>
      </c>
      <c r="Q1686" s="17">
        <f>YEAR(SalesDataTable[[#This Row],[Order Date]])</f>
        <v>2026</v>
      </c>
      <c r="R1686" s="16" t="str">
        <f>"Q"&amp;ROUNDUP(MONTH(SalesDataTable[[#This Row],[Order Date]])/3,0)</f>
        <v>Q3</v>
      </c>
      <c r="S1686" s="13">
        <f>MONTH(SalesDataTable[[#This Row],[Order Date]])</f>
        <v>8</v>
      </c>
      <c r="T1686" s="16" t="str">
        <f>TEXT(SalesDataTable[[#This Row],[Order Date]],"mmm")</f>
        <v>Aug</v>
      </c>
    </row>
    <row r="1687" ht="15.6" spans="1:20">
      <c r="A1687" s="19" t="s">
        <v>1758</v>
      </c>
      <c r="B1687" s="11">
        <v>46253</v>
      </c>
      <c r="C1687" s="12" t="s">
        <v>28</v>
      </c>
      <c r="D1687" s="12" t="s">
        <v>86</v>
      </c>
      <c r="E1687" s="12" t="s">
        <v>59</v>
      </c>
      <c r="F1687" s="12" t="s">
        <v>24</v>
      </c>
      <c r="G1687" s="12" t="s">
        <v>51</v>
      </c>
      <c r="H1687" s="12" t="s">
        <v>52</v>
      </c>
      <c r="I1687" s="13">
        <v>1</v>
      </c>
      <c r="J1687" s="14">
        <v>338.45</v>
      </c>
      <c r="K1687" s="15">
        <v>0.15</v>
      </c>
      <c r="L1687" s="14">
        <v>197.2</v>
      </c>
      <c r="M1687" s="14">
        <f t="shared" si="104"/>
        <v>287.6825</v>
      </c>
      <c r="N1687" s="14">
        <f t="shared" si="105"/>
        <v>197.2</v>
      </c>
      <c r="O1687" s="14">
        <f t="shared" si="106"/>
        <v>90.4825</v>
      </c>
      <c r="P1687" s="16">
        <f t="shared" si="107"/>
        <v>0.314522085980204</v>
      </c>
      <c r="Q1687" s="17">
        <f>YEAR(SalesDataTable[[#This Row],[Order Date]])</f>
        <v>2026</v>
      </c>
      <c r="R1687" s="16" t="str">
        <f>"Q"&amp;ROUNDUP(MONTH(SalesDataTable[[#This Row],[Order Date]])/3,0)</f>
        <v>Q3</v>
      </c>
      <c r="S1687" s="13">
        <f>MONTH(SalesDataTable[[#This Row],[Order Date]])</f>
        <v>8</v>
      </c>
      <c r="T1687" s="16" t="str">
        <f>TEXT(SalesDataTable[[#This Row],[Order Date]],"mmm")</f>
        <v>Aug</v>
      </c>
    </row>
    <row r="1688" ht="15.6" spans="1:20">
      <c r="A1688" s="19" t="s">
        <v>1759</v>
      </c>
      <c r="B1688" s="11">
        <v>46253</v>
      </c>
      <c r="C1688" s="12" t="s">
        <v>34</v>
      </c>
      <c r="D1688" s="12" t="s">
        <v>81</v>
      </c>
      <c r="E1688" s="12" t="s">
        <v>59</v>
      </c>
      <c r="F1688" s="12" t="s">
        <v>24</v>
      </c>
      <c r="G1688" s="12" t="s">
        <v>25</v>
      </c>
      <c r="H1688" s="12" t="s">
        <v>63</v>
      </c>
      <c r="I1688" s="13">
        <v>1</v>
      </c>
      <c r="J1688" s="14">
        <v>103.92</v>
      </c>
      <c r="K1688" s="15">
        <v>0.05</v>
      </c>
      <c r="L1688" s="14">
        <v>50.71</v>
      </c>
      <c r="M1688" s="14">
        <f t="shared" si="104"/>
        <v>98.724</v>
      </c>
      <c r="N1688" s="14">
        <f t="shared" si="105"/>
        <v>50.71</v>
      </c>
      <c r="O1688" s="14">
        <f t="shared" si="106"/>
        <v>48.014</v>
      </c>
      <c r="P1688" s="16">
        <f t="shared" si="107"/>
        <v>0.486345772051376</v>
      </c>
      <c r="Q1688" s="17">
        <f>YEAR(SalesDataTable[[#This Row],[Order Date]])</f>
        <v>2026</v>
      </c>
      <c r="R1688" s="16" t="str">
        <f>"Q"&amp;ROUNDUP(MONTH(SalesDataTable[[#This Row],[Order Date]])/3,0)</f>
        <v>Q3</v>
      </c>
      <c r="S1688" s="13">
        <f>MONTH(SalesDataTable[[#This Row],[Order Date]])</f>
        <v>8</v>
      </c>
      <c r="T1688" s="16" t="str">
        <f>TEXT(SalesDataTable[[#This Row],[Order Date]],"mmm")</f>
        <v>Aug</v>
      </c>
    </row>
    <row r="1689" ht="15.6" spans="1:20">
      <c r="A1689" s="19" t="s">
        <v>1760</v>
      </c>
      <c r="B1689" s="11">
        <v>46254</v>
      </c>
      <c r="C1689" s="12" t="s">
        <v>21</v>
      </c>
      <c r="D1689" s="12" t="s">
        <v>72</v>
      </c>
      <c r="E1689" s="12" t="s">
        <v>23</v>
      </c>
      <c r="F1689" s="12" t="s">
        <v>36</v>
      </c>
      <c r="G1689" s="12" t="s">
        <v>25</v>
      </c>
      <c r="H1689" s="12" t="s">
        <v>49</v>
      </c>
      <c r="I1689" s="13">
        <v>6</v>
      </c>
      <c r="J1689" s="14">
        <v>51.67</v>
      </c>
      <c r="K1689" s="15">
        <v>0.1</v>
      </c>
      <c r="L1689" s="14">
        <v>23.1</v>
      </c>
      <c r="M1689" s="14">
        <f t="shared" si="104"/>
        <v>279.018</v>
      </c>
      <c r="N1689" s="14">
        <f t="shared" si="105"/>
        <v>138.6</v>
      </c>
      <c r="O1689" s="14">
        <f t="shared" si="106"/>
        <v>140.418</v>
      </c>
      <c r="P1689" s="16">
        <f t="shared" si="107"/>
        <v>0.503257854331978</v>
      </c>
      <c r="Q1689" s="17">
        <f>YEAR(SalesDataTable[[#This Row],[Order Date]])</f>
        <v>2026</v>
      </c>
      <c r="R1689" s="16" t="str">
        <f>"Q"&amp;ROUNDUP(MONTH(SalesDataTable[[#This Row],[Order Date]])/3,0)</f>
        <v>Q3</v>
      </c>
      <c r="S1689" s="13">
        <f>MONTH(SalesDataTable[[#This Row],[Order Date]])</f>
        <v>8</v>
      </c>
      <c r="T1689" s="16" t="str">
        <f>TEXT(SalesDataTable[[#This Row],[Order Date]],"mmm")</f>
        <v>Aug</v>
      </c>
    </row>
    <row r="1690" ht="15.6" spans="1:20">
      <c r="A1690" s="19" t="s">
        <v>1761</v>
      </c>
      <c r="B1690" s="11">
        <v>46254</v>
      </c>
      <c r="C1690" s="12" t="s">
        <v>28</v>
      </c>
      <c r="D1690" s="12" t="s">
        <v>89</v>
      </c>
      <c r="E1690" s="12" t="s">
        <v>30</v>
      </c>
      <c r="F1690" s="12" t="s">
        <v>24</v>
      </c>
      <c r="G1690" s="12" t="s">
        <v>37</v>
      </c>
      <c r="H1690" s="12" t="s">
        <v>103</v>
      </c>
      <c r="I1690" s="13">
        <v>4</v>
      </c>
      <c r="J1690" s="14">
        <v>166.02</v>
      </c>
      <c r="K1690" s="15">
        <v>0.1</v>
      </c>
      <c r="L1690" s="14">
        <v>87.99</v>
      </c>
      <c r="M1690" s="14">
        <f t="shared" si="104"/>
        <v>597.672</v>
      </c>
      <c r="N1690" s="14">
        <f t="shared" si="105"/>
        <v>351.96</v>
      </c>
      <c r="O1690" s="14">
        <f t="shared" si="106"/>
        <v>245.712</v>
      </c>
      <c r="P1690" s="16">
        <f t="shared" si="107"/>
        <v>0.411115126691563</v>
      </c>
      <c r="Q1690" s="17">
        <f>YEAR(SalesDataTable[[#This Row],[Order Date]])</f>
        <v>2026</v>
      </c>
      <c r="R1690" s="16" t="str">
        <f>"Q"&amp;ROUNDUP(MONTH(SalesDataTable[[#This Row],[Order Date]])/3,0)</f>
        <v>Q3</v>
      </c>
      <c r="S1690" s="13">
        <f>MONTH(SalesDataTable[[#This Row],[Order Date]])</f>
        <v>8</v>
      </c>
      <c r="T1690" s="16" t="str">
        <f>TEXT(SalesDataTable[[#This Row],[Order Date]],"mmm")</f>
        <v>Aug</v>
      </c>
    </row>
    <row r="1691" ht="15.6" spans="1:20">
      <c r="A1691" s="19" t="s">
        <v>1762</v>
      </c>
      <c r="B1691" s="11">
        <v>46254</v>
      </c>
      <c r="C1691" s="12" t="s">
        <v>34</v>
      </c>
      <c r="D1691" s="12" t="s">
        <v>54</v>
      </c>
      <c r="E1691" s="12" t="s">
        <v>45</v>
      </c>
      <c r="F1691" s="12" t="s">
        <v>36</v>
      </c>
      <c r="G1691" s="12" t="s">
        <v>25</v>
      </c>
      <c r="H1691" s="12" t="s">
        <v>49</v>
      </c>
      <c r="I1691" s="13">
        <v>2</v>
      </c>
      <c r="J1691" s="14">
        <v>50.59</v>
      </c>
      <c r="K1691" s="15">
        <v>0.1</v>
      </c>
      <c r="L1691" s="14">
        <v>22.68</v>
      </c>
      <c r="M1691" s="14">
        <f t="shared" si="104"/>
        <v>91.062</v>
      </c>
      <c r="N1691" s="14">
        <f t="shared" si="105"/>
        <v>45.36</v>
      </c>
      <c r="O1691" s="14">
        <f t="shared" si="106"/>
        <v>45.702</v>
      </c>
      <c r="P1691" s="16">
        <f t="shared" si="107"/>
        <v>0.501877841470646</v>
      </c>
      <c r="Q1691" s="17">
        <f>YEAR(SalesDataTable[[#This Row],[Order Date]])</f>
        <v>2026</v>
      </c>
      <c r="R1691" s="16" t="str">
        <f>"Q"&amp;ROUNDUP(MONTH(SalesDataTable[[#This Row],[Order Date]])/3,0)</f>
        <v>Q3</v>
      </c>
      <c r="S1691" s="13">
        <f>MONTH(SalesDataTable[[#This Row],[Order Date]])</f>
        <v>8</v>
      </c>
      <c r="T1691" s="16" t="str">
        <f>TEXT(SalesDataTable[[#This Row],[Order Date]],"mmm")</f>
        <v>Aug</v>
      </c>
    </row>
    <row r="1692" ht="15.6" spans="1:20">
      <c r="A1692" s="19" t="s">
        <v>1763</v>
      </c>
      <c r="B1692" s="11">
        <v>46254</v>
      </c>
      <c r="C1692" s="12" t="s">
        <v>47</v>
      </c>
      <c r="D1692" s="12" t="s">
        <v>65</v>
      </c>
      <c r="E1692" s="12" t="s">
        <v>45</v>
      </c>
      <c r="F1692" s="12" t="s">
        <v>24</v>
      </c>
      <c r="G1692" s="12" t="s">
        <v>31</v>
      </c>
      <c r="H1692" s="12" t="s">
        <v>73</v>
      </c>
      <c r="I1692" s="13">
        <v>1</v>
      </c>
      <c r="J1692" s="14">
        <v>155.83</v>
      </c>
      <c r="K1692" s="15">
        <v>0</v>
      </c>
      <c r="L1692" s="14">
        <v>77.26</v>
      </c>
      <c r="M1692" s="14">
        <f t="shared" si="104"/>
        <v>155.83</v>
      </c>
      <c r="N1692" s="14">
        <f t="shared" si="105"/>
        <v>77.26</v>
      </c>
      <c r="O1692" s="14">
        <f t="shared" si="106"/>
        <v>78.57</v>
      </c>
      <c r="P1692" s="16">
        <f t="shared" si="107"/>
        <v>0.504203298466277</v>
      </c>
      <c r="Q1692" s="17">
        <f>YEAR(SalesDataTable[[#This Row],[Order Date]])</f>
        <v>2026</v>
      </c>
      <c r="R1692" s="16" t="str">
        <f>"Q"&amp;ROUNDUP(MONTH(SalesDataTable[[#This Row],[Order Date]])/3,0)</f>
        <v>Q3</v>
      </c>
      <c r="S1692" s="13">
        <f>MONTH(SalesDataTable[[#This Row],[Order Date]])</f>
        <v>8</v>
      </c>
      <c r="T1692" s="16" t="str">
        <f>TEXT(SalesDataTable[[#This Row],[Order Date]],"mmm")</f>
        <v>Aug</v>
      </c>
    </row>
    <row r="1693" ht="15.6" spans="1:20">
      <c r="A1693" s="19" t="s">
        <v>1764</v>
      </c>
      <c r="B1693" s="11">
        <v>46254</v>
      </c>
      <c r="C1693" s="12" t="s">
        <v>47</v>
      </c>
      <c r="D1693" s="12" t="s">
        <v>48</v>
      </c>
      <c r="E1693" s="12" t="s">
        <v>23</v>
      </c>
      <c r="F1693" s="12" t="s">
        <v>36</v>
      </c>
      <c r="G1693" s="12" t="s">
        <v>69</v>
      </c>
      <c r="H1693" s="12" t="s">
        <v>87</v>
      </c>
      <c r="I1693" s="13">
        <v>1</v>
      </c>
      <c r="J1693" s="14">
        <v>36.38</v>
      </c>
      <c r="K1693" s="15">
        <v>0.05</v>
      </c>
      <c r="L1693" s="14">
        <v>14.2</v>
      </c>
      <c r="M1693" s="14">
        <f t="shared" si="104"/>
        <v>34.561</v>
      </c>
      <c r="N1693" s="14">
        <f t="shared" si="105"/>
        <v>14.2</v>
      </c>
      <c r="O1693" s="14">
        <f t="shared" si="106"/>
        <v>20.361</v>
      </c>
      <c r="P1693" s="16">
        <f t="shared" si="107"/>
        <v>0.589132258904546</v>
      </c>
      <c r="Q1693" s="17">
        <f>YEAR(SalesDataTable[[#This Row],[Order Date]])</f>
        <v>2026</v>
      </c>
      <c r="R1693" s="16" t="str">
        <f>"Q"&amp;ROUNDUP(MONTH(SalesDataTable[[#This Row],[Order Date]])/3,0)</f>
        <v>Q3</v>
      </c>
      <c r="S1693" s="13">
        <f>MONTH(SalesDataTable[[#This Row],[Order Date]])</f>
        <v>8</v>
      </c>
      <c r="T1693" s="16" t="str">
        <f>TEXT(SalesDataTable[[#This Row],[Order Date]],"mmm")</f>
        <v>Aug</v>
      </c>
    </row>
    <row r="1694" ht="15.6" spans="1:20">
      <c r="A1694" s="19" t="s">
        <v>1765</v>
      </c>
      <c r="B1694" s="11">
        <v>46254</v>
      </c>
      <c r="C1694" s="12" t="s">
        <v>28</v>
      </c>
      <c r="D1694" s="12" t="s">
        <v>89</v>
      </c>
      <c r="E1694" s="12" t="s">
        <v>45</v>
      </c>
      <c r="F1694" s="12" t="s">
        <v>36</v>
      </c>
      <c r="G1694" s="12" t="s">
        <v>51</v>
      </c>
      <c r="H1694" s="12" t="s">
        <v>110</v>
      </c>
      <c r="I1694" s="13">
        <v>2</v>
      </c>
      <c r="J1694" s="14">
        <v>124.09</v>
      </c>
      <c r="K1694" s="15">
        <v>0</v>
      </c>
      <c r="L1694" s="14">
        <v>60.39</v>
      </c>
      <c r="M1694" s="14">
        <f t="shared" si="104"/>
        <v>248.18</v>
      </c>
      <c r="N1694" s="14">
        <f t="shared" si="105"/>
        <v>120.78</v>
      </c>
      <c r="O1694" s="14">
        <f t="shared" si="106"/>
        <v>127.4</v>
      </c>
      <c r="P1694" s="16">
        <f t="shared" si="107"/>
        <v>0.513337094044645</v>
      </c>
      <c r="Q1694" s="17">
        <f>YEAR(SalesDataTable[[#This Row],[Order Date]])</f>
        <v>2026</v>
      </c>
      <c r="R1694" s="16" t="str">
        <f>"Q"&amp;ROUNDUP(MONTH(SalesDataTable[[#This Row],[Order Date]])/3,0)</f>
        <v>Q3</v>
      </c>
      <c r="S1694" s="13">
        <f>MONTH(SalesDataTable[[#This Row],[Order Date]])</f>
        <v>8</v>
      </c>
      <c r="T1694" s="16" t="str">
        <f>TEXT(SalesDataTable[[#This Row],[Order Date]],"mmm")</f>
        <v>Aug</v>
      </c>
    </row>
    <row r="1695" ht="15.6" spans="1:20">
      <c r="A1695" s="19" t="s">
        <v>1766</v>
      </c>
      <c r="B1695" s="11">
        <v>46254</v>
      </c>
      <c r="C1695" s="12" t="s">
        <v>47</v>
      </c>
      <c r="D1695" s="12" t="s">
        <v>68</v>
      </c>
      <c r="E1695" s="12" t="s">
        <v>23</v>
      </c>
      <c r="F1695" s="12" t="s">
        <v>36</v>
      </c>
      <c r="G1695" s="12" t="s">
        <v>31</v>
      </c>
      <c r="H1695" s="12" t="s">
        <v>41</v>
      </c>
      <c r="I1695" s="13">
        <v>1</v>
      </c>
      <c r="J1695" s="14">
        <v>141.98</v>
      </c>
      <c r="K1695" s="15">
        <v>0.05</v>
      </c>
      <c r="L1695" s="14">
        <v>79.51</v>
      </c>
      <c r="M1695" s="14">
        <f t="shared" si="104"/>
        <v>134.881</v>
      </c>
      <c r="N1695" s="14">
        <f t="shared" si="105"/>
        <v>79.51</v>
      </c>
      <c r="O1695" s="14">
        <f t="shared" si="106"/>
        <v>55.371</v>
      </c>
      <c r="P1695" s="16">
        <f t="shared" si="107"/>
        <v>0.410517419058281</v>
      </c>
      <c r="Q1695" s="17">
        <f>YEAR(SalesDataTable[[#This Row],[Order Date]])</f>
        <v>2026</v>
      </c>
      <c r="R1695" s="16" t="str">
        <f>"Q"&amp;ROUNDUP(MONTH(SalesDataTable[[#This Row],[Order Date]])/3,0)</f>
        <v>Q3</v>
      </c>
      <c r="S1695" s="13">
        <f>MONTH(SalesDataTable[[#This Row],[Order Date]])</f>
        <v>8</v>
      </c>
      <c r="T1695" s="16" t="str">
        <f>TEXT(SalesDataTable[[#This Row],[Order Date]],"mmm")</f>
        <v>Aug</v>
      </c>
    </row>
    <row r="1696" ht="15.6" spans="1:20">
      <c r="A1696" s="19" t="s">
        <v>1767</v>
      </c>
      <c r="B1696" s="11">
        <v>46254</v>
      </c>
      <c r="C1696" s="12" t="s">
        <v>47</v>
      </c>
      <c r="D1696" s="12" t="s">
        <v>102</v>
      </c>
      <c r="E1696" s="12" t="s">
        <v>45</v>
      </c>
      <c r="F1696" s="12" t="s">
        <v>36</v>
      </c>
      <c r="G1696" s="12" t="s">
        <v>51</v>
      </c>
      <c r="H1696" s="12" t="s">
        <v>110</v>
      </c>
      <c r="I1696" s="13">
        <v>5</v>
      </c>
      <c r="J1696" s="14">
        <v>121.93</v>
      </c>
      <c r="K1696" s="15">
        <v>0.15</v>
      </c>
      <c r="L1696" s="14">
        <v>62.28</v>
      </c>
      <c r="M1696" s="14">
        <f t="shared" si="104"/>
        <v>518.2025</v>
      </c>
      <c r="N1696" s="14">
        <f t="shared" si="105"/>
        <v>311.4</v>
      </c>
      <c r="O1696" s="14">
        <f t="shared" si="106"/>
        <v>206.8025</v>
      </c>
      <c r="P1696" s="16">
        <f t="shared" si="107"/>
        <v>0.399076615801738</v>
      </c>
      <c r="Q1696" s="17">
        <f>YEAR(SalesDataTable[[#This Row],[Order Date]])</f>
        <v>2026</v>
      </c>
      <c r="R1696" s="16" t="str">
        <f>"Q"&amp;ROUNDUP(MONTH(SalesDataTable[[#This Row],[Order Date]])/3,0)</f>
        <v>Q3</v>
      </c>
      <c r="S1696" s="13">
        <f>MONTH(SalesDataTable[[#This Row],[Order Date]])</f>
        <v>8</v>
      </c>
      <c r="T1696" s="16" t="str">
        <f>TEXT(SalesDataTable[[#This Row],[Order Date]],"mmm")</f>
        <v>Aug</v>
      </c>
    </row>
    <row r="1697" ht="15.6" spans="1:20">
      <c r="A1697" s="19" t="s">
        <v>1768</v>
      </c>
      <c r="B1697" s="11">
        <v>46254</v>
      </c>
      <c r="C1697" s="12" t="s">
        <v>47</v>
      </c>
      <c r="D1697" s="12" t="s">
        <v>48</v>
      </c>
      <c r="E1697" s="12" t="s">
        <v>23</v>
      </c>
      <c r="F1697" s="12" t="s">
        <v>36</v>
      </c>
      <c r="G1697" s="12" t="s">
        <v>37</v>
      </c>
      <c r="H1697" s="12" t="s">
        <v>38</v>
      </c>
      <c r="I1697" s="13">
        <v>1</v>
      </c>
      <c r="J1697" s="14">
        <v>35.58</v>
      </c>
      <c r="K1697" s="15">
        <v>0.15</v>
      </c>
      <c r="L1697" s="14">
        <v>13.94</v>
      </c>
      <c r="M1697" s="14">
        <f t="shared" si="104"/>
        <v>30.243</v>
      </c>
      <c r="N1697" s="14">
        <f t="shared" si="105"/>
        <v>13.94</v>
      </c>
      <c r="O1697" s="14">
        <f t="shared" si="106"/>
        <v>16.303</v>
      </c>
      <c r="P1697" s="16">
        <f t="shared" si="107"/>
        <v>0.539066891512085</v>
      </c>
      <c r="Q1697" s="17">
        <f>YEAR(SalesDataTable[[#This Row],[Order Date]])</f>
        <v>2026</v>
      </c>
      <c r="R1697" s="16" t="str">
        <f>"Q"&amp;ROUNDUP(MONTH(SalesDataTable[[#This Row],[Order Date]])/3,0)</f>
        <v>Q3</v>
      </c>
      <c r="S1697" s="13">
        <f>MONTH(SalesDataTable[[#This Row],[Order Date]])</f>
        <v>8</v>
      </c>
      <c r="T1697" s="16" t="str">
        <f>TEXT(SalesDataTable[[#This Row],[Order Date]],"mmm")</f>
        <v>Aug</v>
      </c>
    </row>
    <row r="1698" ht="15.6" spans="1:20">
      <c r="A1698" s="19" t="s">
        <v>1769</v>
      </c>
      <c r="B1698" s="11">
        <v>46254</v>
      </c>
      <c r="C1698" s="12" t="s">
        <v>34</v>
      </c>
      <c r="D1698" s="12" t="s">
        <v>54</v>
      </c>
      <c r="E1698" s="12" t="s">
        <v>59</v>
      </c>
      <c r="F1698" s="12" t="s">
        <v>24</v>
      </c>
      <c r="G1698" s="12" t="s">
        <v>31</v>
      </c>
      <c r="H1698" s="12" t="s">
        <v>73</v>
      </c>
      <c r="I1698" s="13">
        <v>1</v>
      </c>
      <c r="J1698" s="14">
        <v>157.84</v>
      </c>
      <c r="K1698" s="15">
        <v>0</v>
      </c>
      <c r="L1698" s="14">
        <v>77.87</v>
      </c>
      <c r="M1698" s="14">
        <f t="shared" si="104"/>
        <v>157.84</v>
      </c>
      <c r="N1698" s="14">
        <f t="shared" si="105"/>
        <v>77.87</v>
      </c>
      <c r="O1698" s="14">
        <f t="shared" si="106"/>
        <v>79.97</v>
      </c>
      <c r="P1698" s="16">
        <f t="shared" si="107"/>
        <v>0.506652306132793</v>
      </c>
      <c r="Q1698" s="17">
        <f>YEAR(SalesDataTable[[#This Row],[Order Date]])</f>
        <v>2026</v>
      </c>
      <c r="R1698" s="16" t="str">
        <f>"Q"&amp;ROUNDUP(MONTH(SalesDataTable[[#This Row],[Order Date]])/3,0)</f>
        <v>Q3</v>
      </c>
      <c r="S1698" s="13">
        <f>MONTH(SalesDataTable[[#This Row],[Order Date]])</f>
        <v>8</v>
      </c>
      <c r="T1698" s="16" t="str">
        <f>TEXT(SalesDataTable[[#This Row],[Order Date]],"mmm")</f>
        <v>Aug</v>
      </c>
    </row>
    <row r="1699" ht="15.6" spans="1:20">
      <c r="A1699" s="19" t="s">
        <v>1770</v>
      </c>
      <c r="B1699" s="11">
        <v>46254</v>
      </c>
      <c r="C1699" s="12" t="s">
        <v>28</v>
      </c>
      <c r="D1699" s="12" t="s">
        <v>89</v>
      </c>
      <c r="E1699" s="12" t="s">
        <v>23</v>
      </c>
      <c r="F1699" s="12" t="s">
        <v>36</v>
      </c>
      <c r="G1699" s="12" t="s">
        <v>51</v>
      </c>
      <c r="H1699" s="12" t="s">
        <v>52</v>
      </c>
      <c r="I1699" s="13">
        <v>1</v>
      </c>
      <c r="J1699" s="14">
        <v>336.35</v>
      </c>
      <c r="K1699" s="15">
        <v>0</v>
      </c>
      <c r="L1699" s="14">
        <v>195.07</v>
      </c>
      <c r="M1699" s="14">
        <f t="shared" si="104"/>
        <v>336.35</v>
      </c>
      <c r="N1699" s="14">
        <f t="shared" si="105"/>
        <v>195.07</v>
      </c>
      <c r="O1699" s="14">
        <f t="shared" si="106"/>
        <v>141.28</v>
      </c>
      <c r="P1699" s="16">
        <f t="shared" si="107"/>
        <v>0.420038650215549</v>
      </c>
      <c r="Q1699" s="17">
        <f>YEAR(SalesDataTable[[#This Row],[Order Date]])</f>
        <v>2026</v>
      </c>
      <c r="R1699" s="16" t="str">
        <f>"Q"&amp;ROUNDUP(MONTH(SalesDataTable[[#This Row],[Order Date]])/3,0)</f>
        <v>Q3</v>
      </c>
      <c r="S1699" s="13">
        <f>MONTH(SalesDataTable[[#This Row],[Order Date]])</f>
        <v>8</v>
      </c>
      <c r="T1699" s="16" t="str">
        <f>TEXT(SalesDataTable[[#This Row],[Order Date]],"mmm")</f>
        <v>Aug</v>
      </c>
    </row>
    <row r="1700" ht="15.6" spans="1:20">
      <c r="A1700" s="19" t="s">
        <v>1771</v>
      </c>
      <c r="B1700" s="11">
        <v>46254</v>
      </c>
      <c r="C1700" s="12" t="s">
        <v>47</v>
      </c>
      <c r="D1700" s="12" t="s">
        <v>102</v>
      </c>
      <c r="E1700" s="12" t="s">
        <v>30</v>
      </c>
      <c r="F1700" s="12" t="s">
        <v>24</v>
      </c>
      <c r="G1700" s="12" t="s">
        <v>31</v>
      </c>
      <c r="H1700" s="12" t="s">
        <v>73</v>
      </c>
      <c r="I1700" s="13">
        <v>3</v>
      </c>
      <c r="J1700" s="14">
        <v>153.03</v>
      </c>
      <c r="K1700" s="15">
        <v>0.15</v>
      </c>
      <c r="L1700" s="14">
        <v>78.24</v>
      </c>
      <c r="M1700" s="14">
        <f t="shared" si="104"/>
        <v>390.2265</v>
      </c>
      <c r="N1700" s="14">
        <f t="shared" si="105"/>
        <v>234.72</v>
      </c>
      <c r="O1700" s="14">
        <f t="shared" si="106"/>
        <v>155.5065</v>
      </c>
      <c r="P1700" s="16">
        <f t="shared" si="107"/>
        <v>0.39850317700105</v>
      </c>
      <c r="Q1700" s="17">
        <f>YEAR(SalesDataTable[[#This Row],[Order Date]])</f>
        <v>2026</v>
      </c>
      <c r="R1700" s="16" t="str">
        <f>"Q"&amp;ROUNDUP(MONTH(SalesDataTable[[#This Row],[Order Date]])/3,0)</f>
        <v>Q3</v>
      </c>
      <c r="S1700" s="13">
        <f>MONTH(SalesDataTable[[#This Row],[Order Date]])</f>
        <v>8</v>
      </c>
      <c r="T1700" s="16" t="str">
        <f>TEXT(SalesDataTable[[#This Row],[Order Date]],"mmm")</f>
        <v>Aug</v>
      </c>
    </row>
    <row r="1701" ht="15.6" spans="1:20">
      <c r="A1701" s="19" t="s">
        <v>1772</v>
      </c>
      <c r="B1701" s="11">
        <v>46254</v>
      </c>
      <c r="C1701" s="12" t="s">
        <v>28</v>
      </c>
      <c r="D1701" s="12" t="s">
        <v>106</v>
      </c>
      <c r="E1701" s="12" t="s">
        <v>23</v>
      </c>
      <c r="F1701" s="12" t="s">
        <v>24</v>
      </c>
      <c r="G1701" s="12" t="s">
        <v>25</v>
      </c>
      <c r="H1701" s="12" t="s">
        <v>63</v>
      </c>
      <c r="I1701" s="13">
        <v>2</v>
      </c>
      <c r="J1701" s="14">
        <v>105.01</v>
      </c>
      <c r="K1701" s="15">
        <v>0.15</v>
      </c>
      <c r="L1701" s="14">
        <v>50.56</v>
      </c>
      <c r="M1701" s="14">
        <f t="shared" si="104"/>
        <v>178.517</v>
      </c>
      <c r="N1701" s="14">
        <f t="shared" si="105"/>
        <v>101.12</v>
      </c>
      <c r="O1701" s="14">
        <f t="shared" si="106"/>
        <v>77.397</v>
      </c>
      <c r="P1701" s="16">
        <f t="shared" si="107"/>
        <v>0.43355534766997</v>
      </c>
      <c r="Q1701" s="17">
        <f>YEAR(SalesDataTable[[#This Row],[Order Date]])</f>
        <v>2026</v>
      </c>
      <c r="R1701" s="16" t="str">
        <f>"Q"&amp;ROUNDUP(MONTH(SalesDataTable[[#This Row],[Order Date]])/3,0)</f>
        <v>Q3</v>
      </c>
      <c r="S1701" s="13">
        <f>MONTH(SalesDataTable[[#This Row],[Order Date]])</f>
        <v>8</v>
      </c>
      <c r="T1701" s="16" t="str">
        <f>TEXT(SalesDataTable[[#This Row],[Order Date]],"mmm")</f>
        <v>Aug</v>
      </c>
    </row>
    <row r="1702" ht="15.6" spans="1:20">
      <c r="A1702" s="19" t="s">
        <v>1773</v>
      </c>
      <c r="B1702" s="11">
        <v>46255</v>
      </c>
      <c r="C1702" s="12" t="s">
        <v>21</v>
      </c>
      <c r="D1702" s="12" t="s">
        <v>22</v>
      </c>
      <c r="E1702" s="12" t="s">
        <v>45</v>
      </c>
      <c r="F1702" s="12" t="s">
        <v>24</v>
      </c>
      <c r="G1702" s="12" t="s">
        <v>37</v>
      </c>
      <c r="H1702" s="12" t="s">
        <v>66</v>
      </c>
      <c r="I1702" s="13">
        <v>2</v>
      </c>
      <c r="J1702" s="14">
        <v>45.47</v>
      </c>
      <c r="K1702" s="15">
        <v>0</v>
      </c>
      <c r="L1702" s="14">
        <v>18.27</v>
      </c>
      <c r="M1702" s="14">
        <f t="shared" si="104"/>
        <v>90.94</v>
      </c>
      <c r="N1702" s="14">
        <f t="shared" si="105"/>
        <v>36.54</v>
      </c>
      <c r="O1702" s="14">
        <f t="shared" si="106"/>
        <v>54.4</v>
      </c>
      <c r="P1702" s="16">
        <f t="shared" si="107"/>
        <v>0.598196613151528</v>
      </c>
      <c r="Q1702" s="17">
        <f>YEAR(SalesDataTable[[#This Row],[Order Date]])</f>
        <v>2026</v>
      </c>
      <c r="R1702" s="16" t="str">
        <f>"Q"&amp;ROUNDUP(MONTH(SalesDataTable[[#This Row],[Order Date]])/3,0)</f>
        <v>Q3</v>
      </c>
      <c r="S1702" s="13">
        <f>MONTH(SalesDataTable[[#This Row],[Order Date]])</f>
        <v>8</v>
      </c>
      <c r="T1702" s="16" t="str">
        <f>TEXT(SalesDataTable[[#This Row],[Order Date]],"mmm")</f>
        <v>Aug</v>
      </c>
    </row>
    <row r="1703" ht="15.6" spans="1:20">
      <c r="A1703" s="19" t="s">
        <v>1774</v>
      </c>
      <c r="B1703" s="11">
        <v>46255</v>
      </c>
      <c r="C1703" s="12" t="s">
        <v>21</v>
      </c>
      <c r="D1703" s="12" t="s">
        <v>108</v>
      </c>
      <c r="E1703" s="12" t="s">
        <v>45</v>
      </c>
      <c r="F1703" s="12" t="s">
        <v>36</v>
      </c>
      <c r="G1703" s="12" t="s">
        <v>37</v>
      </c>
      <c r="H1703" s="12" t="s">
        <v>66</v>
      </c>
      <c r="I1703" s="13">
        <v>2</v>
      </c>
      <c r="J1703" s="14">
        <v>47.58</v>
      </c>
      <c r="K1703" s="15">
        <v>0.1</v>
      </c>
      <c r="L1703" s="14">
        <v>18.47</v>
      </c>
      <c r="M1703" s="14">
        <f t="shared" si="104"/>
        <v>85.644</v>
      </c>
      <c r="N1703" s="14">
        <f t="shared" si="105"/>
        <v>36.94</v>
      </c>
      <c r="O1703" s="14">
        <f t="shared" si="106"/>
        <v>48.704</v>
      </c>
      <c r="P1703" s="16">
        <f t="shared" si="107"/>
        <v>0.568679650646864</v>
      </c>
      <c r="Q1703" s="17">
        <f>YEAR(SalesDataTable[[#This Row],[Order Date]])</f>
        <v>2026</v>
      </c>
      <c r="R1703" s="16" t="str">
        <f>"Q"&amp;ROUNDUP(MONTH(SalesDataTable[[#This Row],[Order Date]])/3,0)</f>
        <v>Q3</v>
      </c>
      <c r="S1703" s="13">
        <f>MONTH(SalesDataTable[[#This Row],[Order Date]])</f>
        <v>8</v>
      </c>
      <c r="T1703" s="16" t="str">
        <f>TEXT(SalesDataTable[[#This Row],[Order Date]],"mmm")</f>
        <v>Aug</v>
      </c>
    </row>
    <row r="1704" ht="15.6" spans="1:20">
      <c r="A1704" s="19" t="s">
        <v>1775</v>
      </c>
      <c r="B1704" s="11">
        <v>46255</v>
      </c>
      <c r="C1704" s="12" t="s">
        <v>47</v>
      </c>
      <c r="D1704" s="12" t="s">
        <v>48</v>
      </c>
      <c r="E1704" s="12" t="s">
        <v>23</v>
      </c>
      <c r="F1704" s="12" t="s">
        <v>36</v>
      </c>
      <c r="G1704" s="12" t="s">
        <v>31</v>
      </c>
      <c r="H1704" s="12" t="s">
        <v>73</v>
      </c>
      <c r="I1704" s="13">
        <v>5</v>
      </c>
      <c r="J1704" s="14">
        <v>155.65</v>
      </c>
      <c r="K1704" s="15">
        <v>0</v>
      </c>
      <c r="L1704" s="14">
        <v>79.13</v>
      </c>
      <c r="M1704" s="14">
        <f t="shared" si="104"/>
        <v>778.25</v>
      </c>
      <c r="N1704" s="14">
        <f t="shared" si="105"/>
        <v>395.65</v>
      </c>
      <c r="O1704" s="14">
        <f t="shared" si="106"/>
        <v>382.6</v>
      </c>
      <c r="P1704" s="16">
        <f t="shared" si="107"/>
        <v>0.49161580469001</v>
      </c>
      <c r="Q1704" s="17">
        <f>YEAR(SalesDataTable[[#This Row],[Order Date]])</f>
        <v>2026</v>
      </c>
      <c r="R1704" s="16" t="str">
        <f>"Q"&amp;ROUNDUP(MONTH(SalesDataTable[[#This Row],[Order Date]])/3,0)</f>
        <v>Q3</v>
      </c>
      <c r="S1704" s="13">
        <f>MONTH(SalesDataTable[[#This Row],[Order Date]])</f>
        <v>8</v>
      </c>
      <c r="T1704" s="16" t="str">
        <f>TEXT(SalesDataTable[[#This Row],[Order Date]],"mmm")</f>
        <v>Aug</v>
      </c>
    </row>
    <row r="1705" ht="15.6" spans="1:20">
      <c r="A1705" s="19" t="s">
        <v>1776</v>
      </c>
      <c r="B1705" s="11">
        <v>46255</v>
      </c>
      <c r="C1705" s="12" t="s">
        <v>47</v>
      </c>
      <c r="D1705" s="12" t="s">
        <v>102</v>
      </c>
      <c r="E1705" s="12" t="s">
        <v>45</v>
      </c>
      <c r="F1705" s="12" t="s">
        <v>24</v>
      </c>
      <c r="G1705" s="12" t="s">
        <v>51</v>
      </c>
      <c r="H1705" s="12" t="s">
        <v>61</v>
      </c>
      <c r="I1705" s="13">
        <v>1</v>
      </c>
      <c r="J1705" s="14">
        <v>195.15</v>
      </c>
      <c r="K1705" s="15">
        <v>0</v>
      </c>
      <c r="L1705" s="14">
        <v>101.99</v>
      </c>
      <c r="M1705" s="14">
        <f t="shared" si="104"/>
        <v>195.15</v>
      </c>
      <c r="N1705" s="14">
        <f t="shared" si="105"/>
        <v>101.99</v>
      </c>
      <c r="O1705" s="14">
        <f t="shared" si="106"/>
        <v>93.16</v>
      </c>
      <c r="P1705" s="16">
        <f t="shared" si="107"/>
        <v>0.477376377145785</v>
      </c>
      <c r="Q1705" s="17">
        <f>YEAR(SalesDataTable[[#This Row],[Order Date]])</f>
        <v>2026</v>
      </c>
      <c r="R1705" s="16" t="str">
        <f>"Q"&amp;ROUNDUP(MONTH(SalesDataTable[[#This Row],[Order Date]])/3,0)</f>
        <v>Q3</v>
      </c>
      <c r="S1705" s="13">
        <f>MONTH(SalesDataTable[[#This Row],[Order Date]])</f>
        <v>8</v>
      </c>
      <c r="T1705" s="16" t="str">
        <f>TEXT(SalesDataTable[[#This Row],[Order Date]],"mmm")</f>
        <v>Aug</v>
      </c>
    </row>
    <row r="1706" ht="15.6" spans="1:20">
      <c r="A1706" s="19" t="s">
        <v>1777</v>
      </c>
      <c r="B1706" s="11">
        <v>46255</v>
      </c>
      <c r="C1706" s="12" t="s">
        <v>28</v>
      </c>
      <c r="D1706" s="12" t="s">
        <v>58</v>
      </c>
      <c r="E1706" s="12" t="s">
        <v>59</v>
      </c>
      <c r="F1706" s="12" t="s">
        <v>36</v>
      </c>
      <c r="G1706" s="12" t="s">
        <v>25</v>
      </c>
      <c r="H1706" s="12" t="s">
        <v>26</v>
      </c>
      <c r="I1706" s="13">
        <v>1</v>
      </c>
      <c r="J1706" s="14">
        <v>81.57</v>
      </c>
      <c r="K1706" s="15">
        <v>0</v>
      </c>
      <c r="L1706" s="14">
        <v>43.79</v>
      </c>
      <c r="M1706" s="14">
        <f t="shared" si="104"/>
        <v>81.57</v>
      </c>
      <c r="N1706" s="14">
        <f t="shared" si="105"/>
        <v>43.79</v>
      </c>
      <c r="O1706" s="14">
        <f t="shared" si="106"/>
        <v>37.78</v>
      </c>
      <c r="P1706" s="16">
        <f t="shared" si="107"/>
        <v>0.463160475665073</v>
      </c>
      <c r="Q1706" s="17">
        <f>YEAR(SalesDataTable[[#This Row],[Order Date]])</f>
        <v>2026</v>
      </c>
      <c r="R1706" s="16" t="str">
        <f>"Q"&amp;ROUNDUP(MONTH(SalesDataTable[[#This Row],[Order Date]])/3,0)</f>
        <v>Q3</v>
      </c>
      <c r="S1706" s="13">
        <f>MONTH(SalesDataTable[[#This Row],[Order Date]])</f>
        <v>8</v>
      </c>
      <c r="T1706" s="16" t="str">
        <f>TEXT(SalesDataTable[[#This Row],[Order Date]],"mmm")</f>
        <v>Aug</v>
      </c>
    </row>
    <row r="1707" ht="15.6" spans="1:20">
      <c r="A1707" s="19" t="s">
        <v>1778</v>
      </c>
      <c r="B1707" s="11">
        <v>46255</v>
      </c>
      <c r="C1707" s="12" t="s">
        <v>21</v>
      </c>
      <c r="D1707" s="12" t="s">
        <v>108</v>
      </c>
      <c r="E1707" s="12" t="s">
        <v>45</v>
      </c>
      <c r="F1707" s="12" t="s">
        <v>36</v>
      </c>
      <c r="G1707" s="12" t="s">
        <v>51</v>
      </c>
      <c r="H1707" s="12" t="s">
        <v>110</v>
      </c>
      <c r="I1707" s="13">
        <v>5</v>
      </c>
      <c r="J1707" s="14">
        <v>125.44</v>
      </c>
      <c r="K1707" s="15">
        <v>0</v>
      </c>
      <c r="L1707" s="14">
        <v>59.58</v>
      </c>
      <c r="M1707" s="14">
        <f t="shared" si="104"/>
        <v>627.2</v>
      </c>
      <c r="N1707" s="14">
        <f t="shared" si="105"/>
        <v>297.9</v>
      </c>
      <c r="O1707" s="14">
        <f t="shared" si="106"/>
        <v>329.3</v>
      </c>
      <c r="P1707" s="16">
        <f t="shared" si="107"/>
        <v>0.525031887755102</v>
      </c>
      <c r="Q1707" s="17">
        <f>YEAR(SalesDataTable[[#This Row],[Order Date]])</f>
        <v>2026</v>
      </c>
      <c r="R1707" s="16" t="str">
        <f>"Q"&amp;ROUNDUP(MONTH(SalesDataTable[[#This Row],[Order Date]])/3,0)</f>
        <v>Q3</v>
      </c>
      <c r="S1707" s="13">
        <f>MONTH(SalesDataTable[[#This Row],[Order Date]])</f>
        <v>8</v>
      </c>
      <c r="T1707" s="16" t="str">
        <f>TEXT(SalesDataTable[[#This Row],[Order Date]],"mmm")</f>
        <v>Aug</v>
      </c>
    </row>
    <row r="1708" ht="15.6" spans="1:20">
      <c r="A1708" s="19" t="s">
        <v>1779</v>
      </c>
      <c r="B1708" s="11">
        <v>46255</v>
      </c>
      <c r="C1708" s="12" t="s">
        <v>28</v>
      </c>
      <c r="D1708" s="12" t="s">
        <v>86</v>
      </c>
      <c r="E1708" s="12" t="s">
        <v>23</v>
      </c>
      <c r="F1708" s="12" t="s">
        <v>40</v>
      </c>
      <c r="G1708" s="12" t="s">
        <v>31</v>
      </c>
      <c r="H1708" s="12" t="s">
        <v>73</v>
      </c>
      <c r="I1708" s="13">
        <v>2</v>
      </c>
      <c r="J1708" s="14">
        <v>155.11</v>
      </c>
      <c r="K1708" s="15">
        <v>0.05</v>
      </c>
      <c r="L1708" s="14">
        <v>80.13</v>
      </c>
      <c r="M1708" s="14">
        <f t="shared" si="104"/>
        <v>294.709</v>
      </c>
      <c r="N1708" s="14">
        <f t="shared" si="105"/>
        <v>160.26</v>
      </c>
      <c r="O1708" s="14">
        <f t="shared" si="106"/>
        <v>134.449</v>
      </c>
      <c r="P1708" s="16">
        <f t="shared" si="107"/>
        <v>0.456209345489958</v>
      </c>
      <c r="Q1708" s="17">
        <f>YEAR(SalesDataTable[[#This Row],[Order Date]])</f>
        <v>2026</v>
      </c>
      <c r="R1708" s="16" t="str">
        <f>"Q"&amp;ROUNDUP(MONTH(SalesDataTable[[#This Row],[Order Date]])/3,0)</f>
        <v>Q3</v>
      </c>
      <c r="S1708" s="13">
        <f>MONTH(SalesDataTable[[#This Row],[Order Date]])</f>
        <v>8</v>
      </c>
      <c r="T1708" s="16" t="str">
        <f>TEXT(SalesDataTable[[#This Row],[Order Date]],"mmm")</f>
        <v>Aug</v>
      </c>
    </row>
    <row r="1709" ht="15.6" spans="1:20">
      <c r="A1709" s="19" t="s">
        <v>1780</v>
      </c>
      <c r="B1709" s="11">
        <v>46255</v>
      </c>
      <c r="C1709" s="12" t="s">
        <v>34</v>
      </c>
      <c r="D1709" s="12" t="s">
        <v>81</v>
      </c>
      <c r="E1709" s="12" t="s">
        <v>45</v>
      </c>
      <c r="F1709" s="12" t="s">
        <v>36</v>
      </c>
      <c r="G1709" s="12" t="s">
        <v>25</v>
      </c>
      <c r="H1709" s="12" t="s">
        <v>26</v>
      </c>
      <c r="I1709" s="13">
        <v>1</v>
      </c>
      <c r="J1709" s="14">
        <v>80.7</v>
      </c>
      <c r="K1709" s="15">
        <v>0</v>
      </c>
      <c r="L1709" s="14">
        <v>41.98</v>
      </c>
      <c r="M1709" s="14">
        <f t="shared" si="104"/>
        <v>80.7</v>
      </c>
      <c r="N1709" s="14">
        <f t="shared" si="105"/>
        <v>41.98</v>
      </c>
      <c r="O1709" s="14">
        <f t="shared" si="106"/>
        <v>38.72</v>
      </c>
      <c r="P1709" s="16">
        <f t="shared" si="107"/>
        <v>0.479801734820322</v>
      </c>
      <c r="Q1709" s="17">
        <f>YEAR(SalesDataTable[[#This Row],[Order Date]])</f>
        <v>2026</v>
      </c>
      <c r="R1709" s="16" t="str">
        <f>"Q"&amp;ROUNDUP(MONTH(SalesDataTable[[#This Row],[Order Date]])/3,0)</f>
        <v>Q3</v>
      </c>
      <c r="S1709" s="13">
        <f>MONTH(SalesDataTable[[#This Row],[Order Date]])</f>
        <v>8</v>
      </c>
      <c r="T1709" s="16" t="str">
        <f>TEXT(SalesDataTable[[#This Row],[Order Date]],"mmm")</f>
        <v>Aug</v>
      </c>
    </row>
    <row r="1710" ht="15.6" spans="1:20">
      <c r="A1710" s="19" t="s">
        <v>1781</v>
      </c>
      <c r="B1710" s="11">
        <v>46255</v>
      </c>
      <c r="C1710" s="12" t="s">
        <v>47</v>
      </c>
      <c r="D1710" s="12" t="s">
        <v>68</v>
      </c>
      <c r="E1710" s="12" t="s">
        <v>30</v>
      </c>
      <c r="F1710" s="12" t="s">
        <v>24</v>
      </c>
      <c r="G1710" s="12" t="s">
        <v>31</v>
      </c>
      <c r="H1710" s="12" t="s">
        <v>73</v>
      </c>
      <c r="I1710" s="13">
        <v>10</v>
      </c>
      <c r="J1710" s="14">
        <v>156.72</v>
      </c>
      <c r="K1710" s="15">
        <v>0.15</v>
      </c>
      <c r="L1710" s="14">
        <v>78.12</v>
      </c>
      <c r="M1710" s="14">
        <f t="shared" si="104"/>
        <v>1332.12</v>
      </c>
      <c r="N1710" s="14">
        <f t="shared" si="105"/>
        <v>781.2</v>
      </c>
      <c r="O1710" s="14">
        <f t="shared" si="106"/>
        <v>550.92</v>
      </c>
      <c r="P1710" s="16">
        <f t="shared" si="107"/>
        <v>0.413566345374291</v>
      </c>
      <c r="Q1710" s="17">
        <f>YEAR(SalesDataTable[[#This Row],[Order Date]])</f>
        <v>2026</v>
      </c>
      <c r="R1710" s="16" t="str">
        <f>"Q"&amp;ROUNDUP(MONTH(SalesDataTable[[#This Row],[Order Date]])/3,0)</f>
        <v>Q3</v>
      </c>
      <c r="S1710" s="13">
        <f>MONTH(SalesDataTable[[#This Row],[Order Date]])</f>
        <v>8</v>
      </c>
      <c r="T1710" s="16" t="str">
        <f>TEXT(SalesDataTable[[#This Row],[Order Date]],"mmm")</f>
        <v>Aug</v>
      </c>
    </row>
    <row r="1711" ht="15.6" spans="1:20">
      <c r="A1711" s="19" t="s">
        <v>1782</v>
      </c>
      <c r="B1711" s="11">
        <v>46255</v>
      </c>
      <c r="C1711" s="12" t="s">
        <v>28</v>
      </c>
      <c r="D1711" s="12" t="s">
        <v>106</v>
      </c>
      <c r="E1711" s="12" t="s">
        <v>30</v>
      </c>
      <c r="F1711" s="12" t="s">
        <v>40</v>
      </c>
      <c r="G1711" s="12" t="s">
        <v>37</v>
      </c>
      <c r="H1711" s="12" t="s">
        <v>103</v>
      </c>
      <c r="I1711" s="13">
        <v>5</v>
      </c>
      <c r="J1711" s="14">
        <v>162.76</v>
      </c>
      <c r="K1711" s="15">
        <v>0.15</v>
      </c>
      <c r="L1711" s="14">
        <v>85.32</v>
      </c>
      <c r="M1711" s="14">
        <f t="shared" si="104"/>
        <v>691.73</v>
      </c>
      <c r="N1711" s="14">
        <f t="shared" si="105"/>
        <v>426.6</v>
      </c>
      <c r="O1711" s="14">
        <f t="shared" si="106"/>
        <v>265.13</v>
      </c>
      <c r="P1711" s="16">
        <f t="shared" si="107"/>
        <v>0.38328538591647</v>
      </c>
      <c r="Q1711" s="17">
        <f>YEAR(SalesDataTable[[#This Row],[Order Date]])</f>
        <v>2026</v>
      </c>
      <c r="R1711" s="16" t="str">
        <f>"Q"&amp;ROUNDUP(MONTH(SalesDataTable[[#This Row],[Order Date]])/3,0)</f>
        <v>Q3</v>
      </c>
      <c r="S1711" s="13">
        <f>MONTH(SalesDataTable[[#This Row],[Order Date]])</f>
        <v>8</v>
      </c>
      <c r="T1711" s="16" t="str">
        <f>TEXT(SalesDataTable[[#This Row],[Order Date]],"mmm")</f>
        <v>Aug</v>
      </c>
    </row>
    <row r="1712" ht="15.6" spans="1:20">
      <c r="A1712" s="19" t="s">
        <v>1783</v>
      </c>
      <c r="B1712" s="11">
        <v>46256</v>
      </c>
      <c r="C1712" s="12" t="s">
        <v>47</v>
      </c>
      <c r="D1712" s="12" t="s">
        <v>68</v>
      </c>
      <c r="E1712" s="12" t="s">
        <v>45</v>
      </c>
      <c r="F1712" s="12" t="s">
        <v>40</v>
      </c>
      <c r="G1712" s="12" t="s">
        <v>69</v>
      </c>
      <c r="H1712" s="12" t="s">
        <v>70</v>
      </c>
      <c r="I1712" s="13">
        <v>2</v>
      </c>
      <c r="J1712" s="14">
        <v>40.22</v>
      </c>
      <c r="K1712" s="15">
        <v>0</v>
      </c>
      <c r="L1712" s="14">
        <v>14.45</v>
      </c>
      <c r="M1712" s="14">
        <f t="shared" si="104"/>
        <v>80.44</v>
      </c>
      <c r="N1712" s="14">
        <f t="shared" si="105"/>
        <v>28.9</v>
      </c>
      <c r="O1712" s="14">
        <f t="shared" si="106"/>
        <v>51.54</v>
      </c>
      <c r="P1712" s="16">
        <f t="shared" si="107"/>
        <v>0.640726006961711</v>
      </c>
      <c r="Q1712" s="17">
        <f>YEAR(SalesDataTable[[#This Row],[Order Date]])</f>
        <v>2026</v>
      </c>
      <c r="R1712" s="16" t="str">
        <f>"Q"&amp;ROUNDUP(MONTH(SalesDataTable[[#This Row],[Order Date]])/3,0)</f>
        <v>Q3</v>
      </c>
      <c r="S1712" s="13">
        <f>MONTH(SalesDataTable[[#This Row],[Order Date]])</f>
        <v>8</v>
      </c>
      <c r="T1712" s="16" t="str">
        <f>TEXT(SalesDataTable[[#This Row],[Order Date]],"mmm")</f>
        <v>Aug</v>
      </c>
    </row>
    <row r="1713" ht="15.6" spans="1:20">
      <c r="A1713" s="19" t="s">
        <v>1784</v>
      </c>
      <c r="B1713" s="11">
        <v>46256</v>
      </c>
      <c r="C1713" s="12" t="s">
        <v>21</v>
      </c>
      <c r="D1713" s="12" t="s">
        <v>72</v>
      </c>
      <c r="E1713" s="12" t="s">
        <v>59</v>
      </c>
      <c r="F1713" s="12" t="s">
        <v>36</v>
      </c>
      <c r="G1713" s="12" t="s">
        <v>37</v>
      </c>
      <c r="H1713" s="12" t="s">
        <v>66</v>
      </c>
      <c r="I1713" s="13">
        <v>1</v>
      </c>
      <c r="J1713" s="14">
        <v>45.42</v>
      </c>
      <c r="K1713" s="15">
        <v>0.15</v>
      </c>
      <c r="L1713" s="14">
        <v>18.08</v>
      </c>
      <c r="M1713" s="14">
        <f t="shared" si="104"/>
        <v>38.607</v>
      </c>
      <c r="N1713" s="14">
        <f t="shared" si="105"/>
        <v>18.08</v>
      </c>
      <c r="O1713" s="14">
        <f t="shared" si="106"/>
        <v>20.527</v>
      </c>
      <c r="P1713" s="16">
        <f t="shared" si="107"/>
        <v>0.53169114409304</v>
      </c>
      <c r="Q1713" s="17">
        <f>YEAR(SalesDataTable[[#This Row],[Order Date]])</f>
        <v>2026</v>
      </c>
      <c r="R1713" s="16" t="str">
        <f>"Q"&amp;ROUNDUP(MONTH(SalesDataTable[[#This Row],[Order Date]])/3,0)</f>
        <v>Q3</v>
      </c>
      <c r="S1713" s="13">
        <f>MONTH(SalesDataTable[[#This Row],[Order Date]])</f>
        <v>8</v>
      </c>
      <c r="T1713" s="16" t="str">
        <f>TEXT(SalesDataTable[[#This Row],[Order Date]],"mmm")</f>
        <v>Aug</v>
      </c>
    </row>
    <row r="1714" ht="15.6" spans="1:20">
      <c r="A1714" s="19" t="s">
        <v>1785</v>
      </c>
      <c r="B1714" s="11">
        <v>46256</v>
      </c>
      <c r="C1714" s="12" t="s">
        <v>21</v>
      </c>
      <c r="D1714" s="12" t="s">
        <v>72</v>
      </c>
      <c r="E1714" s="12" t="s">
        <v>23</v>
      </c>
      <c r="F1714" s="12" t="s">
        <v>24</v>
      </c>
      <c r="G1714" s="12" t="s">
        <v>31</v>
      </c>
      <c r="H1714" s="12" t="s">
        <v>32</v>
      </c>
      <c r="I1714" s="13">
        <v>1</v>
      </c>
      <c r="J1714" s="14">
        <v>93.55</v>
      </c>
      <c r="K1714" s="15">
        <v>0</v>
      </c>
      <c r="L1714" s="14">
        <v>44.89</v>
      </c>
      <c r="M1714" s="14">
        <f t="shared" si="104"/>
        <v>93.55</v>
      </c>
      <c r="N1714" s="14">
        <f t="shared" si="105"/>
        <v>44.89</v>
      </c>
      <c r="O1714" s="14">
        <f t="shared" si="106"/>
        <v>48.66</v>
      </c>
      <c r="P1714" s="16">
        <f t="shared" si="107"/>
        <v>0.520149652592197</v>
      </c>
      <c r="Q1714" s="17">
        <f>YEAR(SalesDataTable[[#This Row],[Order Date]])</f>
        <v>2026</v>
      </c>
      <c r="R1714" s="16" t="str">
        <f>"Q"&amp;ROUNDUP(MONTH(SalesDataTable[[#This Row],[Order Date]])/3,0)</f>
        <v>Q3</v>
      </c>
      <c r="S1714" s="13">
        <f>MONTH(SalesDataTable[[#This Row],[Order Date]])</f>
        <v>8</v>
      </c>
      <c r="T1714" s="16" t="str">
        <f>TEXT(SalesDataTable[[#This Row],[Order Date]],"mmm")</f>
        <v>Aug</v>
      </c>
    </row>
    <row r="1715" ht="15.6" spans="1:20">
      <c r="A1715" s="19" t="s">
        <v>1786</v>
      </c>
      <c r="B1715" s="11">
        <v>46256</v>
      </c>
      <c r="C1715" s="12" t="s">
        <v>34</v>
      </c>
      <c r="D1715" s="12" t="s">
        <v>35</v>
      </c>
      <c r="E1715" s="12" t="s">
        <v>23</v>
      </c>
      <c r="F1715" s="12" t="s">
        <v>24</v>
      </c>
      <c r="G1715" s="12" t="s">
        <v>31</v>
      </c>
      <c r="H1715" s="12" t="s">
        <v>41</v>
      </c>
      <c r="I1715" s="13">
        <v>2</v>
      </c>
      <c r="J1715" s="14">
        <v>146.85</v>
      </c>
      <c r="K1715" s="15">
        <v>0</v>
      </c>
      <c r="L1715" s="14">
        <v>81.01</v>
      </c>
      <c r="M1715" s="14">
        <f t="shared" si="104"/>
        <v>293.7</v>
      </c>
      <c r="N1715" s="14">
        <f t="shared" si="105"/>
        <v>162.02</v>
      </c>
      <c r="O1715" s="14">
        <f t="shared" si="106"/>
        <v>131.68</v>
      </c>
      <c r="P1715" s="16">
        <f t="shared" si="107"/>
        <v>0.448348655090228</v>
      </c>
      <c r="Q1715" s="17">
        <f>YEAR(SalesDataTable[[#This Row],[Order Date]])</f>
        <v>2026</v>
      </c>
      <c r="R1715" s="16" t="str">
        <f>"Q"&amp;ROUNDUP(MONTH(SalesDataTable[[#This Row],[Order Date]])/3,0)</f>
        <v>Q3</v>
      </c>
      <c r="S1715" s="13">
        <f>MONTH(SalesDataTable[[#This Row],[Order Date]])</f>
        <v>8</v>
      </c>
      <c r="T1715" s="16" t="str">
        <f>TEXT(SalesDataTable[[#This Row],[Order Date]],"mmm")</f>
        <v>Aug</v>
      </c>
    </row>
    <row r="1716" ht="15.6" spans="1:20">
      <c r="A1716" s="19" t="s">
        <v>1787</v>
      </c>
      <c r="B1716" s="11">
        <v>46256</v>
      </c>
      <c r="C1716" s="12" t="s">
        <v>21</v>
      </c>
      <c r="D1716" s="12" t="s">
        <v>72</v>
      </c>
      <c r="E1716" s="12" t="s">
        <v>30</v>
      </c>
      <c r="F1716" s="12" t="s">
        <v>40</v>
      </c>
      <c r="G1716" s="12" t="s">
        <v>25</v>
      </c>
      <c r="H1716" s="12" t="s">
        <v>63</v>
      </c>
      <c r="I1716" s="13">
        <v>6</v>
      </c>
      <c r="J1716" s="14">
        <v>101.54</v>
      </c>
      <c r="K1716" s="15">
        <v>0.1</v>
      </c>
      <c r="L1716" s="14">
        <v>50</v>
      </c>
      <c r="M1716" s="14">
        <f t="shared" si="104"/>
        <v>548.316</v>
      </c>
      <c r="N1716" s="14">
        <f t="shared" si="105"/>
        <v>300</v>
      </c>
      <c r="O1716" s="14">
        <f t="shared" si="106"/>
        <v>248.316</v>
      </c>
      <c r="P1716" s="16">
        <f t="shared" si="107"/>
        <v>0.45287024270676</v>
      </c>
      <c r="Q1716" s="17">
        <f>YEAR(SalesDataTable[[#This Row],[Order Date]])</f>
        <v>2026</v>
      </c>
      <c r="R1716" s="16" t="str">
        <f>"Q"&amp;ROUNDUP(MONTH(SalesDataTable[[#This Row],[Order Date]])/3,0)</f>
        <v>Q3</v>
      </c>
      <c r="S1716" s="13">
        <f>MONTH(SalesDataTable[[#This Row],[Order Date]])</f>
        <v>8</v>
      </c>
      <c r="T1716" s="16" t="str">
        <f>TEXT(SalesDataTable[[#This Row],[Order Date]],"mmm")</f>
        <v>Aug</v>
      </c>
    </row>
    <row r="1717" ht="15.6" spans="1:20">
      <c r="A1717" s="19" t="s">
        <v>1788</v>
      </c>
      <c r="B1717" s="11">
        <v>46256</v>
      </c>
      <c r="C1717" s="12" t="s">
        <v>47</v>
      </c>
      <c r="D1717" s="12" t="s">
        <v>65</v>
      </c>
      <c r="E1717" s="12" t="s">
        <v>23</v>
      </c>
      <c r="F1717" s="12" t="s">
        <v>40</v>
      </c>
      <c r="G1717" s="12" t="s">
        <v>69</v>
      </c>
      <c r="H1717" s="12" t="s">
        <v>75</v>
      </c>
      <c r="I1717" s="13">
        <v>1</v>
      </c>
      <c r="J1717" s="14">
        <v>125.14</v>
      </c>
      <c r="K1717" s="15">
        <v>0</v>
      </c>
      <c r="L1717" s="14">
        <v>69.44</v>
      </c>
      <c r="M1717" s="14">
        <f t="shared" si="104"/>
        <v>125.14</v>
      </c>
      <c r="N1717" s="14">
        <f t="shared" si="105"/>
        <v>69.44</v>
      </c>
      <c r="O1717" s="14">
        <f t="shared" si="106"/>
        <v>55.7</v>
      </c>
      <c r="P1717" s="16">
        <f t="shared" si="107"/>
        <v>0.445101486335304</v>
      </c>
      <c r="Q1717" s="17">
        <f>YEAR(SalesDataTable[[#This Row],[Order Date]])</f>
        <v>2026</v>
      </c>
      <c r="R1717" s="16" t="str">
        <f>"Q"&amp;ROUNDUP(MONTH(SalesDataTable[[#This Row],[Order Date]])/3,0)</f>
        <v>Q3</v>
      </c>
      <c r="S1717" s="13">
        <f>MONTH(SalesDataTable[[#This Row],[Order Date]])</f>
        <v>8</v>
      </c>
      <c r="T1717" s="16" t="str">
        <f>TEXT(SalesDataTable[[#This Row],[Order Date]],"mmm")</f>
        <v>Aug</v>
      </c>
    </row>
    <row r="1718" ht="15.6" spans="1:20">
      <c r="A1718" s="19" t="s">
        <v>1789</v>
      </c>
      <c r="B1718" s="11">
        <v>46256</v>
      </c>
      <c r="C1718" s="12" t="s">
        <v>28</v>
      </c>
      <c r="D1718" s="12" t="s">
        <v>58</v>
      </c>
      <c r="E1718" s="12" t="s">
        <v>23</v>
      </c>
      <c r="F1718" s="12" t="s">
        <v>36</v>
      </c>
      <c r="G1718" s="12" t="s">
        <v>25</v>
      </c>
      <c r="H1718" s="12" t="s">
        <v>26</v>
      </c>
      <c r="I1718" s="13">
        <v>2</v>
      </c>
      <c r="J1718" s="14">
        <v>80.24</v>
      </c>
      <c r="K1718" s="15">
        <v>0.1</v>
      </c>
      <c r="L1718" s="14">
        <v>42.09</v>
      </c>
      <c r="M1718" s="14">
        <f t="shared" si="104"/>
        <v>144.432</v>
      </c>
      <c r="N1718" s="14">
        <f t="shared" si="105"/>
        <v>84.18</v>
      </c>
      <c r="O1718" s="14">
        <f t="shared" si="106"/>
        <v>60.252</v>
      </c>
      <c r="P1718" s="16">
        <f t="shared" si="107"/>
        <v>0.417165171153207</v>
      </c>
      <c r="Q1718" s="17">
        <f>YEAR(SalesDataTable[[#This Row],[Order Date]])</f>
        <v>2026</v>
      </c>
      <c r="R1718" s="16" t="str">
        <f>"Q"&amp;ROUNDUP(MONTH(SalesDataTable[[#This Row],[Order Date]])/3,0)</f>
        <v>Q3</v>
      </c>
      <c r="S1718" s="13">
        <f>MONTH(SalesDataTable[[#This Row],[Order Date]])</f>
        <v>8</v>
      </c>
      <c r="T1718" s="16" t="str">
        <f>TEXT(SalesDataTable[[#This Row],[Order Date]],"mmm")</f>
        <v>Aug</v>
      </c>
    </row>
    <row r="1719" ht="15.6" spans="1:20">
      <c r="A1719" s="19" t="s">
        <v>1790</v>
      </c>
      <c r="B1719" s="11">
        <v>46256</v>
      </c>
      <c r="C1719" s="12" t="s">
        <v>47</v>
      </c>
      <c r="D1719" s="12" t="s">
        <v>48</v>
      </c>
      <c r="E1719" s="12" t="s">
        <v>23</v>
      </c>
      <c r="F1719" s="12" t="s">
        <v>40</v>
      </c>
      <c r="G1719" s="12" t="s">
        <v>31</v>
      </c>
      <c r="H1719" s="12" t="s">
        <v>41</v>
      </c>
      <c r="I1719" s="13">
        <v>1</v>
      </c>
      <c r="J1719" s="14">
        <v>147.24</v>
      </c>
      <c r="K1719" s="15">
        <v>0</v>
      </c>
      <c r="L1719" s="14">
        <v>79.11</v>
      </c>
      <c r="M1719" s="14">
        <f t="shared" si="104"/>
        <v>147.24</v>
      </c>
      <c r="N1719" s="14">
        <f t="shared" si="105"/>
        <v>79.11</v>
      </c>
      <c r="O1719" s="14">
        <f t="shared" si="106"/>
        <v>68.13</v>
      </c>
      <c r="P1719" s="16">
        <f t="shared" si="107"/>
        <v>0.462713936430318</v>
      </c>
      <c r="Q1719" s="17">
        <f>YEAR(SalesDataTable[[#This Row],[Order Date]])</f>
        <v>2026</v>
      </c>
      <c r="R1719" s="16" t="str">
        <f>"Q"&amp;ROUNDUP(MONTH(SalesDataTable[[#This Row],[Order Date]])/3,0)</f>
        <v>Q3</v>
      </c>
      <c r="S1719" s="13">
        <f>MONTH(SalesDataTable[[#This Row],[Order Date]])</f>
        <v>8</v>
      </c>
      <c r="T1719" s="16" t="str">
        <f>TEXT(SalesDataTable[[#This Row],[Order Date]],"mmm")</f>
        <v>Aug</v>
      </c>
    </row>
    <row r="1720" ht="15.6" spans="1:20">
      <c r="A1720" s="19" t="s">
        <v>1791</v>
      </c>
      <c r="B1720" s="11">
        <v>46256</v>
      </c>
      <c r="C1720" s="12" t="s">
        <v>34</v>
      </c>
      <c r="D1720" s="12" t="s">
        <v>35</v>
      </c>
      <c r="E1720" s="12" t="s">
        <v>23</v>
      </c>
      <c r="F1720" s="12" t="s">
        <v>24</v>
      </c>
      <c r="G1720" s="12" t="s">
        <v>51</v>
      </c>
      <c r="H1720" s="12" t="s">
        <v>61</v>
      </c>
      <c r="I1720" s="13">
        <v>2</v>
      </c>
      <c r="J1720" s="14">
        <v>199.53</v>
      </c>
      <c r="K1720" s="15">
        <v>0.05</v>
      </c>
      <c r="L1720" s="14">
        <v>105.87</v>
      </c>
      <c r="M1720" s="14">
        <f t="shared" si="104"/>
        <v>379.107</v>
      </c>
      <c r="N1720" s="14">
        <f t="shared" si="105"/>
        <v>211.74</v>
      </c>
      <c r="O1720" s="14">
        <f t="shared" si="106"/>
        <v>167.367</v>
      </c>
      <c r="P1720" s="16">
        <f t="shared" si="107"/>
        <v>0.441476944503794</v>
      </c>
      <c r="Q1720" s="17">
        <f>YEAR(SalesDataTable[[#This Row],[Order Date]])</f>
        <v>2026</v>
      </c>
      <c r="R1720" s="16" t="str">
        <f>"Q"&amp;ROUNDUP(MONTH(SalesDataTable[[#This Row],[Order Date]])/3,0)</f>
        <v>Q3</v>
      </c>
      <c r="S1720" s="13">
        <f>MONTH(SalesDataTable[[#This Row],[Order Date]])</f>
        <v>8</v>
      </c>
      <c r="T1720" s="16" t="str">
        <f>TEXT(SalesDataTable[[#This Row],[Order Date]],"mmm")</f>
        <v>Aug</v>
      </c>
    </row>
    <row r="1721" ht="15.6" spans="1:20">
      <c r="A1721" s="19" t="s">
        <v>1792</v>
      </c>
      <c r="B1721" s="11">
        <v>46256</v>
      </c>
      <c r="C1721" s="12" t="s">
        <v>34</v>
      </c>
      <c r="D1721" s="12" t="s">
        <v>54</v>
      </c>
      <c r="E1721" s="12" t="s">
        <v>23</v>
      </c>
      <c r="F1721" s="12" t="s">
        <v>40</v>
      </c>
      <c r="G1721" s="12" t="s">
        <v>69</v>
      </c>
      <c r="H1721" s="12" t="s">
        <v>70</v>
      </c>
      <c r="I1721" s="13">
        <v>1</v>
      </c>
      <c r="J1721" s="14">
        <v>40.19</v>
      </c>
      <c r="K1721" s="15">
        <v>0.05</v>
      </c>
      <c r="L1721" s="14">
        <v>14.73</v>
      </c>
      <c r="M1721" s="14">
        <f t="shared" si="104"/>
        <v>38.1805</v>
      </c>
      <c r="N1721" s="14">
        <f t="shared" si="105"/>
        <v>14.73</v>
      </c>
      <c r="O1721" s="14">
        <f t="shared" si="106"/>
        <v>23.4505</v>
      </c>
      <c r="P1721" s="16">
        <f t="shared" si="107"/>
        <v>0.614200966461937</v>
      </c>
      <c r="Q1721" s="17">
        <f>YEAR(SalesDataTable[[#This Row],[Order Date]])</f>
        <v>2026</v>
      </c>
      <c r="R1721" s="16" t="str">
        <f>"Q"&amp;ROUNDUP(MONTH(SalesDataTable[[#This Row],[Order Date]])/3,0)</f>
        <v>Q3</v>
      </c>
      <c r="S1721" s="13">
        <f>MONTH(SalesDataTable[[#This Row],[Order Date]])</f>
        <v>8</v>
      </c>
      <c r="T1721" s="16" t="str">
        <f>TEXT(SalesDataTable[[#This Row],[Order Date]],"mmm")</f>
        <v>Aug</v>
      </c>
    </row>
    <row r="1722" ht="15.6" spans="1:20">
      <c r="A1722" s="19" t="s">
        <v>1793</v>
      </c>
      <c r="B1722" s="11">
        <v>46256</v>
      </c>
      <c r="C1722" s="12" t="s">
        <v>47</v>
      </c>
      <c r="D1722" s="12" t="s">
        <v>65</v>
      </c>
      <c r="E1722" s="12" t="s">
        <v>59</v>
      </c>
      <c r="F1722" s="12" t="s">
        <v>40</v>
      </c>
      <c r="G1722" s="12" t="s">
        <v>69</v>
      </c>
      <c r="H1722" s="12" t="s">
        <v>75</v>
      </c>
      <c r="I1722" s="13">
        <v>4</v>
      </c>
      <c r="J1722" s="14">
        <v>123.31</v>
      </c>
      <c r="K1722" s="15">
        <v>0</v>
      </c>
      <c r="L1722" s="14">
        <v>69.02</v>
      </c>
      <c r="M1722" s="14">
        <f t="shared" si="104"/>
        <v>493.24</v>
      </c>
      <c r="N1722" s="14">
        <f t="shared" si="105"/>
        <v>276.08</v>
      </c>
      <c r="O1722" s="14">
        <f t="shared" si="106"/>
        <v>217.16</v>
      </c>
      <c r="P1722" s="16">
        <f t="shared" si="107"/>
        <v>0.440272483983456</v>
      </c>
      <c r="Q1722" s="17">
        <f>YEAR(SalesDataTable[[#This Row],[Order Date]])</f>
        <v>2026</v>
      </c>
      <c r="R1722" s="16" t="str">
        <f>"Q"&amp;ROUNDUP(MONTH(SalesDataTable[[#This Row],[Order Date]])/3,0)</f>
        <v>Q3</v>
      </c>
      <c r="S1722" s="13">
        <f>MONTH(SalesDataTable[[#This Row],[Order Date]])</f>
        <v>8</v>
      </c>
      <c r="T1722" s="16" t="str">
        <f>TEXT(SalesDataTable[[#This Row],[Order Date]],"mmm")</f>
        <v>Aug</v>
      </c>
    </row>
    <row r="1723" ht="15.6" spans="1:20">
      <c r="A1723" s="19" t="s">
        <v>1794</v>
      </c>
      <c r="B1723" s="11">
        <v>46256</v>
      </c>
      <c r="C1723" s="12" t="s">
        <v>47</v>
      </c>
      <c r="D1723" s="12" t="s">
        <v>68</v>
      </c>
      <c r="E1723" s="12" t="s">
        <v>59</v>
      </c>
      <c r="F1723" s="12" t="s">
        <v>36</v>
      </c>
      <c r="G1723" s="12" t="s">
        <v>25</v>
      </c>
      <c r="H1723" s="12" t="s">
        <v>55</v>
      </c>
      <c r="I1723" s="13">
        <v>1</v>
      </c>
      <c r="J1723" s="14">
        <v>40.19</v>
      </c>
      <c r="K1723" s="15">
        <v>0.05</v>
      </c>
      <c r="L1723" s="14">
        <v>16.78</v>
      </c>
      <c r="M1723" s="14">
        <f t="shared" si="104"/>
        <v>38.1805</v>
      </c>
      <c r="N1723" s="14">
        <f t="shared" si="105"/>
        <v>16.78</v>
      </c>
      <c r="O1723" s="14">
        <f t="shared" si="106"/>
        <v>21.4005</v>
      </c>
      <c r="P1723" s="16">
        <f t="shared" si="107"/>
        <v>0.560508636607692</v>
      </c>
      <c r="Q1723" s="17">
        <f>YEAR(SalesDataTable[[#This Row],[Order Date]])</f>
        <v>2026</v>
      </c>
      <c r="R1723" s="16" t="str">
        <f>"Q"&amp;ROUNDUP(MONTH(SalesDataTable[[#This Row],[Order Date]])/3,0)</f>
        <v>Q3</v>
      </c>
      <c r="S1723" s="13">
        <f>MONTH(SalesDataTable[[#This Row],[Order Date]])</f>
        <v>8</v>
      </c>
      <c r="T1723" s="16" t="str">
        <f>TEXT(SalesDataTable[[#This Row],[Order Date]],"mmm")</f>
        <v>Aug</v>
      </c>
    </row>
    <row r="1724" ht="15.6" spans="1:20">
      <c r="A1724" s="19" t="s">
        <v>1795</v>
      </c>
      <c r="B1724" s="11">
        <v>46256</v>
      </c>
      <c r="C1724" s="12" t="s">
        <v>34</v>
      </c>
      <c r="D1724" s="12" t="s">
        <v>146</v>
      </c>
      <c r="E1724" s="12" t="s">
        <v>23</v>
      </c>
      <c r="F1724" s="12" t="s">
        <v>24</v>
      </c>
      <c r="G1724" s="12" t="s">
        <v>25</v>
      </c>
      <c r="H1724" s="12" t="s">
        <v>55</v>
      </c>
      <c r="I1724" s="13">
        <v>1</v>
      </c>
      <c r="J1724" s="14">
        <v>40.98</v>
      </c>
      <c r="K1724" s="15">
        <v>0.05</v>
      </c>
      <c r="L1724" s="14">
        <v>16.6</v>
      </c>
      <c r="M1724" s="14">
        <f t="shared" si="104"/>
        <v>38.931</v>
      </c>
      <c r="N1724" s="14">
        <f t="shared" si="105"/>
        <v>16.6</v>
      </c>
      <c r="O1724" s="14">
        <f t="shared" si="106"/>
        <v>22.331</v>
      </c>
      <c r="P1724" s="16">
        <f t="shared" si="107"/>
        <v>0.573604582466415</v>
      </c>
      <c r="Q1724" s="17">
        <f>YEAR(SalesDataTable[[#This Row],[Order Date]])</f>
        <v>2026</v>
      </c>
      <c r="R1724" s="16" t="str">
        <f>"Q"&amp;ROUNDUP(MONTH(SalesDataTable[[#This Row],[Order Date]])/3,0)</f>
        <v>Q3</v>
      </c>
      <c r="S1724" s="13">
        <f>MONTH(SalesDataTable[[#This Row],[Order Date]])</f>
        <v>8</v>
      </c>
      <c r="T1724" s="16" t="str">
        <f>TEXT(SalesDataTable[[#This Row],[Order Date]],"mmm")</f>
        <v>Aug</v>
      </c>
    </row>
    <row r="1725" ht="15.6" spans="1:20">
      <c r="A1725" s="19" t="s">
        <v>1796</v>
      </c>
      <c r="B1725" s="11">
        <v>46256</v>
      </c>
      <c r="C1725" s="12" t="s">
        <v>47</v>
      </c>
      <c r="D1725" s="12" t="s">
        <v>102</v>
      </c>
      <c r="E1725" s="12" t="s">
        <v>23</v>
      </c>
      <c r="F1725" s="12" t="s">
        <v>36</v>
      </c>
      <c r="G1725" s="12" t="s">
        <v>37</v>
      </c>
      <c r="H1725" s="12" t="s">
        <v>38</v>
      </c>
      <c r="I1725" s="13">
        <v>3</v>
      </c>
      <c r="J1725" s="14">
        <v>35.38</v>
      </c>
      <c r="K1725" s="15">
        <v>0</v>
      </c>
      <c r="L1725" s="14">
        <v>13.91</v>
      </c>
      <c r="M1725" s="14">
        <f t="shared" si="104"/>
        <v>106.14</v>
      </c>
      <c r="N1725" s="14">
        <f t="shared" si="105"/>
        <v>41.73</v>
      </c>
      <c r="O1725" s="14">
        <f t="shared" si="106"/>
        <v>64.41</v>
      </c>
      <c r="P1725" s="16">
        <f t="shared" si="107"/>
        <v>0.606840022611645</v>
      </c>
      <c r="Q1725" s="17">
        <f>YEAR(SalesDataTable[[#This Row],[Order Date]])</f>
        <v>2026</v>
      </c>
      <c r="R1725" s="16" t="str">
        <f>"Q"&amp;ROUNDUP(MONTH(SalesDataTable[[#This Row],[Order Date]])/3,0)</f>
        <v>Q3</v>
      </c>
      <c r="S1725" s="13">
        <f>MONTH(SalesDataTable[[#This Row],[Order Date]])</f>
        <v>8</v>
      </c>
      <c r="T1725" s="16" t="str">
        <f>TEXT(SalesDataTable[[#This Row],[Order Date]],"mmm")</f>
        <v>Aug</v>
      </c>
    </row>
    <row r="1726" ht="15.6" spans="1:20">
      <c r="A1726" s="19" t="s">
        <v>1797</v>
      </c>
      <c r="B1726" s="11">
        <v>46256</v>
      </c>
      <c r="C1726" s="12" t="s">
        <v>34</v>
      </c>
      <c r="D1726" s="12" t="s">
        <v>81</v>
      </c>
      <c r="E1726" s="12" t="s">
        <v>45</v>
      </c>
      <c r="F1726" s="12" t="s">
        <v>36</v>
      </c>
      <c r="G1726" s="12" t="s">
        <v>37</v>
      </c>
      <c r="H1726" s="12" t="s">
        <v>91</v>
      </c>
      <c r="I1726" s="13">
        <v>4</v>
      </c>
      <c r="J1726" s="14">
        <v>134.49</v>
      </c>
      <c r="K1726" s="15">
        <v>0</v>
      </c>
      <c r="L1726" s="14">
        <v>68.17</v>
      </c>
      <c r="M1726" s="14">
        <f t="shared" si="104"/>
        <v>537.96</v>
      </c>
      <c r="N1726" s="14">
        <f t="shared" si="105"/>
        <v>272.68</v>
      </c>
      <c r="O1726" s="14">
        <f t="shared" si="106"/>
        <v>265.28</v>
      </c>
      <c r="P1726" s="16">
        <f t="shared" si="107"/>
        <v>0.493122165216745</v>
      </c>
      <c r="Q1726" s="17">
        <f>YEAR(SalesDataTable[[#This Row],[Order Date]])</f>
        <v>2026</v>
      </c>
      <c r="R1726" s="16" t="str">
        <f>"Q"&amp;ROUNDUP(MONTH(SalesDataTable[[#This Row],[Order Date]])/3,0)</f>
        <v>Q3</v>
      </c>
      <c r="S1726" s="13">
        <f>MONTH(SalesDataTable[[#This Row],[Order Date]])</f>
        <v>8</v>
      </c>
      <c r="T1726" s="16" t="str">
        <f>TEXT(SalesDataTable[[#This Row],[Order Date]],"mmm")</f>
        <v>Aug</v>
      </c>
    </row>
    <row r="1727" ht="15.6" spans="1:20">
      <c r="A1727" s="19" t="s">
        <v>1798</v>
      </c>
      <c r="B1727" s="11">
        <v>46257</v>
      </c>
      <c r="C1727" s="12" t="s">
        <v>34</v>
      </c>
      <c r="D1727" s="12" t="s">
        <v>44</v>
      </c>
      <c r="E1727" s="12" t="s">
        <v>30</v>
      </c>
      <c r="F1727" s="12" t="s">
        <v>40</v>
      </c>
      <c r="G1727" s="12" t="s">
        <v>31</v>
      </c>
      <c r="H1727" s="12" t="s">
        <v>41</v>
      </c>
      <c r="I1727" s="13">
        <v>4</v>
      </c>
      <c r="J1727" s="14">
        <v>145.3</v>
      </c>
      <c r="K1727" s="15">
        <v>0.15</v>
      </c>
      <c r="L1727" s="14">
        <v>77.04</v>
      </c>
      <c r="M1727" s="14">
        <f t="shared" si="104"/>
        <v>494.02</v>
      </c>
      <c r="N1727" s="14">
        <f t="shared" si="105"/>
        <v>308.16</v>
      </c>
      <c r="O1727" s="14">
        <f t="shared" si="106"/>
        <v>185.86</v>
      </c>
      <c r="P1727" s="16">
        <f t="shared" si="107"/>
        <v>0.376219586251569</v>
      </c>
      <c r="Q1727" s="17">
        <f>YEAR(SalesDataTable[[#This Row],[Order Date]])</f>
        <v>2026</v>
      </c>
      <c r="R1727" s="16" t="str">
        <f>"Q"&amp;ROUNDUP(MONTH(SalesDataTable[[#This Row],[Order Date]])/3,0)</f>
        <v>Q3</v>
      </c>
      <c r="S1727" s="13">
        <f>MONTH(SalesDataTable[[#This Row],[Order Date]])</f>
        <v>8</v>
      </c>
      <c r="T1727" s="16" t="str">
        <f>TEXT(SalesDataTable[[#This Row],[Order Date]],"mmm")</f>
        <v>Aug</v>
      </c>
    </row>
    <row r="1728" ht="15.6" spans="1:20">
      <c r="A1728" s="19" t="s">
        <v>1799</v>
      </c>
      <c r="B1728" s="11">
        <v>46257</v>
      </c>
      <c r="C1728" s="12" t="s">
        <v>47</v>
      </c>
      <c r="D1728" s="12" t="s">
        <v>48</v>
      </c>
      <c r="E1728" s="12" t="s">
        <v>30</v>
      </c>
      <c r="F1728" s="12" t="s">
        <v>40</v>
      </c>
      <c r="G1728" s="12" t="s">
        <v>37</v>
      </c>
      <c r="H1728" s="12" t="s">
        <v>103</v>
      </c>
      <c r="I1728" s="13">
        <v>10</v>
      </c>
      <c r="J1728" s="14">
        <v>164.55</v>
      </c>
      <c r="K1728" s="15">
        <v>0.1</v>
      </c>
      <c r="L1728" s="14">
        <v>88.23</v>
      </c>
      <c r="M1728" s="14">
        <f t="shared" si="104"/>
        <v>1480.95</v>
      </c>
      <c r="N1728" s="14">
        <f t="shared" si="105"/>
        <v>882.3</v>
      </c>
      <c r="O1728" s="14">
        <f t="shared" si="106"/>
        <v>598.65</v>
      </c>
      <c r="P1728" s="16">
        <f t="shared" si="107"/>
        <v>0.40423376886458</v>
      </c>
      <c r="Q1728" s="17">
        <f>YEAR(SalesDataTable[[#This Row],[Order Date]])</f>
        <v>2026</v>
      </c>
      <c r="R1728" s="16" t="str">
        <f>"Q"&amp;ROUNDUP(MONTH(SalesDataTable[[#This Row],[Order Date]])/3,0)</f>
        <v>Q3</v>
      </c>
      <c r="S1728" s="13">
        <f>MONTH(SalesDataTable[[#This Row],[Order Date]])</f>
        <v>8</v>
      </c>
      <c r="T1728" s="16" t="str">
        <f>TEXT(SalesDataTable[[#This Row],[Order Date]],"mmm")</f>
        <v>Aug</v>
      </c>
    </row>
    <row r="1729" ht="15.6" spans="1:20">
      <c r="A1729" s="19" t="s">
        <v>1800</v>
      </c>
      <c r="B1729" s="11">
        <v>46257</v>
      </c>
      <c r="C1729" s="12" t="s">
        <v>21</v>
      </c>
      <c r="D1729" s="12" t="s">
        <v>108</v>
      </c>
      <c r="E1729" s="12" t="s">
        <v>45</v>
      </c>
      <c r="F1729" s="12" t="s">
        <v>36</v>
      </c>
      <c r="G1729" s="12" t="s">
        <v>25</v>
      </c>
      <c r="H1729" s="12" t="s">
        <v>55</v>
      </c>
      <c r="I1729" s="13">
        <v>1</v>
      </c>
      <c r="J1729" s="14">
        <v>39.59</v>
      </c>
      <c r="K1729" s="15">
        <v>0</v>
      </c>
      <c r="L1729" s="14">
        <v>16.9</v>
      </c>
      <c r="M1729" s="14">
        <f t="shared" si="104"/>
        <v>39.59</v>
      </c>
      <c r="N1729" s="14">
        <f t="shared" si="105"/>
        <v>16.9</v>
      </c>
      <c r="O1729" s="14">
        <f t="shared" si="106"/>
        <v>22.69</v>
      </c>
      <c r="P1729" s="16">
        <f t="shared" si="107"/>
        <v>0.573124526395555</v>
      </c>
      <c r="Q1729" s="17">
        <f>YEAR(SalesDataTable[[#This Row],[Order Date]])</f>
        <v>2026</v>
      </c>
      <c r="R1729" s="16" t="str">
        <f>"Q"&amp;ROUNDUP(MONTH(SalesDataTable[[#This Row],[Order Date]])/3,0)</f>
        <v>Q3</v>
      </c>
      <c r="S1729" s="13">
        <f>MONTH(SalesDataTable[[#This Row],[Order Date]])</f>
        <v>8</v>
      </c>
      <c r="T1729" s="16" t="str">
        <f>TEXT(SalesDataTable[[#This Row],[Order Date]],"mmm")</f>
        <v>Aug</v>
      </c>
    </row>
    <row r="1730" ht="15.6" spans="1:20">
      <c r="A1730" s="19" t="s">
        <v>1801</v>
      </c>
      <c r="B1730" s="11">
        <v>46257</v>
      </c>
      <c r="C1730" s="12" t="s">
        <v>34</v>
      </c>
      <c r="D1730" s="12" t="s">
        <v>35</v>
      </c>
      <c r="E1730" s="12" t="s">
        <v>30</v>
      </c>
      <c r="F1730" s="12" t="s">
        <v>40</v>
      </c>
      <c r="G1730" s="12" t="s">
        <v>69</v>
      </c>
      <c r="H1730" s="12" t="s">
        <v>94</v>
      </c>
      <c r="I1730" s="13">
        <v>5</v>
      </c>
      <c r="J1730" s="14">
        <v>51.62</v>
      </c>
      <c r="K1730" s="15">
        <v>0.15</v>
      </c>
      <c r="L1730" s="14">
        <v>22.6</v>
      </c>
      <c r="M1730" s="14">
        <f t="shared" ref="M1730:M1793" si="108">I1730*J1730*(1-K1730)</f>
        <v>219.385</v>
      </c>
      <c r="N1730" s="14">
        <f t="shared" ref="N1730:N1793" si="109">I1730*L1730</f>
        <v>113</v>
      </c>
      <c r="O1730" s="14">
        <f t="shared" ref="O1730:O1793" si="110">M1730-N1730</f>
        <v>106.385</v>
      </c>
      <c r="P1730" s="16">
        <f t="shared" ref="P1730:P1793" si="111">IFERROR(O1730/M1730,0)</f>
        <v>0.484923764158899</v>
      </c>
      <c r="Q1730" s="17">
        <f>YEAR(SalesDataTable[[#This Row],[Order Date]])</f>
        <v>2026</v>
      </c>
      <c r="R1730" s="16" t="str">
        <f>"Q"&amp;ROUNDUP(MONTH(SalesDataTable[[#This Row],[Order Date]])/3,0)</f>
        <v>Q3</v>
      </c>
      <c r="S1730" s="13">
        <f>MONTH(SalesDataTable[[#This Row],[Order Date]])</f>
        <v>8</v>
      </c>
      <c r="T1730" s="16" t="str">
        <f>TEXT(SalesDataTable[[#This Row],[Order Date]],"mmm")</f>
        <v>Aug</v>
      </c>
    </row>
    <row r="1731" ht="15.6" spans="1:20">
      <c r="A1731" s="19" t="s">
        <v>1802</v>
      </c>
      <c r="B1731" s="11">
        <v>46257</v>
      </c>
      <c r="C1731" s="12" t="s">
        <v>47</v>
      </c>
      <c r="D1731" s="12" t="s">
        <v>65</v>
      </c>
      <c r="E1731" s="12" t="s">
        <v>45</v>
      </c>
      <c r="F1731" s="12" t="s">
        <v>24</v>
      </c>
      <c r="G1731" s="12" t="s">
        <v>31</v>
      </c>
      <c r="H1731" s="12" t="s">
        <v>32</v>
      </c>
      <c r="I1731" s="13">
        <v>3</v>
      </c>
      <c r="J1731" s="14">
        <v>90.71</v>
      </c>
      <c r="K1731" s="15">
        <v>0</v>
      </c>
      <c r="L1731" s="14">
        <v>45.57</v>
      </c>
      <c r="M1731" s="14">
        <f t="shared" si="108"/>
        <v>272.13</v>
      </c>
      <c r="N1731" s="14">
        <f t="shared" si="109"/>
        <v>136.71</v>
      </c>
      <c r="O1731" s="14">
        <f t="shared" si="110"/>
        <v>135.42</v>
      </c>
      <c r="P1731" s="16">
        <f t="shared" si="111"/>
        <v>0.497629809282328</v>
      </c>
      <c r="Q1731" s="17">
        <f>YEAR(SalesDataTable[[#This Row],[Order Date]])</f>
        <v>2026</v>
      </c>
      <c r="R1731" s="16" t="str">
        <f>"Q"&amp;ROUNDUP(MONTH(SalesDataTable[[#This Row],[Order Date]])/3,0)</f>
        <v>Q3</v>
      </c>
      <c r="S1731" s="13">
        <f>MONTH(SalesDataTable[[#This Row],[Order Date]])</f>
        <v>8</v>
      </c>
      <c r="T1731" s="16" t="str">
        <f>TEXT(SalesDataTable[[#This Row],[Order Date]],"mmm")</f>
        <v>Aug</v>
      </c>
    </row>
    <row r="1732" ht="15.6" spans="1:20">
      <c r="A1732" s="19" t="s">
        <v>1803</v>
      </c>
      <c r="B1732" s="11">
        <v>46257</v>
      </c>
      <c r="C1732" s="12" t="s">
        <v>28</v>
      </c>
      <c r="D1732" s="12" t="s">
        <v>29</v>
      </c>
      <c r="E1732" s="12" t="s">
        <v>45</v>
      </c>
      <c r="F1732" s="12" t="s">
        <v>36</v>
      </c>
      <c r="G1732" s="12" t="s">
        <v>25</v>
      </c>
      <c r="H1732" s="12" t="s">
        <v>55</v>
      </c>
      <c r="I1732" s="13">
        <v>4</v>
      </c>
      <c r="J1732" s="14">
        <v>41.09</v>
      </c>
      <c r="K1732" s="15">
        <v>0</v>
      </c>
      <c r="L1732" s="14">
        <v>17</v>
      </c>
      <c r="M1732" s="14">
        <f t="shared" si="108"/>
        <v>164.36</v>
      </c>
      <c r="N1732" s="14">
        <f t="shared" si="109"/>
        <v>68</v>
      </c>
      <c r="O1732" s="14">
        <f t="shared" si="110"/>
        <v>96.36</v>
      </c>
      <c r="P1732" s="16">
        <f t="shared" si="111"/>
        <v>0.586274032611341</v>
      </c>
      <c r="Q1732" s="17">
        <f>YEAR(SalesDataTable[[#This Row],[Order Date]])</f>
        <v>2026</v>
      </c>
      <c r="R1732" s="16" t="str">
        <f>"Q"&amp;ROUNDUP(MONTH(SalesDataTable[[#This Row],[Order Date]])/3,0)</f>
        <v>Q3</v>
      </c>
      <c r="S1732" s="13">
        <f>MONTH(SalesDataTable[[#This Row],[Order Date]])</f>
        <v>8</v>
      </c>
      <c r="T1732" s="16" t="str">
        <f>TEXT(SalesDataTable[[#This Row],[Order Date]],"mmm")</f>
        <v>Aug</v>
      </c>
    </row>
    <row r="1733" ht="15.6" spans="1:20">
      <c r="A1733" s="19" t="s">
        <v>1804</v>
      </c>
      <c r="B1733" s="11">
        <v>46257</v>
      </c>
      <c r="C1733" s="12" t="s">
        <v>28</v>
      </c>
      <c r="D1733" s="12" t="s">
        <v>106</v>
      </c>
      <c r="E1733" s="12" t="s">
        <v>23</v>
      </c>
      <c r="F1733" s="12" t="s">
        <v>36</v>
      </c>
      <c r="G1733" s="12" t="s">
        <v>31</v>
      </c>
      <c r="H1733" s="12" t="s">
        <v>32</v>
      </c>
      <c r="I1733" s="13">
        <v>1</v>
      </c>
      <c r="J1733" s="14">
        <v>91.37</v>
      </c>
      <c r="K1733" s="15">
        <v>0</v>
      </c>
      <c r="L1733" s="14">
        <v>46.73</v>
      </c>
      <c r="M1733" s="14">
        <f t="shared" si="108"/>
        <v>91.37</v>
      </c>
      <c r="N1733" s="14">
        <f t="shared" si="109"/>
        <v>46.73</v>
      </c>
      <c r="O1733" s="14">
        <f t="shared" si="110"/>
        <v>44.64</v>
      </c>
      <c r="P1733" s="16">
        <f t="shared" si="111"/>
        <v>0.48856298566269</v>
      </c>
      <c r="Q1733" s="17">
        <f>YEAR(SalesDataTable[[#This Row],[Order Date]])</f>
        <v>2026</v>
      </c>
      <c r="R1733" s="16" t="str">
        <f>"Q"&amp;ROUNDUP(MONTH(SalesDataTable[[#This Row],[Order Date]])/3,0)</f>
        <v>Q3</v>
      </c>
      <c r="S1733" s="13">
        <f>MONTH(SalesDataTable[[#This Row],[Order Date]])</f>
        <v>8</v>
      </c>
      <c r="T1733" s="16" t="str">
        <f>TEXT(SalesDataTable[[#This Row],[Order Date]],"mmm")</f>
        <v>Aug</v>
      </c>
    </row>
    <row r="1734" ht="15.6" spans="1:20">
      <c r="A1734" s="19" t="s">
        <v>1805</v>
      </c>
      <c r="B1734" s="11">
        <v>46257</v>
      </c>
      <c r="C1734" s="12" t="s">
        <v>28</v>
      </c>
      <c r="D1734" s="12" t="s">
        <v>86</v>
      </c>
      <c r="E1734" s="12" t="s">
        <v>23</v>
      </c>
      <c r="F1734" s="12" t="s">
        <v>36</v>
      </c>
      <c r="G1734" s="12" t="s">
        <v>37</v>
      </c>
      <c r="H1734" s="12" t="s">
        <v>66</v>
      </c>
      <c r="I1734" s="13">
        <v>1</v>
      </c>
      <c r="J1734" s="14">
        <v>46.92</v>
      </c>
      <c r="K1734" s="15">
        <v>0</v>
      </c>
      <c r="L1734" s="14">
        <v>18.3</v>
      </c>
      <c r="M1734" s="14">
        <f t="shared" si="108"/>
        <v>46.92</v>
      </c>
      <c r="N1734" s="14">
        <f t="shared" si="109"/>
        <v>18.3</v>
      </c>
      <c r="O1734" s="14">
        <f t="shared" si="110"/>
        <v>28.62</v>
      </c>
      <c r="P1734" s="16">
        <f t="shared" si="111"/>
        <v>0.60997442455243</v>
      </c>
      <c r="Q1734" s="17">
        <f>YEAR(SalesDataTable[[#This Row],[Order Date]])</f>
        <v>2026</v>
      </c>
      <c r="R1734" s="16" t="str">
        <f>"Q"&amp;ROUNDUP(MONTH(SalesDataTable[[#This Row],[Order Date]])/3,0)</f>
        <v>Q3</v>
      </c>
      <c r="S1734" s="13">
        <f>MONTH(SalesDataTable[[#This Row],[Order Date]])</f>
        <v>8</v>
      </c>
      <c r="T1734" s="16" t="str">
        <f>TEXT(SalesDataTable[[#This Row],[Order Date]],"mmm")</f>
        <v>Aug</v>
      </c>
    </row>
    <row r="1735" ht="15.6" spans="1:20">
      <c r="A1735" s="19" t="s">
        <v>1806</v>
      </c>
      <c r="B1735" s="11">
        <v>46257</v>
      </c>
      <c r="C1735" s="12" t="s">
        <v>21</v>
      </c>
      <c r="D1735" s="12" t="s">
        <v>22</v>
      </c>
      <c r="E1735" s="12" t="s">
        <v>23</v>
      </c>
      <c r="F1735" s="12" t="s">
        <v>36</v>
      </c>
      <c r="G1735" s="12" t="s">
        <v>25</v>
      </c>
      <c r="H1735" s="12" t="s">
        <v>63</v>
      </c>
      <c r="I1735" s="13">
        <v>1</v>
      </c>
      <c r="J1735" s="14">
        <v>100.29</v>
      </c>
      <c r="K1735" s="15">
        <v>0.05</v>
      </c>
      <c r="L1735" s="14">
        <v>49.82</v>
      </c>
      <c r="M1735" s="14">
        <f t="shared" si="108"/>
        <v>95.2755</v>
      </c>
      <c r="N1735" s="14">
        <f t="shared" si="109"/>
        <v>49.82</v>
      </c>
      <c r="O1735" s="14">
        <f t="shared" si="110"/>
        <v>45.4555</v>
      </c>
      <c r="P1735" s="16">
        <f t="shared" si="111"/>
        <v>0.477095370793121</v>
      </c>
      <c r="Q1735" s="17">
        <f>YEAR(SalesDataTable[[#This Row],[Order Date]])</f>
        <v>2026</v>
      </c>
      <c r="R1735" s="16" t="str">
        <f>"Q"&amp;ROUNDUP(MONTH(SalesDataTable[[#This Row],[Order Date]])/3,0)</f>
        <v>Q3</v>
      </c>
      <c r="S1735" s="13">
        <f>MONTH(SalesDataTable[[#This Row],[Order Date]])</f>
        <v>8</v>
      </c>
      <c r="T1735" s="16" t="str">
        <f>TEXT(SalesDataTable[[#This Row],[Order Date]],"mmm")</f>
        <v>Aug</v>
      </c>
    </row>
    <row r="1736" ht="15.6" spans="1:20">
      <c r="A1736" s="19" t="s">
        <v>1807</v>
      </c>
      <c r="B1736" s="11">
        <v>46257</v>
      </c>
      <c r="C1736" s="12" t="s">
        <v>21</v>
      </c>
      <c r="D1736" s="12" t="s">
        <v>72</v>
      </c>
      <c r="E1736" s="12" t="s">
        <v>23</v>
      </c>
      <c r="F1736" s="12" t="s">
        <v>36</v>
      </c>
      <c r="G1736" s="12" t="s">
        <v>31</v>
      </c>
      <c r="H1736" s="12" t="s">
        <v>41</v>
      </c>
      <c r="I1736" s="13">
        <v>1</v>
      </c>
      <c r="J1736" s="14">
        <v>147.11</v>
      </c>
      <c r="K1736" s="15">
        <v>0.15</v>
      </c>
      <c r="L1736" s="14">
        <v>79.6</v>
      </c>
      <c r="M1736" s="14">
        <f t="shared" si="108"/>
        <v>125.0435</v>
      </c>
      <c r="N1736" s="14">
        <f t="shared" si="109"/>
        <v>79.6</v>
      </c>
      <c r="O1736" s="14">
        <f t="shared" si="110"/>
        <v>45.4435</v>
      </c>
      <c r="P1736" s="16">
        <f t="shared" si="111"/>
        <v>0.363421529307801</v>
      </c>
      <c r="Q1736" s="17">
        <f>YEAR(SalesDataTable[[#This Row],[Order Date]])</f>
        <v>2026</v>
      </c>
      <c r="R1736" s="16" t="str">
        <f>"Q"&amp;ROUNDUP(MONTH(SalesDataTable[[#This Row],[Order Date]])/3,0)</f>
        <v>Q3</v>
      </c>
      <c r="S1736" s="13">
        <f>MONTH(SalesDataTable[[#This Row],[Order Date]])</f>
        <v>8</v>
      </c>
      <c r="T1736" s="16" t="str">
        <f>TEXT(SalesDataTable[[#This Row],[Order Date]],"mmm")</f>
        <v>Aug</v>
      </c>
    </row>
    <row r="1737" ht="15.6" spans="1:20">
      <c r="A1737" s="19" t="s">
        <v>1808</v>
      </c>
      <c r="B1737" s="11">
        <v>46257</v>
      </c>
      <c r="C1737" s="12" t="s">
        <v>28</v>
      </c>
      <c r="D1737" s="12" t="s">
        <v>89</v>
      </c>
      <c r="E1737" s="12" t="s">
        <v>23</v>
      </c>
      <c r="F1737" s="12" t="s">
        <v>36</v>
      </c>
      <c r="G1737" s="12" t="s">
        <v>31</v>
      </c>
      <c r="H1737" s="12" t="s">
        <v>73</v>
      </c>
      <c r="I1737" s="13">
        <v>2</v>
      </c>
      <c r="J1737" s="14">
        <v>156.45</v>
      </c>
      <c r="K1737" s="15">
        <v>0</v>
      </c>
      <c r="L1737" s="14">
        <v>80.13</v>
      </c>
      <c r="M1737" s="14">
        <f t="shared" si="108"/>
        <v>312.9</v>
      </c>
      <c r="N1737" s="14">
        <f t="shared" si="109"/>
        <v>160.26</v>
      </c>
      <c r="O1737" s="14">
        <f t="shared" si="110"/>
        <v>152.64</v>
      </c>
      <c r="P1737" s="16">
        <f t="shared" si="111"/>
        <v>0.487823585810163</v>
      </c>
      <c r="Q1737" s="17">
        <f>YEAR(SalesDataTable[[#This Row],[Order Date]])</f>
        <v>2026</v>
      </c>
      <c r="R1737" s="16" t="str">
        <f>"Q"&amp;ROUNDUP(MONTH(SalesDataTable[[#This Row],[Order Date]])/3,0)</f>
        <v>Q3</v>
      </c>
      <c r="S1737" s="13">
        <f>MONTH(SalesDataTable[[#This Row],[Order Date]])</f>
        <v>8</v>
      </c>
      <c r="T1737" s="16" t="str">
        <f>TEXT(SalesDataTable[[#This Row],[Order Date]],"mmm")</f>
        <v>Aug</v>
      </c>
    </row>
    <row r="1738" ht="15.6" spans="1:20">
      <c r="A1738" s="19" t="s">
        <v>1809</v>
      </c>
      <c r="B1738" s="11">
        <v>46257</v>
      </c>
      <c r="C1738" s="12" t="s">
        <v>28</v>
      </c>
      <c r="D1738" s="12" t="s">
        <v>106</v>
      </c>
      <c r="E1738" s="12" t="s">
        <v>23</v>
      </c>
      <c r="F1738" s="12" t="s">
        <v>36</v>
      </c>
      <c r="G1738" s="12" t="s">
        <v>31</v>
      </c>
      <c r="H1738" s="12" t="s">
        <v>99</v>
      </c>
      <c r="I1738" s="13">
        <v>2</v>
      </c>
      <c r="J1738" s="14">
        <v>72.97</v>
      </c>
      <c r="K1738" s="15">
        <v>0</v>
      </c>
      <c r="L1738" s="14">
        <v>33.25</v>
      </c>
      <c r="M1738" s="14">
        <f t="shared" si="108"/>
        <v>145.94</v>
      </c>
      <c r="N1738" s="14">
        <f t="shared" si="109"/>
        <v>66.5</v>
      </c>
      <c r="O1738" s="14">
        <f t="shared" si="110"/>
        <v>79.44</v>
      </c>
      <c r="P1738" s="16">
        <f t="shared" si="111"/>
        <v>0.54433328765246</v>
      </c>
      <c r="Q1738" s="17">
        <f>YEAR(SalesDataTable[[#This Row],[Order Date]])</f>
        <v>2026</v>
      </c>
      <c r="R1738" s="16" t="str">
        <f>"Q"&amp;ROUNDUP(MONTH(SalesDataTable[[#This Row],[Order Date]])/3,0)</f>
        <v>Q3</v>
      </c>
      <c r="S1738" s="13">
        <f>MONTH(SalesDataTable[[#This Row],[Order Date]])</f>
        <v>8</v>
      </c>
      <c r="T1738" s="16" t="str">
        <f>TEXT(SalesDataTable[[#This Row],[Order Date]],"mmm")</f>
        <v>Aug</v>
      </c>
    </row>
    <row r="1739" ht="15.6" spans="1:20">
      <c r="A1739" s="19" t="s">
        <v>1810</v>
      </c>
      <c r="B1739" s="11">
        <v>46257</v>
      </c>
      <c r="C1739" s="12" t="s">
        <v>47</v>
      </c>
      <c r="D1739" s="12" t="s">
        <v>65</v>
      </c>
      <c r="E1739" s="12" t="s">
        <v>59</v>
      </c>
      <c r="F1739" s="12" t="s">
        <v>24</v>
      </c>
      <c r="G1739" s="12" t="s">
        <v>69</v>
      </c>
      <c r="H1739" s="12" t="s">
        <v>94</v>
      </c>
      <c r="I1739" s="13">
        <v>2</v>
      </c>
      <c r="J1739" s="14">
        <v>51.63</v>
      </c>
      <c r="K1739" s="15">
        <v>0</v>
      </c>
      <c r="L1739" s="14">
        <v>21.39</v>
      </c>
      <c r="M1739" s="14">
        <f t="shared" si="108"/>
        <v>103.26</v>
      </c>
      <c r="N1739" s="14">
        <f t="shared" si="109"/>
        <v>42.78</v>
      </c>
      <c r="O1739" s="14">
        <f t="shared" si="110"/>
        <v>60.48</v>
      </c>
      <c r="P1739" s="16">
        <f t="shared" si="111"/>
        <v>0.585705984892504</v>
      </c>
      <c r="Q1739" s="17">
        <f>YEAR(SalesDataTable[[#This Row],[Order Date]])</f>
        <v>2026</v>
      </c>
      <c r="R1739" s="16" t="str">
        <f>"Q"&amp;ROUNDUP(MONTH(SalesDataTable[[#This Row],[Order Date]])/3,0)</f>
        <v>Q3</v>
      </c>
      <c r="S1739" s="13">
        <f>MONTH(SalesDataTable[[#This Row],[Order Date]])</f>
        <v>8</v>
      </c>
      <c r="T1739" s="16" t="str">
        <f>TEXT(SalesDataTable[[#This Row],[Order Date]],"mmm")</f>
        <v>Aug</v>
      </c>
    </row>
    <row r="1740" ht="15.6" spans="1:20">
      <c r="A1740" s="19" t="s">
        <v>1811</v>
      </c>
      <c r="B1740" s="11">
        <v>46257</v>
      </c>
      <c r="C1740" s="12" t="s">
        <v>28</v>
      </c>
      <c r="D1740" s="12" t="s">
        <v>89</v>
      </c>
      <c r="E1740" s="12" t="s">
        <v>30</v>
      </c>
      <c r="F1740" s="12" t="s">
        <v>24</v>
      </c>
      <c r="G1740" s="12" t="s">
        <v>25</v>
      </c>
      <c r="H1740" s="12" t="s">
        <v>63</v>
      </c>
      <c r="I1740" s="13">
        <v>8</v>
      </c>
      <c r="J1740" s="14">
        <v>100.06</v>
      </c>
      <c r="K1740" s="15">
        <v>0.05</v>
      </c>
      <c r="L1740" s="14">
        <v>49.39</v>
      </c>
      <c r="M1740" s="14">
        <f t="shared" si="108"/>
        <v>760.456</v>
      </c>
      <c r="N1740" s="14">
        <f t="shared" si="109"/>
        <v>395.12</v>
      </c>
      <c r="O1740" s="14">
        <f t="shared" si="110"/>
        <v>365.336</v>
      </c>
      <c r="P1740" s="16">
        <f t="shared" si="111"/>
        <v>0.480417012950125</v>
      </c>
      <c r="Q1740" s="17">
        <f>YEAR(SalesDataTable[[#This Row],[Order Date]])</f>
        <v>2026</v>
      </c>
      <c r="R1740" s="16" t="str">
        <f>"Q"&amp;ROUNDUP(MONTH(SalesDataTable[[#This Row],[Order Date]])/3,0)</f>
        <v>Q3</v>
      </c>
      <c r="S1740" s="13">
        <f>MONTH(SalesDataTable[[#This Row],[Order Date]])</f>
        <v>8</v>
      </c>
      <c r="T1740" s="16" t="str">
        <f>TEXT(SalesDataTable[[#This Row],[Order Date]],"mmm")</f>
        <v>Aug</v>
      </c>
    </row>
    <row r="1741" ht="15.6" spans="1:20">
      <c r="A1741" s="19" t="s">
        <v>1812</v>
      </c>
      <c r="B1741" s="11">
        <v>46258</v>
      </c>
      <c r="C1741" s="12" t="s">
        <v>47</v>
      </c>
      <c r="D1741" s="12" t="s">
        <v>68</v>
      </c>
      <c r="E1741" s="12" t="s">
        <v>45</v>
      </c>
      <c r="F1741" s="12" t="s">
        <v>24</v>
      </c>
      <c r="G1741" s="12" t="s">
        <v>51</v>
      </c>
      <c r="H1741" s="12" t="s">
        <v>84</v>
      </c>
      <c r="I1741" s="13">
        <v>4</v>
      </c>
      <c r="J1741" s="14">
        <v>83.2</v>
      </c>
      <c r="K1741" s="15">
        <v>0</v>
      </c>
      <c r="L1741" s="14">
        <v>39.99</v>
      </c>
      <c r="M1741" s="14">
        <f t="shared" si="108"/>
        <v>332.8</v>
      </c>
      <c r="N1741" s="14">
        <f t="shared" si="109"/>
        <v>159.96</v>
      </c>
      <c r="O1741" s="14">
        <f t="shared" si="110"/>
        <v>172.84</v>
      </c>
      <c r="P1741" s="16">
        <f t="shared" si="111"/>
        <v>0.519350961538461</v>
      </c>
      <c r="Q1741" s="17">
        <f>YEAR(SalesDataTable[[#This Row],[Order Date]])</f>
        <v>2026</v>
      </c>
      <c r="R1741" s="16" t="str">
        <f>"Q"&amp;ROUNDUP(MONTH(SalesDataTable[[#This Row],[Order Date]])/3,0)</f>
        <v>Q3</v>
      </c>
      <c r="S1741" s="13">
        <f>MONTH(SalesDataTable[[#This Row],[Order Date]])</f>
        <v>8</v>
      </c>
      <c r="T1741" s="16" t="str">
        <f>TEXT(SalesDataTable[[#This Row],[Order Date]],"mmm")</f>
        <v>Aug</v>
      </c>
    </row>
    <row r="1742" ht="15.6" spans="1:20">
      <c r="A1742" s="19" t="s">
        <v>1813</v>
      </c>
      <c r="B1742" s="11">
        <v>46258</v>
      </c>
      <c r="C1742" s="12" t="s">
        <v>21</v>
      </c>
      <c r="D1742" s="12" t="s">
        <v>22</v>
      </c>
      <c r="E1742" s="12" t="s">
        <v>23</v>
      </c>
      <c r="F1742" s="12" t="s">
        <v>36</v>
      </c>
      <c r="G1742" s="12" t="s">
        <v>69</v>
      </c>
      <c r="H1742" s="12" t="s">
        <v>94</v>
      </c>
      <c r="I1742" s="13">
        <v>3</v>
      </c>
      <c r="J1742" s="14">
        <v>51.29</v>
      </c>
      <c r="K1742" s="15">
        <v>0</v>
      </c>
      <c r="L1742" s="14">
        <v>22.08</v>
      </c>
      <c r="M1742" s="14">
        <f t="shared" si="108"/>
        <v>153.87</v>
      </c>
      <c r="N1742" s="14">
        <f t="shared" si="109"/>
        <v>66.24</v>
      </c>
      <c r="O1742" s="14">
        <f t="shared" si="110"/>
        <v>87.63</v>
      </c>
      <c r="P1742" s="16">
        <f t="shared" si="111"/>
        <v>0.569506726457399</v>
      </c>
      <c r="Q1742" s="17">
        <f>YEAR(SalesDataTable[[#This Row],[Order Date]])</f>
        <v>2026</v>
      </c>
      <c r="R1742" s="16" t="str">
        <f>"Q"&amp;ROUNDUP(MONTH(SalesDataTable[[#This Row],[Order Date]])/3,0)</f>
        <v>Q3</v>
      </c>
      <c r="S1742" s="13">
        <f>MONTH(SalesDataTable[[#This Row],[Order Date]])</f>
        <v>8</v>
      </c>
      <c r="T1742" s="16" t="str">
        <f>TEXT(SalesDataTable[[#This Row],[Order Date]],"mmm")</f>
        <v>Aug</v>
      </c>
    </row>
    <row r="1743" ht="15.6" spans="1:20">
      <c r="A1743" s="19" t="s">
        <v>1814</v>
      </c>
      <c r="B1743" s="11">
        <v>46258</v>
      </c>
      <c r="C1743" s="12" t="s">
        <v>34</v>
      </c>
      <c r="D1743" s="12" t="s">
        <v>44</v>
      </c>
      <c r="E1743" s="12" t="s">
        <v>23</v>
      </c>
      <c r="F1743" s="12" t="s">
        <v>24</v>
      </c>
      <c r="G1743" s="12" t="s">
        <v>51</v>
      </c>
      <c r="H1743" s="12" t="s">
        <v>61</v>
      </c>
      <c r="I1743" s="13">
        <v>1</v>
      </c>
      <c r="J1743" s="14">
        <v>200.2</v>
      </c>
      <c r="K1743" s="15">
        <v>0</v>
      </c>
      <c r="L1743" s="14">
        <v>103.38</v>
      </c>
      <c r="M1743" s="14">
        <f t="shared" si="108"/>
        <v>200.2</v>
      </c>
      <c r="N1743" s="14">
        <f t="shared" si="109"/>
        <v>103.38</v>
      </c>
      <c r="O1743" s="14">
        <f t="shared" si="110"/>
        <v>96.82</v>
      </c>
      <c r="P1743" s="16">
        <f t="shared" si="111"/>
        <v>0.483616383616384</v>
      </c>
      <c r="Q1743" s="17">
        <f>YEAR(SalesDataTable[[#This Row],[Order Date]])</f>
        <v>2026</v>
      </c>
      <c r="R1743" s="16" t="str">
        <f>"Q"&amp;ROUNDUP(MONTH(SalesDataTable[[#This Row],[Order Date]])/3,0)</f>
        <v>Q3</v>
      </c>
      <c r="S1743" s="13">
        <f>MONTH(SalesDataTable[[#This Row],[Order Date]])</f>
        <v>8</v>
      </c>
      <c r="T1743" s="16" t="str">
        <f>TEXT(SalesDataTable[[#This Row],[Order Date]],"mmm")</f>
        <v>Aug</v>
      </c>
    </row>
    <row r="1744" ht="15.6" spans="1:20">
      <c r="A1744" s="19" t="s">
        <v>1815</v>
      </c>
      <c r="B1744" s="11">
        <v>46258</v>
      </c>
      <c r="C1744" s="12" t="s">
        <v>21</v>
      </c>
      <c r="D1744" s="12" t="s">
        <v>108</v>
      </c>
      <c r="E1744" s="12" t="s">
        <v>45</v>
      </c>
      <c r="F1744" s="12" t="s">
        <v>40</v>
      </c>
      <c r="G1744" s="12" t="s">
        <v>69</v>
      </c>
      <c r="H1744" s="12" t="s">
        <v>87</v>
      </c>
      <c r="I1744" s="13">
        <v>2</v>
      </c>
      <c r="J1744" s="14">
        <v>36.87</v>
      </c>
      <c r="K1744" s="15">
        <v>0</v>
      </c>
      <c r="L1744" s="14">
        <v>13.71</v>
      </c>
      <c r="M1744" s="14">
        <f t="shared" si="108"/>
        <v>73.74</v>
      </c>
      <c r="N1744" s="14">
        <f t="shared" si="109"/>
        <v>27.42</v>
      </c>
      <c r="O1744" s="14">
        <f t="shared" si="110"/>
        <v>46.32</v>
      </c>
      <c r="P1744" s="16">
        <f t="shared" si="111"/>
        <v>0.628152969894223</v>
      </c>
      <c r="Q1744" s="17">
        <f>YEAR(SalesDataTable[[#This Row],[Order Date]])</f>
        <v>2026</v>
      </c>
      <c r="R1744" s="16" t="str">
        <f>"Q"&amp;ROUNDUP(MONTH(SalesDataTable[[#This Row],[Order Date]])/3,0)</f>
        <v>Q3</v>
      </c>
      <c r="S1744" s="13">
        <f>MONTH(SalesDataTable[[#This Row],[Order Date]])</f>
        <v>8</v>
      </c>
      <c r="T1744" s="16" t="str">
        <f>TEXT(SalesDataTable[[#This Row],[Order Date]],"mmm")</f>
        <v>Aug</v>
      </c>
    </row>
    <row r="1745" ht="15.6" spans="1:20">
      <c r="A1745" s="19" t="s">
        <v>1816</v>
      </c>
      <c r="B1745" s="11">
        <v>46258</v>
      </c>
      <c r="C1745" s="12" t="s">
        <v>47</v>
      </c>
      <c r="D1745" s="12" t="s">
        <v>68</v>
      </c>
      <c r="E1745" s="12" t="s">
        <v>23</v>
      </c>
      <c r="F1745" s="12" t="s">
        <v>24</v>
      </c>
      <c r="G1745" s="12" t="s">
        <v>69</v>
      </c>
      <c r="H1745" s="12" t="s">
        <v>87</v>
      </c>
      <c r="I1745" s="13">
        <v>1</v>
      </c>
      <c r="J1745" s="14">
        <v>36.28</v>
      </c>
      <c r="K1745" s="15">
        <v>0.1</v>
      </c>
      <c r="L1745" s="14">
        <v>14.16</v>
      </c>
      <c r="M1745" s="14">
        <f t="shared" si="108"/>
        <v>32.652</v>
      </c>
      <c r="N1745" s="14">
        <f t="shared" si="109"/>
        <v>14.16</v>
      </c>
      <c r="O1745" s="14">
        <f t="shared" si="110"/>
        <v>18.492</v>
      </c>
      <c r="P1745" s="16">
        <f t="shared" si="111"/>
        <v>0.566335905916942</v>
      </c>
      <c r="Q1745" s="17">
        <f>YEAR(SalesDataTable[[#This Row],[Order Date]])</f>
        <v>2026</v>
      </c>
      <c r="R1745" s="16" t="str">
        <f>"Q"&amp;ROUNDUP(MONTH(SalesDataTable[[#This Row],[Order Date]])/3,0)</f>
        <v>Q3</v>
      </c>
      <c r="S1745" s="13">
        <f>MONTH(SalesDataTable[[#This Row],[Order Date]])</f>
        <v>8</v>
      </c>
      <c r="T1745" s="16" t="str">
        <f>TEXT(SalesDataTable[[#This Row],[Order Date]],"mmm")</f>
        <v>Aug</v>
      </c>
    </row>
    <row r="1746" ht="15.6" spans="1:20">
      <c r="A1746" s="19" t="s">
        <v>1817</v>
      </c>
      <c r="B1746" s="11">
        <v>46258</v>
      </c>
      <c r="C1746" s="12" t="s">
        <v>21</v>
      </c>
      <c r="D1746" s="12" t="s">
        <v>108</v>
      </c>
      <c r="E1746" s="12" t="s">
        <v>59</v>
      </c>
      <c r="F1746" s="12" t="s">
        <v>24</v>
      </c>
      <c r="G1746" s="12" t="s">
        <v>31</v>
      </c>
      <c r="H1746" s="12" t="s">
        <v>32</v>
      </c>
      <c r="I1746" s="13">
        <v>2</v>
      </c>
      <c r="J1746" s="14">
        <v>93.88</v>
      </c>
      <c r="K1746" s="15">
        <v>0.05</v>
      </c>
      <c r="L1746" s="14">
        <v>46.57</v>
      </c>
      <c r="M1746" s="14">
        <f t="shared" si="108"/>
        <v>178.372</v>
      </c>
      <c r="N1746" s="14">
        <f t="shared" si="109"/>
        <v>93.14</v>
      </c>
      <c r="O1746" s="14">
        <f t="shared" si="110"/>
        <v>85.232</v>
      </c>
      <c r="P1746" s="16">
        <f t="shared" si="111"/>
        <v>0.477832843719866</v>
      </c>
      <c r="Q1746" s="17">
        <f>YEAR(SalesDataTable[[#This Row],[Order Date]])</f>
        <v>2026</v>
      </c>
      <c r="R1746" s="16" t="str">
        <f>"Q"&amp;ROUNDUP(MONTH(SalesDataTable[[#This Row],[Order Date]])/3,0)</f>
        <v>Q3</v>
      </c>
      <c r="S1746" s="13">
        <f>MONTH(SalesDataTable[[#This Row],[Order Date]])</f>
        <v>8</v>
      </c>
      <c r="T1746" s="16" t="str">
        <f>TEXT(SalesDataTable[[#This Row],[Order Date]],"mmm")</f>
        <v>Aug</v>
      </c>
    </row>
    <row r="1747" ht="15.6" spans="1:20">
      <c r="A1747" s="19" t="s">
        <v>1818</v>
      </c>
      <c r="B1747" s="11">
        <v>46258</v>
      </c>
      <c r="C1747" s="12" t="s">
        <v>47</v>
      </c>
      <c r="D1747" s="12" t="s">
        <v>48</v>
      </c>
      <c r="E1747" s="12" t="s">
        <v>23</v>
      </c>
      <c r="F1747" s="12" t="s">
        <v>36</v>
      </c>
      <c r="G1747" s="12" t="s">
        <v>51</v>
      </c>
      <c r="H1747" s="12" t="s">
        <v>61</v>
      </c>
      <c r="I1747" s="13">
        <v>1</v>
      </c>
      <c r="J1747" s="14">
        <v>192.67</v>
      </c>
      <c r="K1747" s="15">
        <v>0.05</v>
      </c>
      <c r="L1747" s="14">
        <v>101.04</v>
      </c>
      <c r="M1747" s="14">
        <f t="shared" si="108"/>
        <v>183.0365</v>
      </c>
      <c r="N1747" s="14">
        <f t="shared" si="109"/>
        <v>101.04</v>
      </c>
      <c r="O1747" s="14">
        <f t="shared" si="110"/>
        <v>81.9965</v>
      </c>
      <c r="P1747" s="16">
        <f t="shared" si="111"/>
        <v>0.447978955017169</v>
      </c>
      <c r="Q1747" s="17">
        <f>YEAR(SalesDataTable[[#This Row],[Order Date]])</f>
        <v>2026</v>
      </c>
      <c r="R1747" s="16" t="str">
        <f>"Q"&amp;ROUNDUP(MONTH(SalesDataTable[[#This Row],[Order Date]])/3,0)</f>
        <v>Q3</v>
      </c>
      <c r="S1747" s="13">
        <f>MONTH(SalesDataTable[[#This Row],[Order Date]])</f>
        <v>8</v>
      </c>
      <c r="T1747" s="16" t="str">
        <f>TEXT(SalesDataTable[[#This Row],[Order Date]],"mmm")</f>
        <v>Aug</v>
      </c>
    </row>
    <row r="1748" ht="15.6" spans="1:20">
      <c r="A1748" s="19" t="s">
        <v>1819</v>
      </c>
      <c r="B1748" s="11">
        <v>46258</v>
      </c>
      <c r="C1748" s="12" t="s">
        <v>21</v>
      </c>
      <c r="D1748" s="12" t="s">
        <v>108</v>
      </c>
      <c r="E1748" s="12" t="s">
        <v>23</v>
      </c>
      <c r="F1748" s="12" t="s">
        <v>36</v>
      </c>
      <c r="G1748" s="12" t="s">
        <v>25</v>
      </c>
      <c r="H1748" s="12" t="s">
        <v>26</v>
      </c>
      <c r="I1748" s="13">
        <v>1</v>
      </c>
      <c r="J1748" s="14">
        <v>80.1</v>
      </c>
      <c r="K1748" s="15">
        <v>0.05</v>
      </c>
      <c r="L1748" s="14">
        <v>43.49</v>
      </c>
      <c r="M1748" s="14">
        <f t="shared" si="108"/>
        <v>76.095</v>
      </c>
      <c r="N1748" s="14">
        <f t="shared" si="109"/>
        <v>43.49</v>
      </c>
      <c r="O1748" s="14">
        <f t="shared" si="110"/>
        <v>32.605</v>
      </c>
      <c r="P1748" s="16">
        <f t="shared" si="111"/>
        <v>0.428477560943557</v>
      </c>
      <c r="Q1748" s="17">
        <f>YEAR(SalesDataTable[[#This Row],[Order Date]])</f>
        <v>2026</v>
      </c>
      <c r="R1748" s="16" t="str">
        <f>"Q"&amp;ROUNDUP(MONTH(SalesDataTable[[#This Row],[Order Date]])/3,0)</f>
        <v>Q3</v>
      </c>
      <c r="S1748" s="13">
        <f>MONTH(SalesDataTable[[#This Row],[Order Date]])</f>
        <v>8</v>
      </c>
      <c r="T1748" s="16" t="str">
        <f>TEXT(SalesDataTable[[#This Row],[Order Date]],"mmm")</f>
        <v>Aug</v>
      </c>
    </row>
    <row r="1749" ht="15.6" spans="1:20">
      <c r="A1749" s="19" t="s">
        <v>1820</v>
      </c>
      <c r="B1749" s="11">
        <v>46259</v>
      </c>
      <c r="C1749" s="12" t="s">
        <v>47</v>
      </c>
      <c r="D1749" s="12" t="s">
        <v>68</v>
      </c>
      <c r="E1749" s="12" t="s">
        <v>59</v>
      </c>
      <c r="F1749" s="12" t="s">
        <v>24</v>
      </c>
      <c r="G1749" s="12" t="s">
        <v>31</v>
      </c>
      <c r="H1749" s="12" t="s">
        <v>41</v>
      </c>
      <c r="I1749" s="13">
        <v>1</v>
      </c>
      <c r="J1749" s="14">
        <v>145.02</v>
      </c>
      <c r="K1749" s="15">
        <v>0</v>
      </c>
      <c r="L1749" s="14">
        <v>78.96</v>
      </c>
      <c r="M1749" s="14">
        <f t="shared" si="108"/>
        <v>145.02</v>
      </c>
      <c r="N1749" s="14">
        <f t="shared" si="109"/>
        <v>78.96</v>
      </c>
      <c r="O1749" s="14">
        <f t="shared" si="110"/>
        <v>66.06</v>
      </c>
      <c r="P1749" s="16">
        <f t="shared" si="111"/>
        <v>0.455523376086057</v>
      </c>
      <c r="Q1749" s="17">
        <f>YEAR(SalesDataTable[[#This Row],[Order Date]])</f>
        <v>2026</v>
      </c>
      <c r="R1749" s="16" t="str">
        <f>"Q"&amp;ROUNDUP(MONTH(SalesDataTable[[#This Row],[Order Date]])/3,0)</f>
        <v>Q3</v>
      </c>
      <c r="S1749" s="13">
        <f>MONTH(SalesDataTable[[#This Row],[Order Date]])</f>
        <v>8</v>
      </c>
      <c r="T1749" s="16" t="str">
        <f>TEXT(SalesDataTable[[#This Row],[Order Date]],"mmm")</f>
        <v>Aug</v>
      </c>
    </row>
    <row r="1750" ht="15.6" spans="1:20">
      <c r="A1750" s="19" t="s">
        <v>1821</v>
      </c>
      <c r="B1750" s="11">
        <v>46260</v>
      </c>
      <c r="C1750" s="12" t="s">
        <v>28</v>
      </c>
      <c r="D1750" s="12" t="s">
        <v>86</v>
      </c>
      <c r="E1750" s="12" t="s">
        <v>59</v>
      </c>
      <c r="F1750" s="12" t="s">
        <v>24</v>
      </c>
      <c r="G1750" s="12" t="s">
        <v>37</v>
      </c>
      <c r="H1750" s="12" t="s">
        <v>38</v>
      </c>
      <c r="I1750" s="13">
        <v>1</v>
      </c>
      <c r="J1750" s="14">
        <v>37</v>
      </c>
      <c r="K1750" s="15">
        <v>0.15</v>
      </c>
      <c r="L1750" s="14">
        <v>13.68</v>
      </c>
      <c r="M1750" s="14">
        <f t="shared" si="108"/>
        <v>31.45</v>
      </c>
      <c r="N1750" s="14">
        <f t="shared" si="109"/>
        <v>13.68</v>
      </c>
      <c r="O1750" s="14">
        <f t="shared" si="110"/>
        <v>17.77</v>
      </c>
      <c r="P1750" s="16">
        <f t="shared" si="111"/>
        <v>0.565023847376789</v>
      </c>
      <c r="Q1750" s="17">
        <f>YEAR(SalesDataTable[[#This Row],[Order Date]])</f>
        <v>2026</v>
      </c>
      <c r="R1750" s="16" t="str">
        <f>"Q"&amp;ROUNDUP(MONTH(SalesDataTable[[#This Row],[Order Date]])/3,0)</f>
        <v>Q3</v>
      </c>
      <c r="S1750" s="13">
        <f>MONTH(SalesDataTable[[#This Row],[Order Date]])</f>
        <v>8</v>
      </c>
      <c r="T1750" s="16" t="str">
        <f>TEXT(SalesDataTable[[#This Row],[Order Date]],"mmm")</f>
        <v>Aug</v>
      </c>
    </row>
    <row r="1751" ht="15.6" spans="1:20">
      <c r="A1751" s="19" t="s">
        <v>1822</v>
      </c>
      <c r="B1751" s="11">
        <v>46260</v>
      </c>
      <c r="C1751" s="12" t="s">
        <v>28</v>
      </c>
      <c r="D1751" s="12" t="s">
        <v>58</v>
      </c>
      <c r="E1751" s="12" t="s">
        <v>23</v>
      </c>
      <c r="F1751" s="12" t="s">
        <v>24</v>
      </c>
      <c r="G1751" s="12" t="s">
        <v>25</v>
      </c>
      <c r="H1751" s="12" t="s">
        <v>49</v>
      </c>
      <c r="I1751" s="13">
        <v>2</v>
      </c>
      <c r="J1751" s="14">
        <v>50.02</v>
      </c>
      <c r="K1751" s="15">
        <v>0</v>
      </c>
      <c r="L1751" s="14">
        <v>21.99</v>
      </c>
      <c r="M1751" s="14">
        <f t="shared" si="108"/>
        <v>100.04</v>
      </c>
      <c r="N1751" s="14">
        <f t="shared" si="109"/>
        <v>43.98</v>
      </c>
      <c r="O1751" s="14">
        <f t="shared" si="110"/>
        <v>56.06</v>
      </c>
      <c r="P1751" s="16">
        <f t="shared" si="111"/>
        <v>0.560375849660136</v>
      </c>
      <c r="Q1751" s="17">
        <f>YEAR(SalesDataTable[[#This Row],[Order Date]])</f>
        <v>2026</v>
      </c>
      <c r="R1751" s="16" t="str">
        <f>"Q"&amp;ROUNDUP(MONTH(SalesDataTable[[#This Row],[Order Date]])/3,0)</f>
        <v>Q3</v>
      </c>
      <c r="S1751" s="13">
        <f>MONTH(SalesDataTable[[#This Row],[Order Date]])</f>
        <v>8</v>
      </c>
      <c r="T1751" s="16" t="str">
        <f>TEXT(SalesDataTable[[#This Row],[Order Date]],"mmm")</f>
        <v>Aug</v>
      </c>
    </row>
    <row r="1752" ht="15.6" spans="1:20">
      <c r="A1752" s="19" t="s">
        <v>1823</v>
      </c>
      <c r="B1752" s="11">
        <v>46260</v>
      </c>
      <c r="C1752" s="12" t="s">
        <v>28</v>
      </c>
      <c r="D1752" s="12" t="s">
        <v>86</v>
      </c>
      <c r="E1752" s="12" t="s">
        <v>45</v>
      </c>
      <c r="F1752" s="12" t="s">
        <v>24</v>
      </c>
      <c r="G1752" s="12" t="s">
        <v>69</v>
      </c>
      <c r="H1752" s="12" t="s">
        <v>87</v>
      </c>
      <c r="I1752" s="13">
        <v>2</v>
      </c>
      <c r="J1752" s="14">
        <v>35.95</v>
      </c>
      <c r="K1752" s="15">
        <v>0.05</v>
      </c>
      <c r="L1752" s="14">
        <v>13.93</v>
      </c>
      <c r="M1752" s="14">
        <f t="shared" si="108"/>
        <v>68.305</v>
      </c>
      <c r="N1752" s="14">
        <f t="shared" si="109"/>
        <v>27.86</v>
      </c>
      <c r="O1752" s="14">
        <f t="shared" si="110"/>
        <v>40.445</v>
      </c>
      <c r="P1752" s="16">
        <f t="shared" si="111"/>
        <v>0.592123563428739</v>
      </c>
      <c r="Q1752" s="17">
        <f>YEAR(SalesDataTable[[#This Row],[Order Date]])</f>
        <v>2026</v>
      </c>
      <c r="R1752" s="16" t="str">
        <f>"Q"&amp;ROUNDUP(MONTH(SalesDataTable[[#This Row],[Order Date]])/3,0)</f>
        <v>Q3</v>
      </c>
      <c r="S1752" s="13">
        <f>MONTH(SalesDataTable[[#This Row],[Order Date]])</f>
        <v>8</v>
      </c>
      <c r="T1752" s="16" t="str">
        <f>TEXT(SalesDataTable[[#This Row],[Order Date]],"mmm")</f>
        <v>Aug</v>
      </c>
    </row>
    <row r="1753" ht="15.6" spans="1:20">
      <c r="A1753" s="19" t="s">
        <v>1824</v>
      </c>
      <c r="B1753" s="11">
        <v>46261</v>
      </c>
      <c r="C1753" s="12" t="s">
        <v>21</v>
      </c>
      <c r="D1753" s="12" t="s">
        <v>72</v>
      </c>
      <c r="E1753" s="12" t="s">
        <v>23</v>
      </c>
      <c r="F1753" s="12" t="s">
        <v>36</v>
      </c>
      <c r="G1753" s="12" t="s">
        <v>37</v>
      </c>
      <c r="H1753" s="12" t="s">
        <v>66</v>
      </c>
      <c r="I1753" s="13">
        <v>3</v>
      </c>
      <c r="J1753" s="14">
        <v>45.84</v>
      </c>
      <c r="K1753" s="15">
        <v>0.15</v>
      </c>
      <c r="L1753" s="14">
        <v>17.9</v>
      </c>
      <c r="M1753" s="14">
        <f t="shared" si="108"/>
        <v>116.892</v>
      </c>
      <c r="N1753" s="14">
        <f t="shared" si="109"/>
        <v>53.7</v>
      </c>
      <c r="O1753" s="14">
        <f t="shared" si="110"/>
        <v>63.192</v>
      </c>
      <c r="P1753" s="16">
        <f t="shared" si="111"/>
        <v>0.540601580946515</v>
      </c>
      <c r="Q1753" s="17">
        <f>YEAR(SalesDataTable[[#This Row],[Order Date]])</f>
        <v>2026</v>
      </c>
      <c r="R1753" s="16" t="str">
        <f>"Q"&amp;ROUNDUP(MONTH(SalesDataTable[[#This Row],[Order Date]])/3,0)</f>
        <v>Q3</v>
      </c>
      <c r="S1753" s="13">
        <f>MONTH(SalesDataTable[[#This Row],[Order Date]])</f>
        <v>8</v>
      </c>
      <c r="T1753" s="16" t="str">
        <f>TEXT(SalesDataTable[[#This Row],[Order Date]],"mmm")</f>
        <v>Aug</v>
      </c>
    </row>
    <row r="1754" ht="15.6" spans="1:20">
      <c r="A1754" s="19" t="s">
        <v>1825</v>
      </c>
      <c r="B1754" s="11">
        <v>46261</v>
      </c>
      <c r="C1754" s="12" t="s">
        <v>28</v>
      </c>
      <c r="D1754" s="12" t="s">
        <v>58</v>
      </c>
      <c r="E1754" s="12" t="s">
        <v>23</v>
      </c>
      <c r="F1754" s="12" t="s">
        <v>36</v>
      </c>
      <c r="G1754" s="12" t="s">
        <v>51</v>
      </c>
      <c r="H1754" s="12" t="s">
        <v>84</v>
      </c>
      <c r="I1754" s="13">
        <v>1</v>
      </c>
      <c r="J1754" s="14">
        <v>83.23</v>
      </c>
      <c r="K1754" s="15">
        <v>0.1</v>
      </c>
      <c r="L1754" s="14">
        <v>40.23</v>
      </c>
      <c r="M1754" s="14">
        <f t="shared" si="108"/>
        <v>74.907</v>
      </c>
      <c r="N1754" s="14">
        <f t="shared" si="109"/>
        <v>40.23</v>
      </c>
      <c r="O1754" s="14">
        <f t="shared" si="110"/>
        <v>34.677</v>
      </c>
      <c r="P1754" s="16">
        <f t="shared" si="111"/>
        <v>0.462934038207377</v>
      </c>
      <c r="Q1754" s="17">
        <f>YEAR(SalesDataTable[[#This Row],[Order Date]])</f>
        <v>2026</v>
      </c>
      <c r="R1754" s="16" t="str">
        <f>"Q"&amp;ROUNDUP(MONTH(SalesDataTable[[#This Row],[Order Date]])/3,0)</f>
        <v>Q3</v>
      </c>
      <c r="S1754" s="13">
        <f>MONTH(SalesDataTable[[#This Row],[Order Date]])</f>
        <v>8</v>
      </c>
      <c r="T1754" s="16" t="str">
        <f>TEXT(SalesDataTable[[#This Row],[Order Date]],"mmm")</f>
        <v>Aug</v>
      </c>
    </row>
    <row r="1755" ht="15.6" spans="1:20">
      <c r="A1755" s="19" t="s">
        <v>1826</v>
      </c>
      <c r="B1755" s="11">
        <v>46261</v>
      </c>
      <c r="C1755" s="12" t="s">
        <v>21</v>
      </c>
      <c r="D1755" s="12" t="s">
        <v>72</v>
      </c>
      <c r="E1755" s="12" t="s">
        <v>45</v>
      </c>
      <c r="F1755" s="12" t="s">
        <v>36</v>
      </c>
      <c r="G1755" s="12" t="s">
        <v>25</v>
      </c>
      <c r="H1755" s="12" t="s">
        <v>63</v>
      </c>
      <c r="I1755" s="13">
        <v>1</v>
      </c>
      <c r="J1755" s="14">
        <v>104.33</v>
      </c>
      <c r="K1755" s="15">
        <v>0.1</v>
      </c>
      <c r="L1755" s="14">
        <v>49.86</v>
      </c>
      <c r="M1755" s="14">
        <f t="shared" si="108"/>
        <v>93.897</v>
      </c>
      <c r="N1755" s="14">
        <f t="shared" si="109"/>
        <v>49.86</v>
      </c>
      <c r="O1755" s="14">
        <f t="shared" si="110"/>
        <v>44.037</v>
      </c>
      <c r="P1755" s="16">
        <f t="shared" si="111"/>
        <v>0.46899261957251</v>
      </c>
      <c r="Q1755" s="17">
        <f>YEAR(SalesDataTable[[#This Row],[Order Date]])</f>
        <v>2026</v>
      </c>
      <c r="R1755" s="16" t="str">
        <f>"Q"&amp;ROUNDUP(MONTH(SalesDataTable[[#This Row],[Order Date]])/3,0)</f>
        <v>Q3</v>
      </c>
      <c r="S1755" s="13">
        <f>MONTH(SalesDataTable[[#This Row],[Order Date]])</f>
        <v>8</v>
      </c>
      <c r="T1755" s="16" t="str">
        <f>TEXT(SalesDataTable[[#This Row],[Order Date]],"mmm")</f>
        <v>Aug</v>
      </c>
    </row>
    <row r="1756" ht="15.6" spans="1:20">
      <c r="A1756" s="19" t="s">
        <v>1827</v>
      </c>
      <c r="B1756" s="11">
        <v>46261</v>
      </c>
      <c r="C1756" s="12" t="s">
        <v>28</v>
      </c>
      <c r="D1756" s="12" t="s">
        <v>58</v>
      </c>
      <c r="E1756" s="12" t="s">
        <v>23</v>
      </c>
      <c r="F1756" s="12" t="s">
        <v>36</v>
      </c>
      <c r="G1756" s="12" t="s">
        <v>31</v>
      </c>
      <c r="H1756" s="12" t="s">
        <v>73</v>
      </c>
      <c r="I1756" s="13">
        <v>1</v>
      </c>
      <c r="J1756" s="14">
        <v>156.95</v>
      </c>
      <c r="K1756" s="15">
        <v>0</v>
      </c>
      <c r="L1756" s="14">
        <v>80.41</v>
      </c>
      <c r="M1756" s="14">
        <f t="shared" si="108"/>
        <v>156.95</v>
      </c>
      <c r="N1756" s="14">
        <f t="shared" si="109"/>
        <v>80.41</v>
      </c>
      <c r="O1756" s="14">
        <f t="shared" si="110"/>
        <v>76.54</v>
      </c>
      <c r="P1756" s="16">
        <f t="shared" si="111"/>
        <v>0.487671232876712</v>
      </c>
      <c r="Q1756" s="17">
        <f>YEAR(SalesDataTable[[#This Row],[Order Date]])</f>
        <v>2026</v>
      </c>
      <c r="R1756" s="16" t="str">
        <f>"Q"&amp;ROUNDUP(MONTH(SalesDataTable[[#This Row],[Order Date]])/3,0)</f>
        <v>Q3</v>
      </c>
      <c r="S1756" s="13">
        <f>MONTH(SalesDataTable[[#This Row],[Order Date]])</f>
        <v>8</v>
      </c>
      <c r="T1756" s="16" t="str">
        <f>TEXT(SalesDataTable[[#This Row],[Order Date]],"mmm")</f>
        <v>Aug</v>
      </c>
    </row>
    <row r="1757" ht="15.6" spans="1:20">
      <c r="A1757" s="19" t="s">
        <v>1828</v>
      </c>
      <c r="B1757" s="11">
        <v>46261</v>
      </c>
      <c r="C1757" s="12" t="s">
        <v>28</v>
      </c>
      <c r="D1757" s="12" t="s">
        <v>106</v>
      </c>
      <c r="E1757" s="12" t="s">
        <v>45</v>
      </c>
      <c r="F1757" s="12" t="s">
        <v>40</v>
      </c>
      <c r="G1757" s="12" t="s">
        <v>25</v>
      </c>
      <c r="H1757" s="12" t="s">
        <v>55</v>
      </c>
      <c r="I1757" s="13">
        <v>3</v>
      </c>
      <c r="J1757" s="14">
        <v>41.33</v>
      </c>
      <c r="K1757" s="15">
        <v>0.05</v>
      </c>
      <c r="L1757" s="14">
        <v>17</v>
      </c>
      <c r="M1757" s="14">
        <f t="shared" si="108"/>
        <v>117.7905</v>
      </c>
      <c r="N1757" s="14">
        <f t="shared" si="109"/>
        <v>51</v>
      </c>
      <c r="O1757" s="14">
        <f t="shared" si="110"/>
        <v>66.7905</v>
      </c>
      <c r="P1757" s="16">
        <f t="shared" si="111"/>
        <v>0.567027901231424</v>
      </c>
      <c r="Q1757" s="17">
        <f>YEAR(SalesDataTable[[#This Row],[Order Date]])</f>
        <v>2026</v>
      </c>
      <c r="R1757" s="16" t="str">
        <f>"Q"&amp;ROUNDUP(MONTH(SalesDataTable[[#This Row],[Order Date]])/3,0)</f>
        <v>Q3</v>
      </c>
      <c r="S1757" s="13">
        <f>MONTH(SalesDataTable[[#This Row],[Order Date]])</f>
        <v>8</v>
      </c>
      <c r="T1757" s="16" t="str">
        <f>TEXT(SalesDataTable[[#This Row],[Order Date]],"mmm")</f>
        <v>Aug</v>
      </c>
    </row>
    <row r="1758" ht="15.6" spans="1:20">
      <c r="A1758" s="19" t="s">
        <v>1829</v>
      </c>
      <c r="B1758" s="11">
        <v>46261</v>
      </c>
      <c r="C1758" s="12" t="s">
        <v>21</v>
      </c>
      <c r="D1758" s="12" t="s">
        <v>108</v>
      </c>
      <c r="E1758" s="12" t="s">
        <v>23</v>
      </c>
      <c r="F1758" s="12" t="s">
        <v>40</v>
      </c>
      <c r="G1758" s="12" t="s">
        <v>37</v>
      </c>
      <c r="H1758" s="12" t="s">
        <v>38</v>
      </c>
      <c r="I1758" s="13">
        <v>1</v>
      </c>
      <c r="J1758" s="14">
        <v>35.59</v>
      </c>
      <c r="K1758" s="15">
        <v>0</v>
      </c>
      <c r="L1758" s="14">
        <v>13.66</v>
      </c>
      <c r="M1758" s="14">
        <f t="shared" si="108"/>
        <v>35.59</v>
      </c>
      <c r="N1758" s="14">
        <f t="shared" si="109"/>
        <v>13.66</v>
      </c>
      <c r="O1758" s="14">
        <f t="shared" si="110"/>
        <v>21.93</v>
      </c>
      <c r="P1758" s="16">
        <f t="shared" si="111"/>
        <v>0.616184321438606</v>
      </c>
      <c r="Q1758" s="17">
        <f>YEAR(SalesDataTable[[#This Row],[Order Date]])</f>
        <v>2026</v>
      </c>
      <c r="R1758" s="16" t="str">
        <f>"Q"&amp;ROUNDUP(MONTH(SalesDataTable[[#This Row],[Order Date]])/3,0)</f>
        <v>Q3</v>
      </c>
      <c r="S1758" s="13">
        <f>MONTH(SalesDataTable[[#This Row],[Order Date]])</f>
        <v>8</v>
      </c>
      <c r="T1758" s="16" t="str">
        <f>TEXT(SalesDataTable[[#This Row],[Order Date]],"mmm")</f>
        <v>Aug</v>
      </c>
    </row>
    <row r="1759" ht="15.6" spans="1:20">
      <c r="A1759" s="19" t="s">
        <v>1830</v>
      </c>
      <c r="B1759" s="11">
        <v>46261</v>
      </c>
      <c r="C1759" s="12" t="s">
        <v>47</v>
      </c>
      <c r="D1759" s="12" t="s">
        <v>68</v>
      </c>
      <c r="E1759" s="12" t="s">
        <v>23</v>
      </c>
      <c r="F1759" s="12" t="s">
        <v>24</v>
      </c>
      <c r="G1759" s="12" t="s">
        <v>51</v>
      </c>
      <c r="H1759" s="12" t="s">
        <v>52</v>
      </c>
      <c r="I1759" s="13">
        <v>2</v>
      </c>
      <c r="J1759" s="14">
        <v>335.87</v>
      </c>
      <c r="K1759" s="15">
        <v>0.1</v>
      </c>
      <c r="L1759" s="14">
        <v>196.54</v>
      </c>
      <c r="M1759" s="14">
        <f t="shared" si="108"/>
        <v>604.566</v>
      </c>
      <c r="N1759" s="14">
        <f t="shared" si="109"/>
        <v>393.08</v>
      </c>
      <c r="O1759" s="14">
        <f t="shared" si="110"/>
        <v>211.486</v>
      </c>
      <c r="P1759" s="16">
        <f t="shared" si="111"/>
        <v>0.34981457773014</v>
      </c>
      <c r="Q1759" s="17">
        <f>YEAR(SalesDataTable[[#This Row],[Order Date]])</f>
        <v>2026</v>
      </c>
      <c r="R1759" s="16" t="str">
        <f>"Q"&amp;ROUNDUP(MONTH(SalesDataTable[[#This Row],[Order Date]])/3,0)</f>
        <v>Q3</v>
      </c>
      <c r="S1759" s="13">
        <f>MONTH(SalesDataTable[[#This Row],[Order Date]])</f>
        <v>8</v>
      </c>
      <c r="T1759" s="16" t="str">
        <f>TEXT(SalesDataTable[[#This Row],[Order Date]],"mmm")</f>
        <v>Aug</v>
      </c>
    </row>
    <row r="1760" ht="15.6" spans="1:20">
      <c r="A1760" s="19" t="s">
        <v>1831</v>
      </c>
      <c r="B1760" s="11">
        <v>46261</v>
      </c>
      <c r="C1760" s="12" t="s">
        <v>47</v>
      </c>
      <c r="D1760" s="12" t="s">
        <v>102</v>
      </c>
      <c r="E1760" s="12" t="s">
        <v>23</v>
      </c>
      <c r="F1760" s="12" t="s">
        <v>36</v>
      </c>
      <c r="G1760" s="12" t="s">
        <v>69</v>
      </c>
      <c r="H1760" s="12" t="s">
        <v>94</v>
      </c>
      <c r="I1760" s="13">
        <v>1</v>
      </c>
      <c r="J1760" s="14">
        <v>50.7</v>
      </c>
      <c r="K1760" s="15">
        <v>0.05</v>
      </c>
      <c r="L1760" s="14">
        <v>21.65</v>
      </c>
      <c r="M1760" s="14">
        <f t="shared" si="108"/>
        <v>48.165</v>
      </c>
      <c r="N1760" s="14">
        <f t="shared" si="109"/>
        <v>21.65</v>
      </c>
      <c r="O1760" s="14">
        <f t="shared" si="110"/>
        <v>26.515</v>
      </c>
      <c r="P1760" s="16">
        <f t="shared" si="111"/>
        <v>0.550503477628984</v>
      </c>
      <c r="Q1760" s="17">
        <f>YEAR(SalesDataTable[[#This Row],[Order Date]])</f>
        <v>2026</v>
      </c>
      <c r="R1760" s="16" t="str">
        <f>"Q"&amp;ROUNDUP(MONTH(SalesDataTable[[#This Row],[Order Date]])/3,0)</f>
        <v>Q3</v>
      </c>
      <c r="S1760" s="13">
        <f>MONTH(SalesDataTable[[#This Row],[Order Date]])</f>
        <v>8</v>
      </c>
      <c r="T1760" s="16" t="str">
        <f>TEXT(SalesDataTable[[#This Row],[Order Date]],"mmm")</f>
        <v>Aug</v>
      </c>
    </row>
    <row r="1761" ht="15.6" spans="1:20">
      <c r="A1761" s="19" t="s">
        <v>1832</v>
      </c>
      <c r="B1761" s="11">
        <v>46261</v>
      </c>
      <c r="C1761" s="12" t="s">
        <v>34</v>
      </c>
      <c r="D1761" s="12" t="s">
        <v>35</v>
      </c>
      <c r="E1761" s="12" t="s">
        <v>59</v>
      </c>
      <c r="F1761" s="12" t="s">
        <v>36</v>
      </c>
      <c r="G1761" s="12" t="s">
        <v>31</v>
      </c>
      <c r="H1761" s="12" t="s">
        <v>73</v>
      </c>
      <c r="I1761" s="13">
        <v>3</v>
      </c>
      <c r="J1761" s="14">
        <v>152.76</v>
      </c>
      <c r="K1761" s="15">
        <v>0.1</v>
      </c>
      <c r="L1761" s="14">
        <v>77.36</v>
      </c>
      <c r="M1761" s="14">
        <f t="shared" si="108"/>
        <v>412.452</v>
      </c>
      <c r="N1761" s="14">
        <f t="shared" si="109"/>
        <v>232.08</v>
      </c>
      <c r="O1761" s="14">
        <f t="shared" si="110"/>
        <v>180.372</v>
      </c>
      <c r="P1761" s="16">
        <f t="shared" si="111"/>
        <v>0.437316342265282</v>
      </c>
      <c r="Q1761" s="17">
        <f>YEAR(SalesDataTable[[#This Row],[Order Date]])</f>
        <v>2026</v>
      </c>
      <c r="R1761" s="16" t="str">
        <f>"Q"&amp;ROUNDUP(MONTH(SalesDataTable[[#This Row],[Order Date]])/3,0)</f>
        <v>Q3</v>
      </c>
      <c r="S1761" s="13">
        <f>MONTH(SalesDataTable[[#This Row],[Order Date]])</f>
        <v>8</v>
      </c>
      <c r="T1761" s="16" t="str">
        <f>TEXT(SalesDataTable[[#This Row],[Order Date]],"mmm")</f>
        <v>Aug</v>
      </c>
    </row>
    <row r="1762" ht="15.6" spans="1:20">
      <c r="A1762" s="19" t="s">
        <v>1833</v>
      </c>
      <c r="B1762" s="11">
        <v>46261</v>
      </c>
      <c r="C1762" s="12" t="s">
        <v>21</v>
      </c>
      <c r="D1762" s="12" t="s">
        <v>108</v>
      </c>
      <c r="E1762" s="12" t="s">
        <v>30</v>
      </c>
      <c r="F1762" s="12" t="s">
        <v>24</v>
      </c>
      <c r="G1762" s="12" t="s">
        <v>31</v>
      </c>
      <c r="H1762" s="12" t="s">
        <v>99</v>
      </c>
      <c r="I1762" s="13">
        <v>5</v>
      </c>
      <c r="J1762" s="14">
        <v>72.78</v>
      </c>
      <c r="K1762" s="15">
        <v>0.1</v>
      </c>
      <c r="L1762" s="14">
        <v>33.25</v>
      </c>
      <c r="M1762" s="14">
        <f t="shared" si="108"/>
        <v>327.51</v>
      </c>
      <c r="N1762" s="14">
        <f t="shared" si="109"/>
        <v>166.25</v>
      </c>
      <c r="O1762" s="14">
        <f t="shared" si="110"/>
        <v>161.26</v>
      </c>
      <c r="P1762" s="16">
        <f t="shared" si="111"/>
        <v>0.492381912002687</v>
      </c>
      <c r="Q1762" s="17">
        <f>YEAR(SalesDataTable[[#This Row],[Order Date]])</f>
        <v>2026</v>
      </c>
      <c r="R1762" s="16" t="str">
        <f>"Q"&amp;ROUNDUP(MONTH(SalesDataTable[[#This Row],[Order Date]])/3,0)</f>
        <v>Q3</v>
      </c>
      <c r="S1762" s="13">
        <f>MONTH(SalesDataTable[[#This Row],[Order Date]])</f>
        <v>8</v>
      </c>
      <c r="T1762" s="16" t="str">
        <f>TEXT(SalesDataTable[[#This Row],[Order Date]],"mmm")</f>
        <v>Aug</v>
      </c>
    </row>
    <row r="1763" ht="15.6" spans="1:20">
      <c r="A1763" s="19" t="s">
        <v>1834</v>
      </c>
      <c r="B1763" s="11">
        <v>46261</v>
      </c>
      <c r="C1763" s="12" t="s">
        <v>28</v>
      </c>
      <c r="D1763" s="12" t="s">
        <v>89</v>
      </c>
      <c r="E1763" s="12" t="s">
        <v>59</v>
      </c>
      <c r="F1763" s="12" t="s">
        <v>36</v>
      </c>
      <c r="G1763" s="12" t="s">
        <v>37</v>
      </c>
      <c r="H1763" s="12" t="s">
        <v>38</v>
      </c>
      <c r="I1763" s="13">
        <v>2</v>
      </c>
      <c r="J1763" s="14">
        <v>37</v>
      </c>
      <c r="K1763" s="15">
        <v>0</v>
      </c>
      <c r="L1763" s="14">
        <v>13.83</v>
      </c>
      <c r="M1763" s="14">
        <f t="shared" si="108"/>
        <v>74</v>
      </c>
      <c r="N1763" s="14">
        <f t="shared" si="109"/>
        <v>27.66</v>
      </c>
      <c r="O1763" s="14">
        <f t="shared" si="110"/>
        <v>46.34</v>
      </c>
      <c r="P1763" s="16">
        <f t="shared" si="111"/>
        <v>0.626216216216216</v>
      </c>
      <c r="Q1763" s="17">
        <f>YEAR(SalesDataTable[[#This Row],[Order Date]])</f>
        <v>2026</v>
      </c>
      <c r="R1763" s="16" t="str">
        <f>"Q"&amp;ROUNDUP(MONTH(SalesDataTable[[#This Row],[Order Date]])/3,0)</f>
        <v>Q3</v>
      </c>
      <c r="S1763" s="13">
        <f>MONTH(SalesDataTable[[#This Row],[Order Date]])</f>
        <v>8</v>
      </c>
      <c r="T1763" s="16" t="str">
        <f>TEXT(SalesDataTable[[#This Row],[Order Date]],"mmm")</f>
        <v>Aug</v>
      </c>
    </row>
    <row r="1764" ht="15.6" spans="1:20">
      <c r="A1764" s="19" t="s">
        <v>1835</v>
      </c>
      <c r="B1764" s="11">
        <v>46261</v>
      </c>
      <c r="C1764" s="12" t="s">
        <v>28</v>
      </c>
      <c r="D1764" s="12" t="s">
        <v>86</v>
      </c>
      <c r="E1764" s="12" t="s">
        <v>30</v>
      </c>
      <c r="F1764" s="12" t="s">
        <v>40</v>
      </c>
      <c r="G1764" s="12" t="s">
        <v>25</v>
      </c>
      <c r="H1764" s="12" t="s">
        <v>55</v>
      </c>
      <c r="I1764" s="13">
        <v>6</v>
      </c>
      <c r="J1764" s="14">
        <v>41.33</v>
      </c>
      <c r="K1764" s="15">
        <v>0.2</v>
      </c>
      <c r="L1764" s="14">
        <v>17.02</v>
      </c>
      <c r="M1764" s="14">
        <f t="shared" si="108"/>
        <v>198.384</v>
      </c>
      <c r="N1764" s="14">
        <f t="shared" si="109"/>
        <v>102.12</v>
      </c>
      <c r="O1764" s="14">
        <f t="shared" si="110"/>
        <v>96.264</v>
      </c>
      <c r="P1764" s="16">
        <f t="shared" si="111"/>
        <v>0.485240745221389</v>
      </c>
      <c r="Q1764" s="17">
        <f>YEAR(SalesDataTable[[#This Row],[Order Date]])</f>
        <v>2026</v>
      </c>
      <c r="R1764" s="16" t="str">
        <f>"Q"&amp;ROUNDUP(MONTH(SalesDataTable[[#This Row],[Order Date]])/3,0)</f>
        <v>Q3</v>
      </c>
      <c r="S1764" s="13">
        <f>MONTH(SalesDataTable[[#This Row],[Order Date]])</f>
        <v>8</v>
      </c>
      <c r="T1764" s="16" t="str">
        <f>TEXT(SalesDataTable[[#This Row],[Order Date]],"mmm")</f>
        <v>Aug</v>
      </c>
    </row>
    <row r="1765" ht="15.6" spans="1:20">
      <c r="A1765" s="19" t="s">
        <v>1836</v>
      </c>
      <c r="B1765" s="11">
        <v>46262</v>
      </c>
      <c r="C1765" s="12" t="s">
        <v>21</v>
      </c>
      <c r="D1765" s="12" t="s">
        <v>108</v>
      </c>
      <c r="E1765" s="12" t="s">
        <v>45</v>
      </c>
      <c r="F1765" s="12" t="s">
        <v>24</v>
      </c>
      <c r="G1765" s="12" t="s">
        <v>69</v>
      </c>
      <c r="H1765" s="12" t="s">
        <v>87</v>
      </c>
      <c r="I1765" s="13">
        <v>1</v>
      </c>
      <c r="J1765" s="14">
        <v>37.02</v>
      </c>
      <c r="K1765" s="15">
        <v>0</v>
      </c>
      <c r="L1765" s="14">
        <v>13.64</v>
      </c>
      <c r="M1765" s="14">
        <f t="shared" si="108"/>
        <v>37.02</v>
      </c>
      <c r="N1765" s="14">
        <f t="shared" si="109"/>
        <v>13.64</v>
      </c>
      <c r="O1765" s="14">
        <f t="shared" si="110"/>
        <v>23.38</v>
      </c>
      <c r="P1765" s="16">
        <f t="shared" si="111"/>
        <v>0.631550513236089</v>
      </c>
      <c r="Q1765" s="17">
        <f>YEAR(SalesDataTable[[#This Row],[Order Date]])</f>
        <v>2026</v>
      </c>
      <c r="R1765" s="16" t="str">
        <f>"Q"&amp;ROUNDUP(MONTH(SalesDataTable[[#This Row],[Order Date]])/3,0)</f>
        <v>Q3</v>
      </c>
      <c r="S1765" s="13">
        <f>MONTH(SalesDataTable[[#This Row],[Order Date]])</f>
        <v>8</v>
      </c>
      <c r="T1765" s="16" t="str">
        <f>TEXT(SalesDataTable[[#This Row],[Order Date]],"mmm")</f>
        <v>Aug</v>
      </c>
    </row>
    <row r="1766" ht="15.6" spans="1:20">
      <c r="A1766" s="19" t="s">
        <v>1837</v>
      </c>
      <c r="B1766" s="11">
        <v>46262</v>
      </c>
      <c r="C1766" s="12" t="s">
        <v>47</v>
      </c>
      <c r="D1766" s="12" t="s">
        <v>68</v>
      </c>
      <c r="E1766" s="12" t="s">
        <v>23</v>
      </c>
      <c r="F1766" s="12" t="s">
        <v>36</v>
      </c>
      <c r="G1766" s="12" t="s">
        <v>51</v>
      </c>
      <c r="H1766" s="12" t="s">
        <v>84</v>
      </c>
      <c r="I1766" s="13">
        <v>1</v>
      </c>
      <c r="J1766" s="14">
        <v>81.06</v>
      </c>
      <c r="K1766" s="15">
        <v>0</v>
      </c>
      <c r="L1766" s="14">
        <v>38.43</v>
      </c>
      <c r="M1766" s="14">
        <f t="shared" si="108"/>
        <v>81.06</v>
      </c>
      <c r="N1766" s="14">
        <f t="shared" si="109"/>
        <v>38.43</v>
      </c>
      <c r="O1766" s="14">
        <f t="shared" si="110"/>
        <v>42.63</v>
      </c>
      <c r="P1766" s="16">
        <f t="shared" si="111"/>
        <v>0.525906735751295</v>
      </c>
      <c r="Q1766" s="17">
        <f>YEAR(SalesDataTable[[#This Row],[Order Date]])</f>
        <v>2026</v>
      </c>
      <c r="R1766" s="16" t="str">
        <f>"Q"&amp;ROUNDUP(MONTH(SalesDataTable[[#This Row],[Order Date]])/3,0)</f>
        <v>Q3</v>
      </c>
      <c r="S1766" s="13">
        <f>MONTH(SalesDataTable[[#This Row],[Order Date]])</f>
        <v>8</v>
      </c>
      <c r="T1766" s="16" t="str">
        <f>TEXT(SalesDataTable[[#This Row],[Order Date]],"mmm")</f>
        <v>Aug</v>
      </c>
    </row>
    <row r="1767" ht="15.6" spans="1:20">
      <c r="A1767" s="19" t="s">
        <v>1838</v>
      </c>
      <c r="B1767" s="11">
        <v>46262</v>
      </c>
      <c r="C1767" s="12" t="s">
        <v>34</v>
      </c>
      <c r="D1767" s="12" t="s">
        <v>35</v>
      </c>
      <c r="E1767" s="12" t="s">
        <v>23</v>
      </c>
      <c r="F1767" s="12" t="s">
        <v>36</v>
      </c>
      <c r="G1767" s="12" t="s">
        <v>25</v>
      </c>
      <c r="H1767" s="12" t="s">
        <v>49</v>
      </c>
      <c r="I1767" s="13">
        <v>2</v>
      </c>
      <c r="J1767" s="14">
        <v>51.91</v>
      </c>
      <c r="K1767" s="15">
        <v>0</v>
      </c>
      <c r="L1767" s="14">
        <v>21.94</v>
      </c>
      <c r="M1767" s="14">
        <f t="shared" si="108"/>
        <v>103.82</v>
      </c>
      <c r="N1767" s="14">
        <f t="shared" si="109"/>
        <v>43.88</v>
      </c>
      <c r="O1767" s="14">
        <f t="shared" si="110"/>
        <v>59.94</v>
      </c>
      <c r="P1767" s="16">
        <f t="shared" si="111"/>
        <v>0.577345405509536</v>
      </c>
      <c r="Q1767" s="17">
        <f>YEAR(SalesDataTable[[#This Row],[Order Date]])</f>
        <v>2026</v>
      </c>
      <c r="R1767" s="16" t="str">
        <f>"Q"&amp;ROUNDUP(MONTH(SalesDataTable[[#This Row],[Order Date]])/3,0)</f>
        <v>Q3</v>
      </c>
      <c r="S1767" s="13">
        <f>MONTH(SalesDataTable[[#This Row],[Order Date]])</f>
        <v>8</v>
      </c>
      <c r="T1767" s="16" t="str">
        <f>TEXT(SalesDataTable[[#This Row],[Order Date]],"mmm")</f>
        <v>Aug</v>
      </c>
    </row>
    <row r="1768" ht="15.6" spans="1:20">
      <c r="A1768" s="19" t="s">
        <v>1839</v>
      </c>
      <c r="B1768" s="11">
        <v>46262</v>
      </c>
      <c r="C1768" s="12" t="s">
        <v>47</v>
      </c>
      <c r="D1768" s="12" t="s">
        <v>65</v>
      </c>
      <c r="E1768" s="12" t="s">
        <v>59</v>
      </c>
      <c r="F1768" s="12" t="s">
        <v>36</v>
      </c>
      <c r="G1768" s="12" t="s">
        <v>37</v>
      </c>
      <c r="H1768" s="12" t="s">
        <v>38</v>
      </c>
      <c r="I1768" s="13">
        <v>1</v>
      </c>
      <c r="J1768" s="14">
        <v>35.7</v>
      </c>
      <c r="K1768" s="15">
        <v>0.05</v>
      </c>
      <c r="L1768" s="14">
        <v>13.45</v>
      </c>
      <c r="M1768" s="14">
        <f t="shared" si="108"/>
        <v>33.915</v>
      </c>
      <c r="N1768" s="14">
        <f t="shared" si="109"/>
        <v>13.45</v>
      </c>
      <c r="O1768" s="14">
        <f t="shared" si="110"/>
        <v>20.465</v>
      </c>
      <c r="P1768" s="16">
        <f t="shared" si="111"/>
        <v>0.603420315494619</v>
      </c>
      <c r="Q1768" s="17">
        <f>YEAR(SalesDataTable[[#This Row],[Order Date]])</f>
        <v>2026</v>
      </c>
      <c r="R1768" s="16" t="str">
        <f>"Q"&amp;ROUNDUP(MONTH(SalesDataTable[[#This Row],[Order Date]])/3,0)</f>
        <v>Q3</v>
      </c>
      <c r="S1768" s="13">
        <f>MONTH(SalesDataTable[[#This Row],[Order Date]])</f>
        <v>8</v>
      </c>
      <c r="T1768" s="16" t="str">
        <f>TEXT(SalesDataTable[[#This Row],[Order Date]],"mmm")</f>
        <v>Aug</v>
      </c>
    </row>
    <row r="1769" ht="15.6" spans="1:20">
      <c r="A1769" s="19" t="s">
        <v>1840</v>
      </c>
      <c r="B1769" s="11">
        <v>46262</v>
      </c>
      <c r="C1769" s="12" t="s">
        <v>21</v>
      </c>
      <c r="D1769" s="12" t="s">
        <v>72</v>
      </c>
      <c r="E1769" s="12" t="s">
        <v>45</v>
      </c>
      <c r="F1769" s="12" t="s">
        <v>36</v>
      </c>
      <c r="G1769" s="12" t="s">
        <v>69</v>
      </c>
      <c r="H1769" s="12" t="s">
        <v>87</v>
      </c>
      <c r="I1769" s="13">
        <v>1</v>
      </c>
      <c r="J1769" s="14">
        <v>36.59</v>
      </c>
      <c r="K1769" s="15">
        <v>0.05</v>
      </c>
      <c r="L1769" s="14">
        <v>14.15</v>
      </c>
      <c r="M1769" s="14">
        <f t="shared" si="108"/>
        <v>34.7605</v>
      </c>
      <c r="N1769" s="14">
        <f t="shared" si="109"/>
        <v>14.15</v>
      </c>
      <c r="O1769" s="14">
        <f t="shared" si="110"/>
        <v>20.6105</v>
      </c>
      <c r="P1769" s="16">
        <f t="shared" si="111"/>
        <v>0.592928755340113</v>
      </c>
      <c r="Q1769" s="17">
        <f>YEAR(SalesDataTable[[#This Row],[Order Date]])</f>
        <v>2026</v>
      </c>
      <c r="R1769" s="16" t="str">
        <f>"Q"&amp;ROUNDUP(MONTH(SalesDataTable[[#This Row],[Order Date]])/3,0)</f>
        <v>Q3</v>
      </c>
      <c r="S1769" s="13">
        <f>MONTH(SalesDataTable[[#This Row],[Order Date]])</f>
        <v>8</v>
      </c>
      <c r="T1769" s="16" t="str">
        <f>TEXT(SalesDataTable[[#This Row],[Order Date]],"mmm")</f>
        <v>Aug</v>
      </c>
    </row>
    <row r="1770" ht="15.6" spans="1:20">
      <c r="A1770" s="19" t="s">
        <v>1841</v>
      </c>
      <c r="B1770" s="11">
        <v>46262</v>
      </c>
      <c r="C1770" s="12" t="s">
        <v>28</v>
      </c>
      <c r="D1770" s="12" t="s">
        <v>89</v>
      </c>
      <c r="E1770" s="12" t="s">
        <v>30</v>
      </c>
      <c r="F1770" s="12" t="s">
        <v>40</v>
      </c>
      <c r="G1770" s="12" t="s">
        <v>37</v>
      </c>
      <c r="H1770" s="12" t="s">
        <v>38</v>
      </c>
      <c r="I1770" s="13">
        <v>3</v>
      </c>
      <c r="J1770" s="14">
        <v>35.52</v>
      </c>
      <c r="K1770" s="15">
        <v>0.1</v>
      </c>
      <c r="L1770" s="14">
        <v>13.78</v>
      </c>
      <c r="M1770" s="14">
        <f t="shared" si="108"/>
        <v>95.904</v>
      </c>
      <c r="N1770" s="14">
        <f t="shared" si="109"/>
        <v>41.34</v>
      </c>
      <c r="O1770" s="14">
        <f t="shared" si="110"/>
        <v>54.564</v>
      </c>
      <c r="P1770" s="16">
        <f t="shared" si="111"/>
        <v>0.568943943943944</v>
      </c>
      <c r="Q1770" s="17">
        <f>YEAR(SalesDataTable[[#This Row],[Order Date]])</f>
        <v>2026</v>
      </c>
      <c r="R1770" s="16" t="str">
        <f>"Q"&amp;ROUNDUP(MONTH(SalesDataTable[[#This Row],[Order Date]])/3,0)</f>
        <v>Q3</v>
      </c>
      <c r="S1770" s="13">
        <f>MONTH(SalesDataTable[[#This Row],[Order Date]])</f>
        <v>8</v>
      </c>
      <c r="T1770" s="16" t="str">
        <f>TEXT(SalesDataTable[[#This Row],[Order Date]],"mmm")</f>
        <v>Aug</v>
      </c>
    </row>
    <row r="1771" ht="15.6" spans="1:20">
      <c r="A1771" s="19" t="s">
        <v>1842</v>
      </c>
      <c r="B1771" s="11">
        <v>46262</v>
      </c>
      <c r="C1771" s="12" t="s">
        <v>47</v>
      </c>
      <c r="D1771" s="12" t="s">
        <v>102</v>
      </c>
      <c r="E1771" s="12" t="s">
        <v>45</v>
      </c>
      <c r="F1771" s="12" t="s">
        <v>36</v>
      </c>
      <c r="G1771" s="12" t="s">
        <v>25</v>
      </c>
      <c r="H1771" s="12" t="s">
        <v>26</v>
      </c>
      <c r="I1771" s="13">
        <v>2</v>
      </c>
      <c r="J1771" s="14">
        <v>81.88</v>
      </c>
      <c r="K1771" s="15">
        <v>0.1</v>
      </c>
      <c r="L1771" s="14">
        <v>42.87</v>
      </c>
      <c r="M1771" s="14">
        <f t="shared" si="108"/>
        <v>147.384</v>
      </c>
      <c r="N1771" s="14">
        <f t="shared" si="109"/>
        <v>85.74</v>
      </c>
      <c r="O1771" s="14">
        <f t="shared" si="110"/>
        <v>61.644</v>
      </c>
      <c r="P1771" s="16">
        <f t="shared" si="111"/>
        <v>0.418254355968083</v>
      </c>
      <c r="Q1771" s="17">
        <f>YEAR(SalesDataTable[[#This Row],[Order Date]])</f>
        <v>2026</v>
      </c>
      <c r="R1771" s="16" t="str">
        <f>"Q"&amp;ROUNDUP(MONTH(SalesDataTable[[#This Row],[Order Date]])/3,0)</f>
        <v>Q3</v>
      </c>
      <c r="S1771" s="13">
        <f>MONTH(SalesDataTable[[#This Row],[Order Date]])</f>
        <v>8</v>
      </c>
      <c r="T1771" s="16" t="str">
        <f>TEXT(SalesDataTable[[#This Row],[Order Date]],"mmm")</f>
        <v>Aug</v>
      </c>
    </row>
    <row r="1772" ht="15.6" spans="1:20">
      <c r="A1772" s="19" t="s">
        <v>1843</v>
      </c>
      <c r="B1772" s="11">
        <v>46262</v>
      </c>
      <c r="C1772" s="12" t="s">
        <v>47</v>
      </c>
      <c r="D1772" s="12" t="s">
        <v>65</v>
      </c>
      <c r="E1772" s="12" t="s">
        <v>23</v>
      </c>
      <c r="F1772" s="12" t="s">
        <v>40</v>
      </c>
      <c r="G1772" s="12" t="s">
        <v>37</v>
      </c>
      <c r="H1772" s="12" t="s">
        <v>66</v>
      </c>
      <c r="I1772" s="13">
        <v>4</v>
      </c>
      <c r="J1772" s="14">
        <v>46.54</v>
      </c>
      <c r="K1772" s="15">
        <v>0</v>
      </c>
      <c r="L1772" s="14">
        <v>18.86</v>
      </c>
      <c r="M1772" s="14">
        <f t="shared" si="108"/>
        <v>186.16</v>
      </c>
      <c r="N1772" s="14">
        <f t="shared" si="109"/>
        <v>75.44</v>
      </c>
      <c r="O1772" s="14">
        <f t="shared" si="110"/>
        <v>110.72</v>
      </c>
      <c r="P1772" s="16">
        <f t="shared" si="111"/>
        <v>0.594757198109153</v>
      </c>
      <c r="Q1772" s="17">
        <f>YEAR(SalesDataTable[[#This Row],[Order Date]])</f>
        <v>2026</v>
      </c>
      <c r="R1772" s="16" t="str">
        <f>"Q"&amp;ROUNDUP(MONTH(SalesDataTable[[#This Row],[Order Date]])/3,0)</f>
        <v>Q3</v>
      </c>
      <c r="S1772" s="13">
        <f>MONTH(SalesDataTable[[#This Row],[Order Date]])</f>
        <v>8</v>
      </c>
      <c r="T1772" s="16" t="str">
        <f>TEXT(SalesDataTable[[#This Row],[Order Date]],"mmm")</f>
        <v>Aug</v>
      </c>
    </row>
    <row r="1773" ht="15.6" spans="1:20">
      <c r="A1773" s="19" t="s">
        <v>1844</v>
      </c>
      <c r="B1773" s="11">
        <v>46263</v>
      </c>
      <c r="C1773" s="12" t="s">
        <v>34</v>
      </c>
      <c r="D1773" s="12" t="s">
        <v>35</v>
      </c>
      <c r="E1773" s="12" t="s">
        <v>45</v>
      </c>
      <c r="F1773" s="12" t="s">
        <v>24</v>
      </c>
      <c r="G1773" s="12" t="s">
        <v>69</v>
      </c>
      <c r="H1773" s="12" t="s">
        <v>94</v>
      </c>
      <c r="I1773" s="13">
        <v>1</v>
      </c>
      <c r="J1773" s="14">
        <v>49.79</v>
      </c>
      <c r="K1773" s="15">
        <v>0</v>
      </c>
      <c r="L1773" s="14">
        <v>21.43</v>
      </c>
      <c r="M1773" s="14">
        <f t="shared" si="108"/>
        <v>49.79</v>
      </c>
      <c r="N1773" s="14">
        <f t="shared" si="109"/>
        <v>21.43</v>
      </c>
      <c r="O1773" s="14">
        <f t="shared" si="110"/>
        <v>28.36</v>
      </c>
      <c r="P1773" s="16">
        <f t="shared" si="111"/>
        <v>0.569592287607953</v>
      </c>
      <c r="Q1773" s="17">
        <f>YEAR(SalesDataTable[[#This Row],[Order Date]])</f>
        <v>2026</v>
      </c>
      <c r="R1773" s="16" t="str">
        <f>"Q"&amp;ROUNDUP(MONTH(SalesDataTable[[#This Row],[Order Date]])/3,0)</f>
        <v>Q3</v>
      </c>
      <c r="S1773" s="13">
        <f>MONTH(SalesDataTable[[#This Row],[Order Date]])</f>
        <v>8</v>
      </c>
      <c r="T1773" s="16" t="str">
        <f>TEXT(SalesDataTable[[#This Row],[Order Date]],"mmm")</f>
        <v>Aug</v>
      </c>
    </row>
    <row r="1774" ht="15.6" spans="1:20">
      <c r="A1774" s="19" t="s">
        <v>1845</v>
      </c>
      <c r="B1774" s="11">
        <v>46263</v>
      </c>
      <c r="C1774" s="12" t="s">
        <v>34</v>
      </c>
      <c r="D1774" s="12" t="s">
        <v>44</v>
      </c>
      <c r="E1774" s="12" t="s">
        <v>23</v>
      </c>
      <c r="F1774" s="12" t="s">
        <v>36</v>
      </c>
      <c r="G1774" s="12" t="s">
        <v>31</v>
      </c>
      <c r="H1774" s="12" t="s">
        <v>32</v>
      </c>
      <c r="I1774" s="13">
        <v>6</v>
      </c>
      <c r="J1774" s="14">
        <v>90.19</v>
      </c>
      <c r="K1774" s="15">
        <v>0</v>
      </c>
      <c r="L1774" s="14">
        <v>45.61</v>
      </c>
      <c r="M1774" s="14">
        <f t="shared" si="108"/>
        <v>541.14</v>
      </c>
      <c r="N1774" s="14">
        <f t="shared" si="109"/>
        <v>273.66</v>
      </c>
      <c r="O1774" s="14">
        <f t="shared" si="110"/>
        <v>267.48</v>
      </c>
      <c r="P1774" s="16">
        <f t="shared" si="111"/>
        <v>0.494289832575674</v>
      </c>
      <c r="Q1774" s="17">
        <f>YEAR(SalesDataTable[[#This Row],[Order Date]])</f>
        <v>2026</v>
      </c>
      <c r="R1774" s="16" t="str">
        <f>"Q"&amp;ROUNDUP(MONTH(SalesDataTable[[#This Row],[Order Date]])/3,0)</f>
        <v>Q3</v>
      </c>
      <c r="S1774" s="13">
        <f>MONTH(SalesDataTable[[#This Row],[Order Date]])</f>
        <v>8</v>
      </c>
      <c r="T1774" s="16" t="str">
        <f>TEXT(SalesDataTable[[#This Row],[Order Date]],"mmm")</f>
        <v>Aug</v>
      </c>
    </row>
    <row r="1775" ht="15.6" spans="1:20">
      <c r="A1775" s="19" t="s">
        <v>1846</v>
      </c>
      <c r="B1775" s="11">
        <v>46263</v>
      </c>
      <c r="C1775" s="12" t="s">
        <v>28</v>
      </c>
      <c r="D1775" s="12" t="s">
        <v>89</v>
      </c>
      <c r="E1775" s="12" t="s">
        <v>23</v>
      </c>
      <c r="F1775" s="12" t="s">
        <v>36</v>
      </c>
      <c r="G1775" s="12" t="s">
        <v>31</v>
      </c>
      <c r="H1775" s="12" t="s">
        <v>99</v>
      </c>
      <c r="I1775" s="13">
        <v>1</v>
      </c>
      <c r="J1775" s="14">
        <v>70.38</v>
      </c>
      <c r="K1775" s="15">
        <v>0.15</v>
      </c>
      <c r="L1775" s="14">
        <v>32.64</v>
      </c>
      <c r="M1775" s="14">
        <f t="shared" si="108"/>
        <v>59.823</v>
      </c>
      <c r="N1775" s="14">
        <f t="shared" si="109"/>
        <v>32.64</v>
      </c>
      <c r="O1775" s="14">
        <f t="shared" si="110"/>
        <v>27.183</v>
      </c>
      <c r="P1775" s="16">
        <f t="shared" si="111"/>
        <v>0.454390451832907</v>
      </c>
      <c r="Q1775" s="17">
        <f>YEAR(SalesDataTable[[#This Row],[Order Date]])</f>
        <v>2026</v>
      </c>
      <c r="R1775" s="16" t="str">
        <f>"Q"&amp;ROUNDUP(MONTH(SalesDataTable[[#This Row],[Order Date]])/3,0)</f>
        <v>Q3</v>
      </c>
      <c r="S1775" s="13">
        <f>MONTH(SalesDataTable[[#This Row],[Order Date]])</f>
        <v>8</v>
      </c>
      <c r="T1775" s="16" t="str">
        <f>TEXT(SalesDataTable[[#This Row],[Order Date]],"mmm")</f>
        <v>Aug</v>
      </c>
    </row>
    <row r="1776" ht="15.6" spans="1:20">
      <c r="A1776" s="19" t="s">
        <v>1847</v>
      </c>
      <c r="B1776" s="11">
        <v>46263</v>
      </c>
      <c r="C1776" s="12" t="s">
        <v>47</v>
      </c>
      <c r="D1776" s="12" t="s">
        <v>102</v>
      </c>
      <c r="E1776" s="12" t="s">
        <v>23</v>
      </c>
      <c r="F1776" s="12" t="s">
        <v>36</v>
      </c>
      <c r="G1776" s="12" t="s">
        <v>37</v>
      </c>
      <c r="H1776" s="12" t="s">
        <v>66</v>
      </c>
      <c r="I1776" s="13">
        <v>1</v>
      </c>
      <c r="J1776" s="14">
        <v>46.43</v>
      </c>
      <c r="K1776" s="15">
        <v>0</v>
      </c>
      <c r="L1776" s="14">
        <v>18.2</v>
      </c>
      <c r="M1776" s="14">
        <f t="shared" si="108"/>
        <v>46.43</v>
      </c>
      <c r="N1776" s="14">
        <f t="shared" si="109"/>
        <v>18.2</v>
      </c>
      <c r="O1776" s="14">
        <f t="shared" si="110"/>
        <v>28.23</v>
      </c>
      <c r="P1776" s="16">
        <f t="shared" si="111"/>
        <v>0.608012061167349</v>
      </c>
      <c r="Q1776" s="17">
        <f>YEAR(SalesDataTable[[#This Row],[Order Date]])</f>
        <v>2026</v>
      </c>
      <c r="R1776" s="16" t="str">
        <f>"Q"&amp;ROUNDUP(MONTH(SalesDataTable[[#This Row],[Order Date]])/3,0)</f>
        <v>Q3</v>
      </c>
      <c r="S1776" s="13">
        <f>MONTH(SalesDataTable[[#This Row],[Order Date]])</f>
        <v>8</v>
      </c>
      <c r="T1776" s="16" t="str">
        <f>TEXT(SalesDataTable[[#This Row],[Order Date]],"mmm")</f>
        <v>Aug</v>
      </c>
    </row>
    <row r="1777" ht="15.6" spans="1:20">
      <c r="A1777" s="19" t="s">
        <v>1848</v>
      </c>
      <c r="B1777" s="11">
        <v>46263</v>
      </c>
      <c r="C1777" s="12" t="s">
        <v>21</v>
      </c>
      <c r="D1777" s="12" t="s">
        <v>22</v>
      </c>
      <c r="E1777" s="12" t="s">
        <v>23</v>
      </c>
      <c r="F1777" s="12" t="s">
        <v>36</v>
      </c>
      <c r="G1777" s="12" t="s">
        <v>51</v>
      </c>
      <c r="H1777" s="12" t="s">
        <v>61</v>
      </c>
      <c r="I1777" s="13">
        <v>1</v>
      </c>
      <c r="J1777" s="14">
        <v>194.75</v>
      </c>
      <c r="K1777" s="15">
        <v>0.05</v>
      </c>
      <c r="L1777" s="14">
        <v>105.94</v>
      </c>
      <c r="M1777" s="14">
        <f t="shared" si="108"/>
        <v>185.0125</v>
      </c>
      <c r="N1777" s="14">
        <f t="shared" si="109"/>
        <v>105.94</v>
      </c>
      <c r="O1777" s="14">
        <f t="shared" si="110"/>
        <v>79.0725</v>
      </c>
      <c r="P1777" s="16">
        <f t="shared" si="111"/>
        <v>0.427390041213431</v>
      </c>
      <c r="Q1777" s="17">
        <f>YEAR(SalesDataTable[[#This Row],[Order Date]])</f>
        <v>2026</v>
      </c>
      <c r="R1777" s="16" t="str">
        <f>"Q"&amp;ROUNDUP(MONTH(SalesDataTable[[#This Row],[Order Date]])/3,0)</f>
        <v>Q3</v>
      </c>
      <c r="S1777" s="13">
        <f>MONTH(SalesDataTable[[#This Row],[Order Date]])</f>
        <v>8</v>
      </c>
      <c r="T1777" s="16" t="str">
        <f>TEXT(SalesDataTable[[#This Row],[Order Date]],"mmm")</f>
        <v>Aug</v>
      </c>
    </row>
    <row r="1778" ht="15.6" spans="1:20">
      <c r="A1778" s="19" t="s">
        <v>1849</v>
      </c>
      <c r="B1778" s="11">
        <v>46263</v>
      </c>
      <c r="C1778" s="12" t="s">
        <v>28</v>
      </c>
      <c r="D1778" s="12" t="s">
        <v>106</v>
      </c>
      <c r="E1778" s="12" t="s">
        <v>45</v>
      </c>
      <c r="F1778" s="12" t="s">
        <v>24</v>
      </c>
      <c r="G1778" s="12" t="s">
        <v>31</v>
      </c>
      <c r="H1778" s="12" t="s">
        <v>41</v>
      </c>
      <c r="I1778" s="13">
        <v>2</v>
      </c>
      <c r="J1778" s="14">
        <v>142.16</v>
      </c>
      <c r="K1778" s="15">
        <v>0</v>
      </c>
      <c r="L1778" s="14">
        <v>79.36</v>
      </c>
      <c r="M1778" s="14">
        <f t="shared" si="108"/>
        <v>284.32</v>
      </c>
      <c r="N1778" s="14">
        <f t="shared" si="109"/>
        <v>158.72</v>
      </c>
      <c r="O1778" s="14">
        <f t="shared" si="110"/>
        <v>125.6</v>
      </c>
      <c r="P1778" s="16">
        <f t="shared" si="111"/>
        <v>0.441755768148565</v>
      </c>
      <c r="Q1778" s="17">
        <f>YEAR(SalesDataTable[[#This Row],[Order Date]])</f>
        <v>2026</v>
      </c>
      <c r="R1778" s="16" t="str">
        <f>"Q"&amp;ROUNDUP(MONTH(SalesDataTable[[#This Row],[Order Date]])/3,0)</f>
        <v>Q3</v>
      </c>
      <c r="S1778" s="13">
        <f>MONTH(SalesDataTable[[#This Row],[Order Date]])</f>
        <v>8</v>
      </c>
      <c r="T1778" s="16" t="str">
        <f>TEXT(SalesDataTable[[#This Row],[Order Date]],"mmm")</f>
        <v>Aug</v>
      </c>
    </row>
    <row r="1779" ht="15.6" spans="1:20">
      <c r="A1779" s="19" t="s">
        <v>1850</v>
      </c>
      <c r="B1779" s="11">
        <v>46263</v>
      </c>
      <c r="C1779" s="12" t="s">
        <v>47</v>
      </c>
      <c r="D1779" s="12" t="s">
        <v>68</v>
      </c>
      <c r="E1779" s="12" t="s">
        <v>23</v>
      </c>
      <c r="F1779" s="12" t="s">
        <v>40</v>
      </c>
      <c r="G1779" s="12" t="s">
        <v>37</v>
      </c>
      <c r="H1779" s="12" t="s">
        <v>66</v>
      </c>
      <c r="I1779" s="13">
        <v>2</v>
      </c>
      <c r="J1779" s="14">
        <v>47.69</v>
      </c>
      <c r="K1779" s="15">
        <v>0.05</v>
      </c>
      <c r="L1779" s="14">
        <v>18.8</v>
      </c>
      <c r="M1779" s="14">
        <f t="shared" si="108"/>
        <v>90.611</v>
      </c>
      <c r="N1779" s="14">
        <f t="shared" si="109"/>
        <v>37.6</v>
      </c>
      <c r="O1779" s="14">
        <f t="shared" si="110"/>
        <v>53.011</v>
      </c>
      <c r="P1779" s="16">
        <f t="shared" si="111"/>
        <v>0.585039344009005</v>
      </c>
      <c r="Q1779" s="17">
        <f>YEAR(SalesDataTable[[#This Row],[Order Date]])</f>
        <v>2026</v>
      </c>
      <c r="R1779" s="16" t="str">
        <f>"Q"&amp;ROUNDUP(MONTH(SalesDataTable[[#This Row],[Order Date]])/3,0)</f>
        <v>Q3</v>
      </c>
      <c r="S1779" s="13">
        <f>MONTH(SalesDataTable[[#This Row],[Order Date]])</f>
        <v>8</v>
      </c>
      <c r="T1779" s="16" t="str">
        <f>TEXT(SalesDataTable[[#This Row],[Order Date]],"mmm")</f>
        <v>Aug</v>
      </c>
    </row>
    <row r="1780" ht="15.6" spans="1:20">
      <c r="A1780" s="19" t="s">
        <v>1851</v>
      </c>
      <c r="B1780" s="11">
        <v>46263</v>
      </c>
      <c r="C1780" s="12" t="s">
        <v>34</v>
      </c>
      <c r="D1780" s="12" t="s">
        <v>54</v>
      </c>
      <c r="E1780" s="12" t="s">
        <v>45</v>
      </c>
      <c r="F1780" s="12" t="s">
        <v>36</v>
      </c>
      <c r="G1780" s="12" t="s">
        <v>37</v>
      </c>
      <c r="H1780" s="12" t="s">
        <v>103</v>
      </c>
      <c r="I1780" s="13">
        <v>3</v>
      </c>
      <c r="J1780" s="14">
        <v>164.51</v>
      </c>
      <c r="K1780" s="15">
        <v>0</v>
      </c>
      <c r="L1780" s="14">
        <v>86.76</v>
      </c>
      <c r="M1780" s="14">
        <f t="shared" si="108"/>
        <v>493.53</v>
      </c>
      <c r="N1780" s="14">
        <f t="shared" si="109"/>
        <v>260.28</v>
      </c>
      <c r="O1780" s="14">
        <f t="shared" si="110"/>
        <v>233.25</v>
      </c>
      <c r="P1780" s="16">
        <f t="shared" si="111"/>
        <v>0.47261564646526</v>
      </c>
      <c r="Q1780" s="17">
        <f>YEAR(SalesDataTable[[#This Row],[Order Date]])</f>
        <v>2026</v>
      </c>
      <c r="R1780" s="16" t="str">
        <f>"Q"&amp;ROUNDUP(MONTH(SalesDataTable[[#This Row],[Order Date]])/3,0)</f>
        <v>Q3</v>
      </c>
      <c r="S1780" s="13">
        <f>MONTH(SalesDataTable[[#This Row],[Order Date]])</f>
        <v>8</v>
      </c>
      <c r="T1780" s="16" t="str">
        <f>TEXT(SalesDataTable[[#This Row],[Order Date]],"mmm")</f>
        <v>Aug</v>
      </c>
    </row>
    <row r="1781" ht="15.6" spans="1:20">
      <c r="A1781" s="19" t="s">
        <v>1852</v>
      </c>
      <c r="B1781" s="11">
        <v>46263</v>
      </c>
      <c r="C1781" s="12" t="s">
        <v>34</v>
      </c>
      <c r="D1781" s="12" t="s">
        <v>35</v>
      </c>
      <c r="E1781" s="12" t="s">
        <v>59</v>
      </c>
      <c r="F1781" s="12" t="s">
        <v>40</v>
      </c>
      <c r="G1781" s="12" t="s">
        <v>51</v>
      </c>
      <c r="H1781" s="12" t="s">
        <v>61</v>
      </c>
      <c r="I1781" s="13">
        <v>2</v>
      </c>
      <c r="J1781" s="14">
        <v>194.71</v>
      </c>
      <c r="K1781" s="15">
        <v>0.1</v>
      </c>
      <c r="L1781" s="14">
        <v>105.57</v>
      </c>
      <c r="M1781" s="14">
        <f t="shared" si="108"/>
        <v>350.478</v>
      </c>
      <c r="N1781" s="14">
        <f t="shared" si="109"/>
        <v>211.14</v>
      </c>
      <c r="O1781" s="14">
        <f t="shared" si="110"/>
        <v>139.338</v>
      </c>
      <c r="P1781" s="16">
        <f t="shared" si="111"/>
        <v>0.397565610394946</v>
      </c>
      <c r="Q1781" s="17">
        <f>YEAR(SalesDataTable[[#This Row],[Order Date]])</f>
        <v>2026</v>
      </c>
      <c r="R1781" s="16" t="str">
        <f>"Q"&amp;ROUNDUP(MONTH(SalesDataTable[[#This Row],[Order Date]])/3,0)</f>
        <v>Q3</v>
      </c>
      <c r="S1781" s="13">
        <f>MONTH(SalesDataTable[[#This Row],[Order Date]])</f>
        <v>8</v>
      </c>
      <c r="T1781" s="16" t="str">
        <f>TEXT(SalesDataTable[[#This Row],[Order Date]],"mmm")</f>
        <v>Aug</v>
      </c>
    </row>
    <row r="1782" ht="15.6" spans="1:20">
      <c r="A1782" s="19" t="s">
        <v>1853</v>
      </c>
      <c r="B1782" s="11">
        <v>46263</v>
      </c>
      <c r="C1782" s="12" t="s">
        <v>47</v>
      </c>
      <c r="D1782" s="12" t="s">
        <v>102</v>
      </c>
      <c r="E1782" s="12" t="s">
        <v>30</v>
      </c>
      <c r="F1782" s="12" t="s">
        <v>40</v>
      </c>
      <c r="G1782" s="12" t="s">
        <v>31</v>
      </c>
      <c r="H1782" s="12" t="s">
        <v>41</v>
      </c>
      <c r="I1782" s="13">
        <v>5</v>
      </c>
      <c r="J1782" s="14">
        <v>145.24</v>
      </c>
      <c r="K1782" s="15">
        <v>0.15</v>
      </c>
      <c r="L1782" s="14">
        <v>77.69</v>
      </c>
      <c r="M1782" s="14">
        <f t="shared" si="108"/>
        <v>617.27</v>
      </c>
      <c r="N1782" s="14">
        <f t="shared" si="109"/>
        <v>388.45</v>
      </c>
      <c r="O1782" s="14">
        <f t="shared" si="110"/>
        <v>228.82</v>
      </c>
      <c r="P1782" s="16">
        <f t="shared" si="111"/>
        <v>0.370696777747177</v>
      </c>
      <c r="Q1782" s="17">
        <f>YEAR(SalesDataTable[[#This Row],[Order Date]])</f>
        <v>2026</v>
      </c>
      <c r="R1782" s="16" t="str">
        <f>"Q"&amp;ROUNDUP(MONTH(SalesDataTable[[#This Row],[Order Date]])/3,0)</f>
        <v>Q3</v>
      </c>
      <c r="S1782" s="13">
        <f>MONTH(SalesDataTable[[#This Row],[Order Date]])</f>
        <v>8</v>
      </c>
      <c r="T1782" s="16" t="str">
        <f>TEXT(SalesDataTable[[#This Row],[Order Date]],"mmm")</f>
        <v>Aug</v>
      </c>
    </row>
    <row r="1783" ht="15.6" spans="1:20">
      <c r="A1783" s="19" t="s">
        <v>1854</v>
      </c>
      <c r="B1783" s="11">
        <v>46263</v>
      </c>
      <c r="C1783" s="12" t="s">
        <v>47</v>
      </c>
      <c r="D1783" s="12" t="s">
        <v>68</v>
      </c>
      <c r="E1783" s="12" t="s">
        <v>23</v>
      </c>
      <c r="F1783" s="12" t="s">
        <v>36</v>
      </c>
      <c r="G1783" s="12" t="s">
        <v>37</v>
      </c>
      <c r="H1783" s="12" t="s">
        <v>38</v>
      </c>
      <c r="I1783" s="13">
        <v>2</v>
      </c>
      <c r="J1783" s="14">
        <v>35.6</v>
      </c>
      <c r="K1783" s="15">
        <v>0.15</v>
      </c>
      <c r="L1783" s="14">
        <v>13.67</v>
      </c>
      <c r="M1783" s="14">
        <f t="shared" si="108"/>
        <v>60.52</v>
      </c>
      <c r="N1783" s="14">
        <f t="shared" si="109"/>
        <v>27.34</v>
      </c>
      <c r="O1783" s="14">
        <f t="shared" si="110"/>
        <v>33.18</v>
      </c>
      <c r="P1783" s="16">
        <f t="shared" si="111"/>
        <v>0.548248512888301</v>
      </c>
      <c r="Q1783" s="17">
        <f>YEAR(SalesDataTable[[#This Row],[Order Date]])</f>
        <v>2026</v>
      </c>
      <c r="R1783" s="16" t="str">
        <f>"Q"&amp;ROUNDUP(MONTH(SalesDataTable[[#This Row],[Order Date]])/3,0)</f>
        <v>Q3</v>
      </c>
      <c r="S1783" s="13">
        <f>MONTH(SalesDataTable[[#This Row],[Order Date]])</f>
        <v>8</v>
      </c>
      <c r="T1783" s="16" t="str">
        <f>TEXT(SalesDataTable[[#This Row],[Order Date]],"mmm")</f>
        <v>Aug</v>
      </c>
    </row>
    <row r="1784" ht="15.6" spans="1:20">
      <c r="A1784" s="19" t="s">
        <v>1855</v>
      </c>
      <c r="B1784" s="11">
        <v>46263</v>
      </c>
      <c r="C1784" s="12" t="s">
        <v>21</v>
      </c>
      <c r="D1784" s="12" t="s">
        <v>108</v>
      </c>
      <c r="E1784" s="12" t="s">
        <v>23</v>
      </c>
      <c r="F1784" s="12" t="s">
        <v>36</v>
      </c>
      <c r="G1784" s="12" t="s">
        <v>69</v>
      </c>
      <c r="H1784" s="12" t="s">
        <v>70</v>
      </c>
      <c r="I1784" s="13">
        <v>2</v>
      </c>
      <c r="J1784" s="14">
        <v>41.05</v>
      </c>
      <c r="K1784" s="15">
        <v>0.05</v>
      </c>
      <c r="L1784" s="14">
        <v>14.47</v>
      </c>
      <c r="M1784" s="14">
        <f t="shared" si="108"/>
        <v>77.995</v>
      </c>
      <c r="N1784" s="14">
        <f t="shared" si="109"/>
        <v>28.94</v>
      </c>
      <c r="O1784" s="14">
        <f t="shared" si="110"/>
        <v>49.055</v>
      </c>
      <c r="P1784" s="16">
        <f t="shared" si="111"/>
        <v>0.628950573754728</v>
      </c>
      <c r="Q1784" s="17">
        <f>YEAR(SalesDataTable[[#This Row],[Order Date]])</f>
        <v>2026</v>
      </c>
      <c r="R1784" s="16" t="str">
        <f>"Q"&amp;ROUNDUP(MONTH(SalesDataTable[[#This Row],[Order Date]])/3,0)</f>
        <v>Q3</v>
      </c>
      <c r="S1784" s="13">
        <f>MONTH(SalesDataTable[[#This Row],[Order Date]])</f>
        <v>8</v>
      </c>
      <c r="T1784" s="16" t="str">
        <f>TEXT(SalesDataTable[[#This Row],[Order Date]],"mmm")</f>
        <v>Aug</v>
      </c>
    </row>
    <row r="1785" ht="15.6" spans="1:20">
      <c r="A1785" s="19" t="s">
        <v>1856</v>
      </c>
      <c r="B1785" s="11">
        <v>46263</v>
      </c>
      <c r="C1785" s="12" t="s">
        <v>34</v>
      </c>
      <c r="D1785" s="12" t="s">
        <v>35</v>
      </c>
      <c r="E1785" s="12" t="s">
        <v>23</v>
      </c>
      <c r="F1785" s="12" t="s">
        <v>36</v>
      </c>
      <c r="G1785" s="12" t="s">
        <v>31</v>
      </c>
      <c r="H1785" s="12" t="s">
        <v>73</v>
      </c>
      <c r="I1785" s="13">
        <v>2</v>
      </c>
      <c r="J1785" s="14">
        <v>153.64</v>
      </c>
      <c r="K1785" s="15">
        <v>0.05</v>
      </c>
      <c r="L1785" s="14">
        <v>77.71</v>
      </c>
      <c r="M1785" s="14">
        <f t="shared" si="108"/>
        <v>291.916</v>
      </c>
      <c r="N1785" s="14">
        <f t="shared" si="109"/>
        <v>155.42</v>
      </c>
      <c r="O1785" s="14">
        <f t="shared" si="110"/>
        <v>136.496</v>
      </c>
      <c r="P1785" s="16">
        <f t="shared" si="111"/>
        <v>0.467586565998438</v>
      </c>
      <c r="Q1785" s="17">
        <f>YEAR(SalesDataTable[[#This Row],[Order Date]])</f>
        <v>2026</v>
      </c>
      <c r="R1785" s="16" t="str">
        <f>"Q"&amp;ROUNDUP(MONTH(SalesDataTable[[#This Row],[Order Date]])/3,0)</f>
        <v>Q3</v>
      </c>
      <c r="S1785" s="13">
        <f>MONTH(SalesDataTable[[#This Row],[Order Date]])</f>
        <v>8</v>
      </c>
      <c r="T1785" s="16" t="str">
        <f>TEXT(SalesDataTable[[#This Row],[Order Date]],"mmm")</f>
        <v>Aug</v>
      </c>
    </row>
    <row r="1786" ht="15.6" spans="1:20">
      <c r="A1786" s="19" t="s">
        <v>1857</v>
      </c>
      <c r="B1786" s="11">
        <v>46263</v>
      </c>
      <c r="C1786" s="12" t="s">
        <v>34</v>
      </c>
      <c r="D1786" s="12" t="s">
        <v>35</v>
      </c>
      <c r="E1786" s="12" t="s">
        <v>23</v>
      </c>
      <c r="F1786" s="12" t="s">
        <v>24</v>
      </c>
      <c r="G1786" s="12" t="s">
        <v>37</v>
      </c>
      <c r="H1786" s="12" t="s">
        <v>38</v>
      </c>
      <c r="I1786" s="13">
        <v>5</v>
      </c>
      <c r="J1786" s="14">
        <v>36.7</v>
      </c>
      <c r="K1786" s="15">
        <v>0</v>
      </c>
      <c r="L1786" s="14">
        <v>13.45</v>
      </c>
      <c r="M1786" s="14">
        <f t="shared" si="108"/>
        <v>183.5</v>
      </c>
      <c r="N1786" s="14">
        <f t="shared" si="109"/>
        <v>67.25</v>
      </c>
      <c r="O1786" s="14">
        <f t="shared" si="110"/>
        <v>116.25</v>
      </c>
      <c r="P1786" s="16">
        <f t="shared" si="111"/>
        <v>0.633514986376022</v>
      </c>
      <c r="Q1786" s="17">
        <f>YEAR(SalesDataTable[[#This Row],[Order Date]])</f>
        <v>2026</v>
      </c>
      <c r="R1786" s="16" t="str">
        <f>"Q"&amp;ROUNDUP(MONTH(SalesDataTable[[#This Row],[Order Date]])/3,0)</f>
        <v>Q3</v>
      </c>
      <c r="S1786" s="13">
        <f>MONTH(SalesDataTable[[#This Row],[Order Date]])</f>
        <v>8</v>
      </c>
      <c r="T1786" s="16" t="str">
        <f>TEXT(SalesDataTable[[#This Row],[Order Date]],"mmm")</f>
        <v>Aug</v>
      </c>
    </row>
    <row r="1787" ht="15.6" spans="1:20">
      <c r="A1787" s="19" t="s">
        <v>1858</v>
      </c>
      <c r="B1787" s="11">
        <v>46263</v>
      </c>
      <c r="C1787" s="12" t="s">
        <v>21</v>
      </c>
      <c r="D1787" s="12" t="s">
        <v>108</v>
      </c>
      <c r="E1787" s="12" t="s">
        <v>30</v>
      </c>
      <c r="F1787" s="12" t="s">
        <v>40</v>
      </c>
      <c r="G1787" s="12" t="s">
        <v>51</v>
      </c>
      <c r="H1787" s="12" t="s">
        <v>110</v>
      </c>
      <c r="I1787" s="13">
        <v>8</v>
      </c>
      <c r="J1787" s="14">
        <v>124</v>
      </c>
      <c r="K1787" s="15">
        <v>0.1</v>
      </c>
      <c r="L1787" s="14">
        <v>61.85</v>
      </c>
      <c r="M1787" s="14">
        <f t="shared" si="108"/>
        <v>892.8</v>
      </c>
      <c r="N1787" s="14">
        <f t="shared" si="109"/>
        <v>494.8</v>
      </c>
      <c r="O1787" s="14">
        <f t="shared" si="110"/>
        <v>398</v>
      </c>
      <c r="P1787" s="16">
        <f t="shared" si="111"/>
        <v>0.44578853046595</v>
      </c>
      <c r="Q1787" s="17">
        <f>YEAR(SalesDataTable[[#This Row],[Order Date]])</f>
        <v>2026</v>
      </c>
      <c r="R1787" s="16" t="str">
        <f>"Q"&amp;ROUNDUP(MONTH(SalesDataTable[[#This Row],[Order Date]])/3,0)</f>
        <v>Q3</v>
      </c>
      <c r="S1787" s="13">
        <f>MONTH(SalesDataTable[[#This Row],[Order Date]])</f>
        <v>8</v>
      </c>
      <c r="T1787" s="16" t="str">
        <f>TEXT(SalesDataTable[[#This Row],[Order Date]],"mmm")</f>
        <v>Aug</v>
      </c>
    </row>
    <row r="1788" ht="15.6" spans="1:20">
      <c r="A1788" s="19" t="s">
        <v>1859</v>
      </c>
      <c r="B1788" s="11">
        <v>46264</v>
      </c>
      <c r="C1788" s="12" t="s">
        <v>28</v>
      </c>
      <c r="D1788" s="12" t="s">
        <v>29</v>
      </c>
      <c r="E1788" s="12" t="s">
        <v>59</v>
      </c>
      <c r="F1788" s="12" t="s">
        <v>36</v>
      </c>
      <c r="G1788" s="12" t="s">
        <v>25</v>
      </c>
      <c r="H1788" s="12" t="s">
        <v>26</v>
      </c>
      <c r="I1788" s="13">
        <v>1</v>
      </c>
      <c r="J1788" s="14">
        <v>81.23</v>
      </c>
      <c r="K1788" s="15">
        <v>0.1</v>
      </c>
      <c r="L1788" s="14">
        <v>42.65</v>
      </c>
      <c r="M1788" s="14">
        <f t="shared" si="108"/>
        <v>73.107</v>
      </c>
      <c r="N1788" s="14">
        <f t="shared" si="109"/>
        <v>42.65</v>
      </c>
      <c r="O1788" s="14">
        <f t="shared" si="110"/>
        <v>30.457</v>
      </c>
      <c r="P1788" s="16">
        <f t="shared" si="111"/>
        <v>0.416608532698647</v>
      </c>
      <c r="Q1788" s="17">
        <f>YEAR(SalesDataTable[[#This Row],[Order Date]])</f>
        <v>2026</v>
      </c>
      <c r="R1788" s="16" t="str">
        <f>"Q"&amp;ROUNDUP(MONTH(SalesDataTable[[#This Row],[Order Date]])/3,0)</f>
        <v>Q3</v>
      </c>
      <c r="S1788" s="13">
        <f>MONTH(SalesDataTable[[#This Row],[Order Date]])</f>
        <v>8</v>
      </c>
      <c r="T1788" s="16" t="str">
        <f>TEXT(SalesDataTable[[#This Row],[Order Date]],"mmm")</f>
        <v>Aug</v>
      </c>
    </row>
    <row r="1789" ht="15.6" spans="1:20">
      <c r="A1789" s="19" t="s">
        <v>1860</v>
      </c>
      <c r="B1789" s="11">
        <v>46264</v>
      </c>
      <c r="C1789" s="12" t="s">
        <v>28</v>
      </c>
      <c r="D1789" s="12" t="s">
        <v>89</v>
      </c>
      <c r="E1789" s="12" t="s">
        <v>23</v>
      </c>
      <c r="F1789" s="12" t="s">
        <v>40</v>
      </c>
      <c r="G1789" s="12" t="s">
        <v>25</v>
      </c>
      <c r="H1789" s="12" t="s">
        <v>55</v>
      </c>
      <c r="I1789" s="13">
        <v>2</v>
      </c>
      <c r="J1789" s="14">
        <v>41.06</v>
      </c>
      <c r="K1789" s="15">
        <v>0.05</v>
      </c>
      <c r="L1789" s="14">
        <v>16.56</v>
      </c>
      <c r="M1789" s="14">
        <f t="shared" si="108"/>
        <v>78.014</v>
      </c>
      <c r="N1789" s="14">
        <f t="shared" si="109"/>
        <v>33.12</v>
      </c>
      <c r="O1789" s="14">
        <f t="shared" si="110"/>
        <v>44.894</v>
      </c>
      <c r="P1789" s="16">
        <f t="shared" si="111"/>
        <v>0.575460814725562</v>
      </c>
      <c r="Q1789" s="17">
        <f>YEAR(SalesDataTable[[#This Row],[Order Date]])</f>
        <v>2026</v>
      </c>
      <c r="R1789" s="16" t="str">
        <f>"Q"&amp;ROUNDUP(MONTH(SalesDataTable[[#This Row],[Order Date]])/3,0)</f>
        <v>Q3</v>
      </c>
      <c r="S1789" s="13">
        <f>MONTH(SalesDataTable[[#This Row],[Order Date]])</f>
        <v>8</v>
      </c>
      <c r="T1789" s="16" t="str">
        <f>TEXT(SalesDataTable[[#This Row],[Order Date]],"mmm")</f>
        <v>Aug</v>
      </c>
    </row>
    <row r="1790" ht="15.6" spans="1:20">
      <c r="A1790" s="19" t="s">
        <v>1861</v>
      </c>
      <c r="B1790" s="11">
        <v>46264</v>
      </c>
      <c r="C1790" s="12" t="s">
        <v>47</v>
      </c>
      <c r="D1790" s="12" t="s">
        <v>65</v>
      </c>
      <c r="E1790" s="12" t="s">
        <v>59</v>
      </c>
      <c r="F1790" s="12" t="s">
        <v>24</v>
      </c>
      <c r="G1790" s="12" t="s">
        <v>31</v>
      </c>
      <c r="H1790" s="12" t="s">
        <v>41</v>
      </c>
      <c r="I1790" s="13">
        <v>1</v>
      </c>
      <c r="J1790" s="14">
        <v>143.49</v>
      </c>
      <c r="K1790" s="15">
        <v>0.1</v>
      </c>
      <c r="L1790" s="14">
        <v>80.72</v>
      </c>
      <c r="M1790" s="14">
        <f t="shared" si="108"/>
        <v>129.141</v>
      </c>
      <c r="N1790" s="14">
        <f t="shared" si="109"/>
        <v>80.72</v>
      </c>
      <c r="O1790" s="14">
        <f t="shared" si="110"/>
        <v>48.421</v>
      </c>
      <c r="P1790" s="16">
        <f t="shared" si="111"/>
        <v>0.374946763614964</v>
      </c>
      <c r="Q1790" s="17">
        <f>YEAR(SalesDataTable[[#This Row],[Order Date]])</f>
        <v>2026</v>
      </c>
      <c r="R1790" s="16" t="str">
        <f>"Q"&amp;ROUNDUP(MONTH(SalesDataTable[[#This Row],[Order Date]])/3,0)</f>
        <v>Q3</v>
      </c>
      <c r="S1790" s="13">
        <f>MONTH(SalesDataTable[[#This Row],[Order Date]])</f>
        <v>8</v>
      </c>
      <c r="T1790" s="16" t="str">
        <f>TEXT(SalesDataTable[[#This Row],[Order Date]],"mmm")</f>
        <v>Aug</v>
      </c>
    </row>
    <row r="1791" ht="15.6" spans="1:20">
      <c r="A1791" s="19" t="s">
        <v>1862</v>
      </c>
      <c r="B1791" s="11">
        <v>46264</v>
      </c>
      <c r="C1791" s="12" t="s">
        <v>34</v>
      </c>
      <c r="D1791" s="12" t="s">
        <v>44</v>
      </c>
      <c r="E1791" s="12" t="s">
        <v>45</v>
      </c>
      <c r="F1791" s="12" t="s">
        <v>36</v>
      </c>
      <c r="G1791" s="12" t="s">
        <v>31</v>
      </c>
      <c r="H1791" s="12" t="s">
        <v>41</v>
      </c>
      <c r="I1791" s="13">
        <v>1</v>
      </c>
      <c r="J1791" s="14">
        <v>143.38</v>
      </c>
      <c r="K1791" s="15">
        <v>0</v>
      </c>
      <c r="L1791" s="14">
        <v>78.37</v>
      </c>
      <c r="M1791" s="14">
        <f t="shared" si="108"/>
        <v>143.38</v>
      </c>
      <c r="N1791" s="14">
        <f t="shared" si="109"/>
        <v>78.37</v>
      </c>
      <c r="O1791" s="14">
        <f t="shared" si="110"/>
        <v>65.01</v>
      </c>
      <c r="P1791" s="16">
        <f t="shared" si="111"/>
        <v>0.453410517505928</v>
      </c>
      <c r="Q1791" s="17">
        <f>YEAR(SalesDataTable[[#This Row],[Order Date]])</f>
        <v>2026</v>
      </c>
      <c r="R1791" s="16" t="str">
        <f>"Q"&amp;ROUNDUP(MONTH(SalesDataTable[[#This Row],[Order Date]])/3,0)</f>
        <v>Q3</v>
      </c>
      <c r="S1791" s="13">
        <f>MONTH(SalesDataTable[[#This Row],[Order Date]])</f>
        <v>8</v>
      </c>
      <c r="T1791" s="16" t="str">
        <f>TEXT(SalesDataTable[[#This Row],[Order Date]],"mmm")</f>
        <v>Aug</v>
      </c>
    </row>
    <row r="1792" ht="15.6" spans="1:20">
      <c r="A1792" s="19" t="s">
        <v>1863</v>
      </c>
      <c r="B1792" s="11">
        <v>46264</v>
      </c>
      <c r="C1792" s="12" t="s">
        <v>28</v>
      </c>
      <c r="D1792" s="12" t="s">
        <v>89</v>
      </c>
      <c r="E1792" s="12" t="s">
        <v>59</v>
      </c>
      <c r="F1792" s="12" t="s">
        <v>40</v>
      </c>
      <c r="G1792" s="12" t="s">
        <v>31</v>
      </c>
      <c r="H1792" s="12" t="s">
        <v>41</v>
      </c>
      <c r="I1792" s="13">
        <v>1</v>
      </c>
      <c r="J1792" s="14">
        <v>144.54</v>
      </c>
      <c r="K1792" s="15">
        <v>0</v>
      </c>
      <c r="L1792" s="14">
        <v>78.77</v>
      </c>
      <c r="M1792" s="14">
        <f t="shared" si="108"/>
        <v>144.54</v>
      </c>
      <c r="N1792" s="14">
        <f t="shared" si="109"/>
        <v>78.77</v>
      </c>
      <c r="O1792" s="14">
        <f t="shared" si="110"/>
        <v>65.77</v>
      </c>
      <c r="P1792" s="16">
        <f t="shared" si="111"/>
        <v>0.455029749550298</v>
      </c>
      <c r="Q1792" s="17">
        <f>YEAR(SalesDataTable[[#This Row],[Order Date]])</f>
        <v>2026</v>
      </c>
      <c r="R1792" s="16" t="str">
        <f>"Q"&amp;ROUNDUP(MONTH(SalesDataTable[[#This Row],[Order Date]])/3,0)</f>
        <v>Q3</v>
      </c>
      <c r="S1792" s="13">
        <f>MONTH(SalesDataTable[[#This Row],[Order Date]])</f>
        <v>8</v>
      </c>
      <c r="T1792" s="16" t="str">
        <f>TEXT(SalesDataTable[[#This Row],[Order Date]],"mmm")</f>
        <v>Aug</v>
      </c>
    </row>
    <row r="1793" ht="15.6" spans="1:20">
      <c r="A1793" s="19" t="s">
        <v>1864</v>
      </c>
      <c r="B1793" s="11">
        <v>46264</v>
      </c>
      <c r="C1793" s="12" t="s">
        <v>47</v>
      </c>
      <c r="D1793" s="12" t="s">
        <v>68</v>
      </c>
      <c r="E1793" s="12" t="s">
        <v>59</v>
      </c>
      <c r="F1793" s="12" t="s">
        <v>24</v>
      </c>
      <c r="G1793" s="12" t="s">
        <v>69</v>
      </c>
      <c r="H1793" s="12" t="s">
        <v>70</v>
      </c>
      <c r="I1793" s="13">
        <v>1</v>
      </c>
      <c r="J1793" s="14">
        <v>40.92</v>
      </c>
      <c r="K1793" s="15">
        <v>0.1</v>
      </c>
      <c r="L1793" s="14">
        <v>14.94</v>
      </c>
      <c r="M1793" s="14">
        <f t="shared" si="108"/>
        <v>36.828</v>
      </c>
      <c r="N1793" s="14">
        <f t="shared" si="109"/>
        <v>14.94</v>
      </c>
      <c r="O1793" s="14">
        <f t="shared" si="110"/>
        <v>21.888</v>
      </c>
      <c r="P1793" s="16">
        <f t="shared" si="111"/>
        <v>0.594330400782014</v>
      </c>
      <c r="Q1793" s="17">
        <f>YEAR(SalesDataTable[[#This Row],[Order Date]])</f>
        <v>2026</v>
      </c>
      <c r="R1793" s="16" t="str">
        <f>"Q"&amp;ROUNDUP(MONTH(SalesDataTable[[#This Row],[Order Date]])/3,0)</f>
        <v>Q3</v>
      </c>
      <c r="S1793" s="13">
        <f>MONTH(SalesDataTable[[#This Row],[Order Date]])</f>
        <v>8</v>
      </c>
      <c r="T1793" s="16" t="str">
        <f>TEXT(SalesDataTable[[#This Row],[Order Date]],"mmm")</f>
        <v>Aug</v>
      </c>
    </row>
    <row r="1794" ht="15.6" spans="1:20">
      <c r="A1794" s="19" t="s">
        <v>1865</v>
      </c>
      <c r="B1794" s="11">
        <v>46265</v>
      </c>
      <c r="C1794" s="12" t="s">
        <v>28</v>
      </c>
      <c r="D1794" s="12" t="s">
        <v>89</v>
      </c>
      <c r="E1794" s="12" t="s">
        <v>30</v>
      </c>
      <c r="F1794" s="12" t="s">
        <v>40</v>
      </c>
      <c r="G1794" s="12" t="s">
        <v>31</v>
      </c>
      <c r="H1794" s="12" t="s">
        <v>73</v>
      </c>
      <c r="I1794" s="13">
        <v>5</v>
      </c>
      <c r="J1794" s="14">
        <v>151.21</v>
      </c>
      <c r="K1794" s="15">
        <v>0.15</v>
      </c>
      <c r="L1794" s="14">
        <v>77.12</v>
      </c>
      <c r="M1794" s="14">
        <f t="shared" ref="M1794:M1857" si="112">I1794*J1794*(1-K1794)</f>
        <v>642.6425</v>
      </c>
      <c r="N1794" s="14">
        <f t="shared" ref="N1794:N1857" si="113">I1794*L1794</f>
        <v>385.6</v>
      </c>
      <c r="O1794" s="14">
        <f t="shared" ref="O1794:O1857" si="114">M1794-N1794</f>
        <v>257.0425</v>
      </c>
      <c r="P1794" s="16">
        <f t="shared" ref="P1794:P1857" si="115">IFERROR(O1794/M1794,0)</f>
        <v>0.39997743691088</v>
      </c>
      <c r="Q1794" s="17">
        <f>YEAR(SalesDataTable[[#This Row],[Order Date]])</f>
        <v>2026</v>
      </c>
      <c r="R1794" s="16" t="str">
        <f>"Q"&amp;ROUNDUP(MONTH(SalesDataTable[[#This Row],[Order Date]])/3,0)</f>
        <v>Q3</v>
      </c>
      <c r="S1794" s="13">
        <f>MONTH(SalesDataTable[[#This Row],[Order Date]])</f>
        <v>8</v>
      </c>
      <c r="T1794" s="16" t="str">
        <f>TEXT(SalesDataTable[[#This Row],[Order Date]],"mmm")</f>
        <v>Aug</v>
      </c>
    </row>
    <row r="1795" ht="15.6" spans="1:20">
      <c r="A1795" s="19" t="s">
        <v>1866</v>
      </c>
      <c r="B1795" s="11">
        <v>46265</v>
      </c>
      <c r="C1795" s="12" t="s">
        <v>47</v>
      </c>
      <c r="D1795" s="12" t="s">
        <v>68</v>
      </c>
      <c r="E1795" s="12" t="s">
        <v>59</v>
      </c>
      <c r="F1795" s="12" t="s">
        <v>36</v>
      </c>
      <c r="G1795" s="12" t="s">
        <v>69</v>
      </c>
      <c r="H1795" s="12" t="s">
        <v>70</v>
      </c>
      <c r="I1795" s="13">
        <v>1</v>
      </c>
      <c r="J1795" s="14">
        <v>40.77</v>
      </c>
      <c r="K1795" s="15">
        <v>0</v>
      </c>
      <c r="L1795" s="14">
        <v>15.13</v>
      </c>
      <c r="M1795" s="14">
        <f t="shared" si="112"/>
        <v>40.77</v>
      </c>
      <c r="N1795" s="14">
        <f t="shared" si="113"/>
        <v>15.13</v>
      </c>
      <c r="O1795" s="14">
        <f t="shared" si="114"/>
        <v>25.64</v>
      </c>
      <c r="P1795" s="16">
        <f t="shared" si="115"/>
        <v>0.628893794456708</v>
      </c>
      <c r="Q1795" s="17">
        <f>YEAR(SalesDataTable[[#This Row],[Order Date]])</f>
        <v>2026</v>
      </c>
      <c r="R1795" s="16" t="str">
        <f>"Q"&amp;ROUNDUP(MONTH(SalesDataTable[[#This Row],[Order Date]])/3,0)</f>
        <v>Q3</v>
      </c>
      <c r="S1795" s="13">
        <f>MONTH(SalesDataTable[[#This Row],[Order Date]])</f>
        <v>8</v>
      </c>
      <c r="T1795" s="16" t="str">
        <f>TEXT(SalesDataTable[[#This Row],[Order Date]],"mmm")</f>
        <v>Aug</v>
      </c>
    </row>
    <row r="1796" ht="15.6" spans="1:20">
      <c r="A1796" s="19" t="s">
        <v>1867</v>
      </c>
      <c r="B1796" s="11">
        <v>46265</v>
      </c>
      <c r="C1796" s="12" t="s">
        <v>21</v>
      </c>
      <c r="D1796" s="12" t="s">
        <v>22</v>
      </c>
      <c r="E1796" s="12" t="s">
        <v>59</v>
      </c>
      <c r="F1796" s="12" t="s">
        <v>36</v>
      </c>
      <c r="G1796" s="12" t="s">
        <v>69</v>
      </c>
      <c r="H1796" s="12" t="s">
        <v>87</v>
      </c>
      <c r="I1796" s="13">
        <v>1</v>
      </c>
      <c r="J1796" s="14">
        <v>35.47</v>
      </c>
      <c r="K1796" s="15">
        <v>0.05</v>
      </c>
      <c r="L1796" s="14">
        <v>14.1</v>
      </c>
      <c r="M1796" s="14">
        <f t="shared" si="112"/>
        <v>33.6965</v>
      </c>
      <c r="N1796" s="14">
        <f t="shared" si="113"/>
        <v>14.1</v>
      </c>
      <c r="O1796" s="14">
        <f t="shared" si="114"/>
        <v>19.5965</v>
      </c>
      <c r="P1796" s="16">
        <f t="shared" si="115"/>
        <v>0.581558915614381</v>
      </c>
      <c r="Q1796" s="17">
        <f>YEAR(SalesDataTable[[#This Row],[Order Date]])</f>
        <v>2026</v>
      </c>
      <c r="R1796" s="16" t="str">
        <f>"Q"&amp;ROUNDUP(MONTH(SalesDataTable[[#This Row],[Order Date]])/3,0)</f>
        <v>Q3</v>
      </c>
      <c r="S1796" s="13">
        <f>MONTH(SalesDataTable[[#This Row],[Order Date]])</f>
        <v>8</v>
      </c>
      <c r="T1796" s="16" t="str">
        <f>TEXT(SalesDataTable[[#This Row],[Order Date]],"mmm")</f>
        <v>Aug</v>
      </c>
    </row>
    <row r="1797" ht="15.6" spans="1:20">
      <c r="A1797" s="19" t="s">
        <v>1868</v>
      </c>
      <c r="B1797" s="11">
        <v>46265</v>
      </c>
      <c r="C1797" s="12" t="s">
        <v>47</v>
      </c>
      <c r="D1797" s="12" t="s">
        <v>68</v>
      </c>
      <c r="E1797" s="12" t="s">
        <v>23</v>
      </c>
      <c r="F1797" s="12" t="s">
        <v>24</v>
      </c>
      <c r="G1797" s="12" t="s">
        <v>25</v>
      </c>
      <c r="H1797" s="12" t="s">
        <v>26</v>
      </c>
      <c r="I1797" s="13">
        <v>1</v>
      </c>
      <c r="J1797" s="14">
        <v>81.72</v>
      </c>
      <c r="K1797" s="15">
        <v>0</v>
      </c>
      <c r="L1797" s="14">
        <v>42.38</v>
      </c>
      <c r="M1797" s="14">
        <f t="shared" si="112"/>
        <v>81.72</v>
      </c>
      <c r="N1797" s="14">
        <f t="shared" si="113"/>
        <v>42.38</v>
      </c>
      <c r="O1797" s="14">
        <f t="shared" si="114"/>
        <v>39.34</v>
      </c>
      <c r="P1797" s="16">
        <f t="shared" si="115"/>
        <v>0.481399902104748</v>
      </c>
      <c r="Q1797" s="17">
        <f>YEAR(SalesDataTable[[#This Row],[Order Date]])</f>
        <v>2026</v>
      </c>
      <c r="R1797" s="16" t="str">
        <f>"Q"&amp;ROUNDUP(MONTH(SalesDataTable[[#This Row],[Order Date]])/3,0)</f>
        <v>Q3</v>
      </c>
      <c r="S1797" s="13">
        <f>MONTH(SalesDataTable[[#This Row],[Order Date]])</f>
        <v>8</v>
      </c>
      <c r="T1797" s="16" t="str">
        <f>TEXT(SalesDataTable[[#This Row],[Order Date]],"mmm")</f>
        <v>Aug</v>
      </c>
    </row>
    <row r="1798" ht="15.6" spans="1:20">
      <c r="A1798" s="19" t="s">
        <v>1869</v>
      </c>
      <c r="B1798" s="11">
        <v>46265</v>
      </c>
      <c r="C1798" s="12" t="s">
        <v>47</v>
      </c>
      <c r="D1798" s="12" t="s">
        <v>65</v>
      </c>
      <c r="E1798" s="12" t="s">
        <v>23</v>
      </c>
      <c r="F1798" s="12" t="s">
        <v>36</v>
      </c>
      <c r="G1798" s="12" t="s">
        <v>37</v>
      </c>
      <c r="H1798" s="12" t="s">
        <v>66</v>
      </c>
      <c r="I1798" s="13">
        <v>1</v>
      </c>
      <c r="J1798" s="14">
        <v>45.84</v>
      </c>
      <c r="K1798" s="15">
        <v>0</v>
      </c>
      <c r="L1798" s="14">
        <v>17.84</v>
      </c>
      <c r="M1798" s="14">
        <f t="shared" si="112"/>
        <v>45.84</v>
      </c>
      <c r="N1798" s="14">
        <f t="shared" si="113"/>
        <v>17.84</v>
      </c>
      <c r="O1798" s="14">
        <f t="shared" si="114"/>
        <v>28</v>
      </c>
      <c r="P1798" s="16">
        <f t="shared" si="115"/>
        <v>0.610820244328098</v>
      </c>
      <c r="Q1798" s="17">
        <f>YEAR(SalesDataTable[[#This Row],[Order Date]])</f>
        <v>2026</v>
      </c>
      <c r="R1798" s="16" t="str">
        <f>"Q"&amp;ROUNDUP(MONTH(SalesDataTable[[#This Row],[Order Date]])/3,0)</f>
        <v>Q3</v>
      </c>
      <c r="S1798" s="13">
        <f>MONTH(SalesDataTable[[#This Row],[Order Date]])</f>
        <v>8</v>
      </c>
      <c r="T1798" s="16" t="str">
        <f>TEXT(SalesDataTable[[#This Row],[Order Date]],"mmm")</f>
        <v>Aug</v>
      </c>
    </row>
    <row r="1799" ht="15.6" spans="1:20">
      <c r="A1799" s="19" t="s">
        <v>1870</v>
      </c>
      <c r="B1799" s="11">
        <v>46265</v>
      </c>
      <c r="C1799" s="12" t="s">
        <v>28</v>
      </c>
      <c r="D1799" s="12" t="s">
        <v>89</v>
      </c>
      <c r="E1799" s="12" t="s">
        <v>23</v>
      </c>
      <c r="F1799" s="12" t="s">
        <v>36</v>
      </c>
      <c r="G1799" s="12" t="s">
        <v>37</v>
      </c>
      <c r="H1799" s="12" t="s">
        <v>66</v>
      </c>
      <c r="I1799" s="13">
        <v>1</v>
      </c>
      <c r="J1799" s="14">
        <v>46.59</v>
      </c>
      <c r="K1799" s="15">
        <v>0</v>
      </c>
      <c r="L1799" s="14">
        <v>18.47</v>
      </c>
      <c r="M1799" s="14">
        <f t="shared" si="112"/>
        <v>46.59</v>
      </c>
      <c r="N1799" s="14">
        <f t="shared" si="113"/>
        <v>18.47</v>
      </c>
      <c r="O1799" s="14">
        <f t="shared" si="114"/>
        <v>28.12</v>
      </c>
      <c r="P1799" s="16">
        <f t="shared" si="115"/>
        <v>0.603562996351148</v>
      </c>
      <c r="Q1799" s="17">
        <f>YEAR(SalesDataTable[[#This Row],[Order Date]])</f>
        <v>2026</v>
      </c>
      <c r="R1799" s="16" t="str">
        <f>"Q"&amp;ROUNDUP(MONTH(SalesDataTable[[#This Row],[Order Date]])/3,0)</f>
        <v>Q3</v>
      </c>
      <c r="S1799" s="13">
        <f>MONTH(SalesDataTable[[#This Row],[Order Date]])</f>
        <v>8</v>
      </c>
      <c r="T1799" s="16" t="str">
        <f>TEXT(SalesDataTable[[#This Row],[Order Date]],"mmm")</f>
        <v>Aug</v>
      </c>
    </row>
    <row r="1800" ht="15.6" spans="1:20">
      <c r="A1800" s="19" t="s">
        <v>1871</v>
      </c>
      <c r="B1800" s="11">
        <v>46265</v>
      </c>
      <c r="C1800" s="12" t="s">
        <v>21</v>
      </c>
      <c r="D1800" s="12" t="s">
        <v>108</v>
      </c>
      <c r="E1800" s="12" t="s">
        <v>45</v>
      </c>
      <c r="F1800" s="12" t="s">
        <v>40</v>
      </c>
      <c r="G1800" s="12" t="s">
        <v>31</v>
      </c>
      <c r="H1800" s="12" t="s">
        <v>99</v>
      </c>
      <c r="I1800" s="13">
        <v>1</v>
      </c>
      <c r="J1800" s="14">
        <v>69.96</v>
      </c>
      <c r="K1800" s="15">
        <v>0</v>
      </c>
      <c r="L1800" s="14">
        <v>32.34</v>
      </c>
      <c r="M1800" s="14">
        <f t="shared" si="112"/>
        <v>69.96</v>
      </c>
      <c r="N1800" s="14">
        <f t="shared" si="113"/>
        <v>32.34</v>
      </c>
      <c r="O1800" s="14">
        <f t="shared" si="114"/>
        <v>37.62</v>
      </c>
      <c r="P1800" s="16">
        <f t="shared" si="115"/>
        <v>0.537735849056604</v>
      </c>
      <c r="Q1800" s="17">
        <f>YEAR(SalesDataTable[[#This Row],[Order Date]])</f>
        <v>2026</v>
      </c>
      <c r="R1800" s="16" t="str">
        <f>"Q"&amp;ROUNDUP(MONTH(SalesDataTable[[#This Row],[Order Date]])/3,0)</f>
        <v>Q3</v>
      </c>
      <c r="S1800" s="13">
        <f>MONTH(SalesDataTable[[#This Row],[Order Date]])</f>
        <v>8</v>
      </c>
      <c r="T1800" s="16" t="str">
        <f>TEXT(SalesDataTable[[#This Row],[Order Date]],"mmm")</f>
        <v>Aug</v>
      </c>
    </row>
    <row r="1801" ht="15.6" spans="1:20">
      <c r="A1801" s="19" t="s">
        <v>1872</v>
      </c>
      <c r="B1801" s="11">
        <v>46266</v>
      </c>
      <c r="C1801" s="12" t="s">
        <v>28</v>
      </c>
      <c r="D1801" s="12" t="s">
        <v>58</v>
      </c>
      <c r="E1801" s="12" t="s">
        <v>45</v>
      </c>
      <c r="F1801" s="12" t="s">
        <v>24</v>
      </c>
      <c r="G1801" s="12" t="s">
        <v>25</v>
      </c>
      <c r="H1801" s="12" t="s">
        <v>49</v>
      </c>
      <c r="I1801" s="13">
        <v>5</v>
      </c>
      <c r="J1801" s="14">
        <v>50.76</v>
      </c>
      <c r="K1801" s="15">
        <v>0</v>
      </c>
      <c r="L1801" s="14">
        <v>22.89</v>
      </c>
      <c r="M1801" s="14">
        <f t="shared" si="112"/>
        <v>253.8</v>
      </c>
      <c r="N1801" s="14">
        <f t="shared" si="113"/>
        <v>114.45</v>
      </c>
      <c r="O1801" s="14">
        <f t="shared" si="114"/>
        <v>139.35</v>
      </c>
      <c r="P1801" s="16">
        <f t="shared" si="115"/>
        <v>0.549054373522459</v>
      </c>
      <c r="Q1801" s="17">
        <f>YEAR(SalesDataTable[[#This Row],[Order Date]])</f>
        <v>2026</v>
      </c>
      <c r="R1801" s="16" t="str">
        <f>"Q"&amp;ROUNDUP(MONTH(SalesDataTable[[#This Row],[Order Date]])/3,0)</f>
        <v>Q3</v>
      </c>
      <c r="S1801" s="13">
        <f>MONTH(SalesDataTable[[#This Row],[Order Date]])</f>
        <v>9</v>
      </c>
      <c r="T1801" s="16" t="str">
        <f>TEXT(SalesDataTable[[#This Row],[Order Date]],"mmm")</f>
        <v>Sep</v>
      </c>
    </row>
    <row r="1802" ht="15.6" spans="1:20">
      <c r="A1802" s="19" t="s">
        <v>1873</v>
      </c>
      <c r="B1802" s="11">
        <v>46266</v>
      </c>
      <c r="C1802" s="12" t="s">
        <v>28</v>
      </c>
      <c r="D1802" s="12" t="s">
        <v>89</v>
      </c>
      <c r="E1802" s="12" t="s">
        <v>59</v>
      </c>
      <c r="F1802" s="12" t="s">
        <v>24</v>
      </c>
      <c r="G1802" s="12" t="s">
        <v>31</v>
      </c>
      <c r="H1802" s="12" t="s">
        <v>32</v>
      </c>
      <c r="I1802" s="13">
        <v>1</v>
      </c>
      <c r="J1802" s="14">
        <v>94.29</v>
      </c>
      <c r="K1802" s="15">
        <v>0.1</v>
      </c>
      <c r="L1802" s="14">
        <v>45.12</v>
      </c>
      <c r="M1802" s="14">
        <f t="shared" si="112"/>
        <v>84.861</v>
      </c>
      <c r="N1802" s="14">
        <f t="shared" si="113"/>
        <v>45.12</v>
      </c>
      <c r="O1802" s="14">
        <f t="shared" si="114"/>
        <v>39.741</v>
      </c>
      <c r="P1802" s="16">
        <f t="shared" si="115"/>
        <v>0.46830699614664</v>
      </c>
      <c r="Q1802" s="17">
        <f>YEAR(SalesDataTable[[#This Row],[Order Date]])</f>
        <v>2026</v>
      </c>
      <c r="R1802" s="16" t="str">
        <f>"Q"&amp;ROUNDUP(MONTH(SalesDataTable[[#This Row],[Order Date]])/3,0)</f>
        <v>Q3</v>
      </c>
      <c r="S1802" s="13">
        <f>MONTH(SalesDataTable[[#This Row],[Order Date]])</f>
        <v>9</v>
      </c>
      <c r="T1802" s="16" t="str">
        <f>TEXT(SalesDataTable[[#This Row],[Order Date]],"mmm")</f>
        <v>Sep</v>
      </c>
    </row>
    <row r="1803" ht="15.6" spans="1:20">
      <c r="A1803" s="19" t="s">
        <v>1874</v>
      </c>
      <c r="B1803" s="11">
        <v>46266</v>
      </c>
      <c r="C1803" s="12" t="s">
        <v>28</v>
      </c>
      <c r="D1803" s="12" t="s">
        <v>89</v>
      </c>
      <c r="E1803" s="12" t="s">
        <v>30</v>
      </c>
      <c r="F1803" s="12" t="s">
        <v>40</v>
      </c>
      <c r="G1803" s="12" t="s">
        <v>25</v>
      </c>
      <c r="H1803" s="12" t="s">
        <v>26</v>
      </c>
      <c r="I1803" s="13">
        <v>6</v>
      </c>
      <c r="J1803" s="14">
        <v>81.43</v>
      </c>
      <c r="K1803" s="15">
        <v>0.05</v>
      </c>
      <c r="L1803" s="14">
        <v>42.24</v>
      </c>
      <c r="M1803" s="14">
        <f t="shared" si="112"/>
        <v>464.151</v>
      </c>
      <c r="N1803" s="14">
        <f t="shared" si="113"/>
        <v>253.44</v>
      </c>
      <c r="O1803" s="14">
        <f t="shared" si="114"/>
        <v>210.711</v>
      </c>
      <c r="P1803" s="16">
        <f t="shared" si="115"/>
        <v>0.453970798296244</v>
      </c>
      <c r="Q1803" s="17">
        <f>YEAR(SalesDataTable[[#This Row],[Order Date]])</f>
        <v>2026</v>
      </c>
      <c r="R1803" s="16" t="str">
        <f>"Q"&amp;ROUNDUP(MONTH(SalesDataTable[[#This Row],[Order Date]])/3,0)</f>
        <v>Q3</v>
      </c>
      <c r="S1803" s="13">
        <f>MONTH(SalesDataTable[[#This Row],[Order Date]])</f>
        <v>9</v>
      </c>
      <c r="T1803" s="16" t="str">
        <f>TEXT(SalesDataTable[[#This Row],[Order Date]],"mmm")</f>
        <v>Sep</v>
      </c>
    </row>
    <row r="1804" ht="15.6" spans="1:20">
      <c r="A1804" s="19" t="s">
        <v>1875</v>
      </c>
      <c r="B1804" s="11">
        <v>46266</v>
      </c>
      <c r="C1804" s="12" t="s">
        <v>34</v>
      </c>
      <c r="D1804" s="12" t="s">
        <v>54</v>
      </c>
      <c r="E1804" s="12" t="s">
        <v>23</v>
      </c>
      <c r="F1804" s="12" t="s">
        <v>24</v>
      </c>
      <c r="G1804" s="12" t="s">
        <v>37</v>
      </c>
      <c r="H1804" s="12" t="s">
        <v>66</v>
      </c>
      <c r="I1804" s="13">
        <v>1</v>
      </c>
      <c r="J1804" s="14">
        <v>45.54</v>
      </c>
      <c r="K1804" s="15">
        <v>0.1</v>
      </c>
      <c r="L1804" s="14">
        <v>18.44</v>
      </c>
      <c r="M1804" s="14">
        <f t="shared" si="112"/>
        <v>40.986</v>
      </c>
      <c r="N1804" s="14">
        <f t="shared" si="113"/>
        <v>18.44</v>
      </c>
      <c r="O1804" s="14">
        <f t="shared" si="114"/>
        <v>22.546</v>
      </c>
      <c r="P1804" s="16">
        <f t="shared" si="115"/>
        <v>0.550090274727956</v>
      </c>
      <c r="Q1804" s="17">
        <f>YEAR(SalesDataTable[[#This Row],[Order Date]])</f>
        <v>2026</v>
      </c>
      <c r="R1804" s="16" t="str">
        <f>"Q"&amp;ROUNDUP(MONTH(SalesDataTable[[#This Row],[Order Date]])/3,0)</f>
        <v>Q3</v>
      </c>
      <c r="S1804" s="13">
        <f>MONTH(SalesDataTable[[#This Row],[Order Date]])</f>
        <v>9</v>
      </c>
      <c r="T1804" s="16" t="str">
        <f>TEXT(SalesDataTable[[#This Row],[Order Date]],"mmm")</f>
        <v>Sep</v>
      </c>
    </row>
    <row r="1805" ht="15.6" spans="1:20">
      <c r="A1805" s="19" t="s">
        <v>1876</v>
      </c>
      <c r="B1805" s="11">
        <v>46266</v>
      </c>
      <c r="C1805" s="12" t="s">
        <v>21</v>
      </c>
      <c r="D1805" s="12" t="s">
        <v>108</v>
      </c>
      <c r="E1805" s="12" t="s">
        <v>59</v>
      </c>
      <c r="F1805" s="12" t="s">
        <v>24</v>
      </c>
      <c r="G1805" s="12" t="s">
        <v>31</v>
      </c>
      <c r="H1805" s="12" t="s">
        <v>73</v>
      </c>
      <c r="I1805" s="13">
        <v>2</v>
      </c>
      <c r="J1805" s="14">
        <v>156.64</v>
      </c>
      <c r="K1805" s="15">
        <v>0.1</v>
      </c>
      <c r="L1805" s="14">
        <v>80.09</v>
      </c>
      <c r="M1805" s="14">
        <f t="shared" si="112"/>
        <v>281.952</v>
      </c>
      <c r="N1805" s="14">
        <f t="shared" si="113"/>
        <v>160.18</v>
      </c>
      <c r="O1805" s="14">
        <f t="shared" si="114"/>
        <v>121.772</v>
      </c>
      <c r="P1805" s="16">
        <f t="shared" si="115"/>
        <v>0.43188911587788</v>
      </c>
      <c r="Q1805" s="17">
        <f>YEAR(SalesDataTable[[#This Row],[Order Date]])</f>
        <v>2026</v>
      </c>
      <c r="R1805" s="16" t="str">
        <f>"Q"&amp;ROUNDUP(MONTH(SalesDataTable[[#This Row],[Order Date]])/3,0)</f>
        <v>Q3</v>
      </c>
      <c r="S1805" s="13">
        <f>MONTH(SalesDataTable[[#This Row],[Order Date]])</f>
        <v>9</v>
      </c>
      <c r="T1805" s="16" t="str">
        <f>TEXT(SalesDataTable[[#This Row],[Order Date]],"mmm")</f>
        <v>Sep</v>
      </c>
    </row>
    <row r="1806" ht="15.6" spans="1:20">
      <c r="A1806" s="19" t="s">
        <v>1877</v>
      </c>
      <c r="B1806" s="11">
        <v>46266</v>
      </c>
      <c r="C1806" s="12" t="s">
        <v>47</v>
      </c>
      <c r="D1806" s="12" t="s">
        <v>65</v>
      </c>
      <c r="E1806" s="12" t="s">
        <v>59</v>
      </c>
      <c r="F1806" s="12" t="s">
        <v>40</v>
      </c>
      <c r="G1806" s="12" t="s">
        <v>31</v>
      </c>
      <c r="H1806" s="12" t="s">
        <v>99</v>
      </c>
      <c r="I1806" s="13">
        <v>1</v>
      </c>
      <c r="J1806" s="14">
        <v>72.81</v>
      </c>
      <c r="K1806" s="15">
        <v>0</v>
      </c>
      <c r="L1806" s="14">
        <v>32.3</v>
      </c>
      <c r="M1806" s="14">
        <f t="shared" si="112"/>
        <v>72.81</v>
      </c>
      <c r="N1806" s="14">
        <f t="shared" si="113"/>
        <v>32.3</v>
      </c>
      <c r="O1806" s="14">
        <f t="shared" si="114"/>
        <v>40.51</v>
      </c>
      <c r="P1806" s="16">
        <f t="shared" si="115"/>
        <v>0.556379618184315</v>
      </c>
      <c r="Q1806" s="17">
        <f>YEAR(SalesDataTable[[#This Row],[Order Date]])</f>
        <v>2026</v>
      </c>
      <c r="R1806" s="16" t="str">
        <f>"Q"&amp;ROUNDUP(MONTH(SalesDataTable[[#This Row],[Order Date]])/3,0)</f>
        <v>Q3</v>
      </c>
      <c r="S1806" s="13">
        <f>MONTH(SalesDataTable[[#This Row],[Order Date]])</f>
        <v>9</v>
      </c>
      <c r="T1806" s="16" t="str">
        <f>TEXT(SalesDataTable[[#This Row],[Order Date]],"mmm")</f>
        <v>Sep</v>
      </c>
    </row>
    <row r="1807" ht="15.6" spans="1:20">
      <c r="A1807" s="19" t="s">
        <v>1878</v>
      </c>
      <c r="B1807" s="11">
        <v>46266</v>
      </c>
      <c r="C1807" s="12" t="s">
        <v>28</v>
      </c>
      <c r="D1807" s="12" t="s">
        <v>86</v>
      </c>
      <c r="E1807" s="12" t="s">
        <v>45</v>
      </c>
      <c r="F1807" s="12" t="s">
        <v>36</v>
      </c>
      <c r="G1807" s="12" t="s">
        <v>51</v>
      </c>
      <c r="H1807" s="12" t="s">
        <v>84</v>
      </c>
      <c r="I1807" s="13">
        <v>6</v>
      </c>
      <c r="J1807" s="14">
        <v>80.32</v>
      </c>
      <c r="K1807" s="15">
        <v>0</v>
      </c>
      <c r="L1807" s="14">
        <v>38.42</v>
      </c>
      <c r="M1807" s="14">
        <f t="shared" si="112"/>
        <v>481.92</v>
      </c>
      <c r="N1807" s="14">
        <f t="shared" si="113"/>
        <v>230.52</v>
      </c>
      <c r="O1807" s="14">
        <f t="shared" si="114"/>
        <v>251.4</v>
      </c>
      <c r="P1807" s="16">
        <f t="shared" si="115"/>
        <v>0.521663346613546</v>
      </c>
      <c r="Q1807" s="17">
        <f>YEAR(SalesDataTable[[#This Row],[Order Date]])</f>
        <v>2026</v>
      </c>
      <c r="R1807" s="16" t="str">
        <f>"Q"&amp;ROUNDUP(MONTH(SalesDataTable[[#This Row],[Order Date]])/3,0)</f>
        <v>Q3</v>
      </c>
      <c r="S1807" s="13">
        <f>MONTH(SalesDataTable[[#This Row],[Order Date]])</f>
        <v>9</v>
      </c>
      <c r="T1807" s="16" t="str">
        <f>TEXT(SalesDataTable[[#This Row],[Order Date]],"mmm")</f>
        <v>Sep</v>
      </c>
    </row>
    <row r="1808" ht="15.6" spans="1:20">
      <c r="A1808" s="19" t="s">
        <v>1879</v>
      </c>
      <c r="B1808" s="11">
        <v>46266</v>
      </c>
      <c r="C1808" s="12" t="s">
        <v>47</v>
      </c>
      <c r="D1808" s="12" t="s">
        <v>102</v>
      </c>
      <c r="E1808" s="12" t="s">
        <v>45</v>
      </c>
      <c r="F1808" s="12" t="s">
        <v>24</v>
      </c>
      <c r="G1808" s="12" t="s">
        <v>37</v>
      </c>
      <c r="H1808" s="12" t="s">
        <v>103</v>
      </c>
      <c r="I1808" s="13">
        <v>5</v>
      </c>
      <c r="J1808" s="14">
        <v>166.81</v>
      </c>
      <c r="K1808" s="15">
        <v>0.05</v>
      </c>
      <c r="L1808" s="14">
        <v>89.24</v>
      </c>
      <c r="M1808" s="14">
        <f t="shared" si="112"/>
        <v>792.3475</v>
      </c>
      <c r="N1808" s="14">
        <f t="shared" si="113"/>
        <v>446.2</v>
      </c>
      <c r="O1808" s="14">
        <f t="shared" si="114"/>
        <v>346.1475</v>
      </c>
      <c r="P1808" s="16">
        <f t="shared" si="115"/>
        <v>0.43686324497774</v>
      </c>
      <c r="Q1808" s="17">
        <f>YEAR(SalesDataTable[[#This Row],[Order Date]])</f>
        <v>2026</v>
      </c>
      <c r="R1808" s="16" t="str">
        <f>"Q"&amp;ROUNDUP(MONTH(SalesDataTable[[#This Row],[Order Date]])/3,0)</f>
        <v>Q3</v>
      </c>
      <c r="S1808" s="13">
        <f>MONTH(SalesDataTable[[#This Row],[Order Date]])</f>
        <v>9</v>
      </c>
      <c r="T1808" s="16" t="str">
        <f>TEXT(SalesDataTable[[#This Row],[Order Date]],"mmm")</f>
        <v>Sep</v>
      </c>
    </row>
    <row r="1809" ht="15.6" spans="1:20">
      <c r="A1809" s="19" t="s">
        <v>1880</v>
      </c>
      <c r="B1809" s="11">
        <v>46267</v>
      </c>
      <c r="C1809" s="12" t="s">
        <v>47</v>
      </c>
      <c r="D1809" s="12" t="s">
        <v>102</v>
      </c>
      <c r="E1809" s="12" t="s">
        <v>23</v>
      </c>
      <c r="F1809" s="12" t="s">
        <v>36</v>
      </c>
      <c r="G1809" s="12" t="s">
        <v>69</v>
      </c>
      <c r="H1809" s="12" t="s">
        <v>70</v>
      </c>
      <c r="I1809" s="13">
        <v>1</v>
      </c>
      <c r="J1809" s="14">
        <v>40.56</v>
      </c>
      <c r="K1809" s="15">
        <v>0.15</v>
      </c>
      <c r="L1809" s="14">
        <v>14.28</v>
      </c>
      <c r="M1809" s="14">
        <f t="shared" si="112"/>
        <v>34.476</v>
      </c>
      <c r="N1809" s="14">
        <f t="shared" si="113"/>
        <v>14.28</v>
      </c>
      <c r="O1809" s="14">
        <f t="shared" si="114"/>
        <v>20.196</v>
      </c>
      <c r="P1809" s="16">
        <f t="shared" si="115"/>
        <v>0.585798816568047</v>
      </c>
      <c r="Q1809" s="17">
        <f>YEAR(SalesDataTable[[#This Row],[Order Date]])</f>
        <v>2026</v>
      </c>
      <c r="R1809" s="16" t="str">
        <f>"Q"&amp;ROUNDUP(MONTH(SalesDataTable[[#This Row],[Order Date]])/3,0)</f>
        <v>Q3</v>
      </c>
      <c r="S1809" s="13">
        <f>MONTH(SalesDataTable[[#This Row],[Order Date]])</f>
        <v>9</v>
      </c>
      <c r="T1809" s="16" t="str">
        <f>TEXT(SalesDataTable[[#This Row],[Order Date]],"mmm")</f>
        <v>Sep</v>
      </c>
    </row>
    <row r="1810" ht="15.6" spans="1:20">
      <c r="A1810" s="19" t="s">
        <v>1881</v>
      </c>
      <c r="B1810" s="11">
        <v>46267</v>
      </c>
      <c r="C1810" s="12" t="s">
        <v>34</v>
      </c>
      <c r="D1810" s="12" t="s">
        <v>146</v>
      </c>
      <c r="E1810" s="12" t="s">
        <v>23</v>
      </c>
      <c r="F1810" s="12" t="s">
        <v>24</v>
      </c>
      <c r="G1810" s="12" t="s">
        <v>37</v>
      </c>
      <c r="H1810" s="12" t="s">
        <v>103</v>
      </c>
      <c r="I1810" s="13">
        <v>2</v>
      </c>
      <c r="J1810" s="14">
        <v>162.4</v>
      </c>
      <c r="K1810" s="15">
        <v>0.1</v>
      </c>
      <c r="L1810" s="14">
        <v>88.04</v>
      </c>
      <c r="M1810" s="14">
        <f t="shared" si="112"/>
        <v>292.32</v>
      </c>
      <c r="N1810" s="14">
        <f t="shared" si="113"/>
        <v>176.08</v>
      </c>
      <c r="O1810" s="14">
        <f t="shared" si="114"/>
        <v>116.24</v>
      </c>
      <c r="P1810" s="16">
        <f t="shared" si="115"/>
        <v>0.397646414887794</v>
      </c>
      <c r="Q1810" s="17">
        <f>YEAR(SalesDataTable[[#This Row],[Order Date]])</f>
        <v>2026</v>
      </c>
      <c r="R1810" s="16" t="str">
        <f>"Q"&amp;ROUNDUP(MONTH(SalesDataTable[[#This Row],[Order Date]])/3,0)</f>
        <v>Q3</v>
      </c>
      <c r="S1810" s="13">
        <f>MONTH(SalesDataTable[[#This Row],[Order Date]])</f>
        <v>9</v>
      </c>
      <c r="T1810" s="16" t="str">
        <f>TEXT(SalesDataTable[[#This Row],[Order Date]],"mmm")</f>
        <v>Sep</v>
      </c>
    </row>
    <row r="1811" ht="15.6" spans="1:20">
      <c r="A1811" s="19" t="s">
        <v>1882</v>
      </c>
      <c r="B1811" s="11">
        <v>46267</v>
      </c>
      <c r="C1811" s="12" t="s">
        <v>21</v>
      </c>
      <c r="D1811" s="12" t="s">
        <v>108</v>
      </c>
      <c r="E1811" s="12" t="s">
        <v>45</v>
      </c>
      <c r="F1811" s="12" t="s">
        <v>24</v>
      </c>
      <c r="G1811" s="12" t="s">
        <v>69</v>
      </c>
      <c r="H1811" s="12" t="s">
        <v>75</v>
      </c>
      <c r="I1811" s="13">
        <v>5</v>
      </c>
      <c r="J1811" s="14">
        <v>123.09</v>
      </c>
      <c r="K1811" s="15">
        <v>0</v>
      </c>
      <c r="L1811" s="14">
        <v>70.3</v>
      </c>
      <c r="M1811" s="14">
        <f t="shared" si="112"/>
        <v>615.45</v>
      </c>
      <c r="N1811" s="14">
        <f t="shared" si="113"/>
        <v>351.5</v>
      </c>
      <c r="O1811" s="14">
        <f t="shared" si="114"/>
        <v>263.95</v>
      </c>
      <c r="P1811" s="16">
        <f t="shared" si="115"/>
        <v>0.428873182224389</v>
      </c>
      <c r="Q1811" s="17">
        <f>YEAR(SalesDataTable[[#This Row],[Order Date]])</f>
        <v>2026</v>
      </c>
      <c r="R1811" s="16" t="str">
        <f>"Q"&amp;ROUNDUP(MONTH(SalesDataTable[[#This Row],[Order Date]])/3,0)</f>
        <v>Q3</v>
      </c>
      <c r="S1811" s="13">
        <f>MONTH(SalesDataTable[[#This Row],[Order Date]])</f>
        <v>9</v>
      </c>
      <c r="T1811" s="16" t="str">
        <f>TEXT(SalesDataTable[[#This Row],[Order Date]],"mmm")</f>
        <v>Sep</v>
      </c>
    </row>
    <row r="1812" ht="15.6" spans="1:20">
      <c r="A1812" s="19" t="s">
        <v>1883</v>
      </c>
      <c r="B1812" s="11">
        <v>46267</v>
      </c>
      <c r="C1812" s="12" t="s">
        <v>28</v>
      </c>
      <c r="D1812" s="12" t="s">
        <v>58</v>
      </c>
      <c r="E1812" s="12" t="s">
        <v>59</v>
      </c>
      <c r="F1812" s="12" t="s">
        <v>36</v>
      </c>
      <c r="G1812" s="12" t="s">
        <v>37</v>
      </c>
      <c r="H1812" s="12" t="s">
        <v>38</v>
      </c>
      <c r="I1812" s="13">
        <v>1</v>
      </c>
      <c r="J1812" s="14">
        <v>36.69</v>
      </c>
      <c r="K1812" s="15">
        <v>0</v>
      </c>
      <c r="L1812" s="14">
        <v>13.92</v>
      </c>
      <c r="M1812" s="14">
        <f t="shared" si="112"/>
        <v>36.69</v>
      </c>
      <c r="N1812" s="14">
        <f t="shared" si="113"/>
        <v>13.92</v>
      </c>
      <c r="O1812" s="14">
        <f t="shared" si="114"/>
        <v>22.77</v>
      </c>
      <c r="P1812" s="16">
        <f t="shared" si="115"/>
        <v>0.620605069501226</v>
      </c>
      <c r="Q1812" s="17">
        <f>YEAR(SalesDataTable[[#This Row],[Order Date]])</f>
        <v>2026</v>
      </c>
      <c r="R1812" s="16" t="str">
        <f>"Q"&amp;ROUNDUP(MONTH(SalesDataTable[[#This Row],[Order Date]])/3,0)</f>
        <v>Q3</v>
      </c>
      <c r="S1812" s="13">
        <f>MONTH(SalesDataTable[[#This Row],[Order Date]])</f>
        <v>9</v>
      </c>
      <c r="T1812" s="16" t="str">
        <f>TEXT(SalesDataTable[[#This Row],[Order Date]],"mmm")</f>
        <v>Sep</v>
      </c>
    </row>
    <row r="1813" ht="15.6" spans="1:20">
      <c r="A1813" s="19" t="s">
        <v>1884</v>
      </c>
      <c r="B1813" s="11">
        <v>46267</v>
      </c>
      <c r="C1813" s="12" t="s">
        <v>34</v>
      </c>
      <c r="D1813" s="12" t="s">
        <v>44</v>
      </c>
      <c r="E1813" s="12" t="s">
        <v>23</v>
      </c>
      <c r="F1813" s="12" t="s">
        <v>40</v>
      </c>
      <c r="G1813" s="12" t="s">
        <v>37</v>
      </c>
      <c r="H1813" s="12" t="s">
        <v>91</v>
      </c>
      <c r="I1813" s="13">
        <v>4</v>
      </c>
      <c r="J1813" s="14">
        <v>130.43</v>
      </c>
      <c r="K1813" s="15">
        <v>0</v>
      </c>
      <c r="L1813" s="14">
        <v>66.85</v>
      </c>
      <c r="M1813" s="14">
        <f t="shared" si="112"/>
        <v>521.72</v>
      </c>
      <c r="N1813" s="14">
        <f t="shared" si="113"/>
        <v>267.4</v>
      </c>
      <c r="O1813" s="14">
        <f t="shared" si="114"/>
        <v>254.32</v>
      </c>
      <c r="P1813" s="16">
        <f t="shared" si="115"/>
        <v>0.48746454036648</v>
      </c>
      <c r="Q1813" s="17">
        <f>YEAR(SalesDataTable[[#This Row],[Order Date]])</f>
        <v>2026</v>
      </c>
      <c r="R1813" s="16" t="str">
        <f>"Q"&amp;ROUNDUP(MONTH(SalesDataTable[[#This Row],[Order Date]])/3,0)</f>
        <v>Q3</v>
      </c>
      <c r="S1813" s="13">
        <f>MONTH(SalesDataTable[[#This Row],[Order Date]])</f>
        <v>9</v>
      </c>
      <c r="T1813" s="16" t="str">
        <f>TEXT(SalesDataTable[[#This Row],[Order Date]],"mmm")</f>
        <v>Sep</v>
      </c>
    </row>
    <row r="1814" ht="15.6" spans="1:20">
      <c r="A1814" s="19" t="s">
        <v>1885</v>
      </c>
      <c r="B1814" s="11">
        <v>46268</v>
      </c>
      <c r="C1814" s="12" t="s">
        <v>28</v>
      </c>
      <c r="D1814" s="12" t="s">
        <v>86</v>
      </c>
      <c r="E1814" s="12" t="s">
        <v>23</v>
      </c>
      <c r="F1814" s="12" t="s">
        <v>24</v>
      </c>
      <c r="G1814" s="12" t="s">
        <v>31</v>
      </c>
      <c r="H1814" s="12" t="s">
        <v>41</v>
      </c>
      <c r="I1814" s="13">
        <v>1</v>
      </c>
      <c r="J1814" s="14">
        <v>146.14</v>
      </c>
      <c r="K1814" s="15">
        <v>0</v>
      </c>
      <c r="L1814" s="14">
        <v>81.04</v>
      </c>
      <c r="M1814" s="14">
        <f t="shared" si="112"/>
        <v>146.14</v>
      </c>
      <c r="N1814" s="14">
        <f t="shared" si="113"/>
        <v>81.04</v>
      </c>
      <c r="O1814" s="14">
        <f t="shared" si="114"/>
        <v>65.1</v>
      </c>
      <c r="P1814" s="16">
        <f t="shared" si="115"/>
        <v>0.445463254413576</v>
      </c>
      <c r="Q1814" s="17">
        <f>YEAR(SalesDataTable[[#This Row],[Order Date]])</f>
        <v>2026</v>
      </c>
      <c r="R1814" s="16" t="str">
        <f>"Q"&amp;ROUNDUP(MONTH(SalesDataTable[[#This Row],[Order Date]])/3,0)</f>
        <v>Q3</v>
      </c>
      <c r="S1814" s="13">
        <f>MONTH(SalesDataTable[[#This Row],[Order Date]])</f>
        <v>9</v>
      </c>
      <c r="T1814" s="16" t="str">
        <f>TEXT(SalesDataTable[[#This Row],[Order Date]],"mmm")</f>
        <v>Sep</v>
      </c>
    </row>
    <row r="1815" ht="15.6" spans="1:20">
      <c r="A1815" s="19" t="s">
        <v>1886</v>
      </c>
      <c r="B1815" s="11">
        <v>46268</v>
      </c>
      <c r="C1815" s="12" t="s">
        <v>28</v>
      </c>
      <c r="D1815" s="12" t="s">
        <v>106</v>
      </c>
      <c r="E1815" s="12" t="s">
        <v>45</v>
      </c>
      <c r="F1815" s="12" t="s">
        <v>36</v>
      </c>
      <c r="G1815" s="12" t="s">
        <v>51</v>
      </c>
      <c r="H1815" s="12" t="s">
        <v>52</v>
      </c>
      <c r="I1815" s="13">
        <v>4</v>
      </c>
      <c r="J1815" s="14">
        <v>332.93</v>
      </c>
      <c r="K1815" s="15">
        <v>0</v>
      </c>
      <c r="L1815" s="14">
        <v>193.56</v>
      </c>
      <c r="M1815" s="14">
        <f t="shared" si="112"/>
        <v>1331.72</v>
      </c>
      <c r="N1815" s="14">
        <f t="shared" si="113"/>
        <v>774.24</v>
      </c>
      <c r="O1815" s="14">
        <f t="shared" si="114"/>
        <v>557.48</v>
      </c>
      <c r="P1815" s="16">
        <f t="shared" si="115"/>
        <v>0.418616525996456</v>
      </c>
      <c r="Q1815" s="17">
        <f>YEAR(SalesDataTable[[#This Row],[Order Date]])</f>
        <v>2026</v>
      </c>
      <c r="R1815" s="16" t="str">
        <f>"Q"&amp;ROUNDUP(MONTH(SalesDataTable[[#This Row],[Order Date]])/3,0)</f>
        <v>Q3</v>
      </c>
      <c r="S1815" s="13">
        <f>MONTH(SalesDataTable[[#This Row],[Order Date]])</f>
        <v>9</v>
      </c>
      <c r="T1815" s="16" t="str">
        <f>TEXT(SalesDataTable[[#This Row],[Order Date]],"mmm")</f>
        <v>Sep</v>
      </c>
    </row>
    <row r="1816" ht="15.6" spans="1:20">
      <c r="A1816" s="19" t="s">
        <v>1887</v>
      </c>
      <c r="B1816" s="11">
        <v>46268</v>
      </c>
      <c r="C1816" s="12" t="s">
        <v>28</v>
      </c>
      <c r="D1816" s="12" t="s">
        <v>106</v>
      </c>
      <c r="E1816" s="12" t="s">
        <v>45</v>
      </c>
      <c r="F1816" s="12" t="s">
        <v>40</v>
      </c>
      <c r="G1816" s="12" t="s">
        <v>51</v>
      </c>
      <c r="H1816" s="12" t="s">
        <v>110</v>
      </c>
      <c r="I1816" s="13">
        <v>4</v>
      </c>
      <c r="J1816" s="14">
        <v>122.43</v>
      </c>
      <c r="K1816" s="15">
        <v>0</v>
      </c>
      <c r="L1816" s="14">
        <v>61.5</v>
      </c>
      <c r="M1816" s="14">
        <f t="shared" si="112"/>
        <v>489.72</v>
      </c>
      <c r="N1816" s="14">
        <f t="shared" si="113"/>
        <v>246</v>
      </c>
      <c r="O1816" s="14">
        <f t="shared" si="114"/>
        <v>243.72</v>
      </c>
      <c r="P1816" s="16">
        <f t="shared" si="115"/>
        <v>0.497672139181573</v>
      </c>
      <c r="Q1816" s="17">
        <f>YEAR(SalesDataTable[[#This Row],[Order Date]])</f>
        <v>2026</v>
      </c>
      <c r="R1816" s="16" t="str">
        <f>"Q"&amp;ROUNDUP(MONTH(SalesDataTable[[#This Row],[Order Date]])/3,0)</f>
        <v>Q3</v>
      </c>
      <c r="S1816" s="13">
        <f>MONTH(SalesDataTable[[#This Row],[Order Date]])</f>
        <v>9</v>
      </c>
      <c r="T1816" s="16" t="str">
        <f>TEXT(SalesDataTable[[#This Row],[Order Date]],"mmm")</f>
        <v>Sep</v>
      </c>
    </row>
    <row r="1817" ht="15.6" spans="1:20">
      <c r="A1817" s="19" t="s">
        <v>1888</v>
      </c>
      <c r="B1817" s="11">
        <v>46268</v>
      </c>
      <c r="C1817" s="12" t="s">
        <v>34</v>
      </c>
      <c r="D1817" s="12" t="s">
        <v>35</v>
      </c>
      <c r="E1817" s="12" t="s">
        <v>59</v>
      </c>
      <c r="F1817" s="12" t="s">
        <v>24</v>
      </c>
      <c r="G1817" s="12" t="s">
        <v>25</v>
      </c>
      <c r="H1817" s="12" t="s">
        <v>26</v>
      </c>
      <c r="I1817" s="13">
        <v>3</v>
      </c>
      <c r="J1817" s="14">
        <v>81.12</v>
      </c>
      <c r="K1817" s="15">
        <v>0.1</v>
      </c>
      <c r="L1817" s="14">
        <v>41.78</v>
      </c>
      <c r="M1817" s="14">
        <f t="shared" si="112"/>
        <v>219.024</v>
      </c>
      <c r="N1817" s="14">
        <f t="shared" si="113"/>
        <v>125.34</v>
      </c>
      <c r="O1817" s="14">
        <f t="shared" si="114"/>
        <v>93.684</v>
      </c>
      <c r="P1817" s="16">
        <f t="shared" si="115"/>
        <v>0.427733946964716</v>
      </c>
      <c r="Q1817" s="17">
        <f>YEAR(SalesDataTable[[#This Row],[Order Date]])</f>
        <v>2026</v>
      </c>
      <c r="R1817" s="16" t="str">
        <f>"Q"&amp;ROUNDUP(MONTH(SalesDataTable[[#This Row],[Order Date]])/3,0)</f>
        <v>Q3</v>
      </c>
      <c r="S1817" s="13">
        <f>MONTH(SalesDataTable[[#This Row],[Order Date]])</f>
        <v>9</v>
      </c>
      <c r="T1817" s="16" t="str">
        <f>TEXT(SalesDataTable[[#This Row],[Order Date]],"mmm")</f>
        <v>Sep</v>
      </c>
    </row>
    <row r="1818" ht="15.6" spans="1:20">
      <c r="A1818" s="19" t="s">
        <v>1889</v>
      </c>
      <c r="B1818" s="11">
        <v>46268</v>
      </c>
      <c r="C1818" s="12" t="s">
        <v>28</v>
      </c>
      <c r="D1818" s="12" t="s">
        <v>106</v>
      </c>
      <c r="E1818" s="12" t="s">
        <v>23</v>
      </c>
      <c r="F1818" s="12" t="s">
        <v>24</v>
      </c>
      <c r="G1818" s="12" t="s">
        <v>37</v>
      </c>
      <c r="H1818" s="12" t="s">
        <v>103</v>
      </c>
      <c r="I1818" s="13">
        <v>1</v>
      </c>
      <c r="J1818" s="14">
        <v>168.54</v>
      </c>
      <c r="K1818" s="15">
        <v>0.05</v>
      </c>
      <c r="L1818" s="14">
        <v>87.82</v>
      </c>
      <c r="M1818" s="14">
        <f t="shared" si="112"/>
        <v>160.113</v>
      </c>
      <c r="N1818" s="14">
        <f t="shared" si="113"/>
        <v>87.82</v>
      </c>
      <c r="O1818" s="14">
        <f t="shared" si="114"/>
        <v>72.293</v>
      </c>
      <c r="P1818" s="16">
        <f t="shared" si="115"/>
        <v>0.451512369389119</v>
      </c>
      <c r="Q1818" s="17">
        <f>YEAR(SalesDataTable[[#This Row],[Order Date]])</f>
        <v>2026</v>
      </c>
      <c r="R1818" s="16" t="str">
        <f>"Q"&amp;ROUNDUP(MONTH(SalesDataTable[[#This Row],[Order Date]])/3,0)</f>
        <v>Q3</v>
      </c>
      <c r="S1818" s="13">
        <f>MONTH(SalesDataTable[[#This Row],[Order Date]])</f>
        <v>9</v>
      </c>
      <c r="T1818" s="16" t="str">
        <f>TEXT(SalesDataTable[[#This Row],[Order Date]],"mmm")</f>
        <v>Sep</v>
      </c>
    </row>
    <row r="1819" ht="15.6" spans="1:20">
      <c r="A1819" s="19" t="s">
        <v>1890</v>
      </c>
      <c r="B1819" s="11">
        <v>46268</v>
      </c>
      <c r="C1819" s="12" t="s">
        <v>21</v>
      </c>
      <c r="D1819" s="12" t="s">
        <v>22</v>
      </c>
      <c r="E1819" s="12" t="s">
        <v>45</v>
      </c>
      <c r="F1819" s="12" t="s">
        <v>36</v>
      </c>
      <c r="G1819" s="12" t="s">
        <v>25</v>
      </c>
      <c r="H1819" s="12" t="s">
        <v>55</v>
      </c>
      <c r="I1819" s="13">
        <v>4</v>
      </c>
      <c r="J1819" s="14">
        <v>39.61</v>
      </c>
      <c r="K1819" s="15">
        <v>0.1</v>
      </c>
      <c r="L1819" s="14">
        <v>16.83</v>
      </c>
      <c r="M1819" s="14">
        <f t="shared" si="112"/>
        <v>142.596</v>
      </c>
      <c r="N1819" s="14">
        <f t="shared" si="113"/>
        <v>67.32</v>
      </c>
      <c r="O1819" s="14">
        <f t="shared" si="114"/>
        <v>75.276</v>
      </c>
      <c r="P1819" s="16">
        <f t="shared" si="115"/>
        <v>0.527896995708155</v>
      </c>
      <c r="Q1819" s="17">
        <f>YEAR(SalesDataTable[[#This Row],[Order Date]])</f>
        <v>2026</v>
      </c>
      <c r="R1819" s="16" t="str">
        <f>"Q"&amp;ROUNDUP(MONTH(SalesDataTable[[#This Row],[Order Date]])/3,0)</f>
        <v>Q3</v>
      </c>
      <c r="S1819" s="13">
        <f>MONTH(SalesDataTable[[#This Row],[Order Date]])</f>
        <v>9</v>
      </c>
      <c r="T1819" s="16" t="str">
        <f>TEXT(SalesDataTable[[#This Row],[Order Date]],"mmm")</f>
        <v>Sep</v>
      </c>
    </row>
    <row r="1820" ht="15.6" spans="1:20">
      <c r="A1820" s="19" t="s">
        <v>1891</v>
      </c>
      <c r="B1820" s="11">
        <v>46269</v>
      </c>
      <c r="C1820" s="12" t="s">
        <v>47</v>
      </c>
      <c r="D1820" s="12" t="s">
        <v>68</v>
      </c>
      <c r="E1820" s="12" t="s">
        <v>23</v>
      </c>
      <c r="F1820" s="12" t="s">
        <v>24</v>
      </c>
      <c r="G1820" s="12" t="s">
        <v>69</v>
      </c>
      <c r="H1820" s="12" t="s">
        <v>70</v>
      </c>
      <c r="I1820" s="13">
        <v>1</v>
      </c>
      <c r="J1820" s="14">
        <v>39.85</v>
      </c>
      <c r="K1820" s="15">
        <v>0.1</v>
      </c>
      <c r="L1820" s="14">
        <v>14.96</v>
      </c>
      <c r="M1820" s="14">
        <f t="shared" si="112"/>
        <v>35.865</v>
      </c>
      <c r="N1820" s="14">
        <f t="shared" si="113"/>
        <v>14.96</v>
      </c>
      <c r="O1820" s="14">
        <f t="shared" si="114"/>
        <v>20.905</v>
      </c>
      <c r="P1820" s="16">
        <f t="shared" si="115"/>
        <v>0.582880245364562</v>
      </c>
      <c r="Q1820" s="17">
        <f>YEAR(SalesDataTable[[#This Row],[Order Date]])</f>
        <v>2026</v>
      </c>
      <c r="R1820" s="16" t="str">
        <f>"Q"&amp;ROUNDUP(MONTH(SalesDataTable[[#This Row],[Order Date]])/3,0)</f>
        <v>Q3</v>
      </c>
      <c r="S1820" s="13">
        <f>MONTH(SalesDataTable[[#This Row],[Order Date]])</f>
        <v>9</v>
      </c>
      <c r="T1820" s="16" t="str">
        <f>TEXT(SalesDataTable[[#This Row],[Order Date]],"mmm")</f>
        <v>Sep</v>
      </c>
    </row>
    <row r="1821" ht="15.6" spans="1:20">
      <c r="A1821" s="19" t="s">
        <v>1892</v>
      </c>
      <c r="B1821" s="11">
        <v>46269</v>
      </c>
      <c r="C1821" s="12" t="s">
        <v>47</v>
      </c>
      <c r="D1821" s="12" t="s">
        <v>68</v>
      </c>
      <c r="E1821" s="12" t="s">
        <v>23</v>
      </c>
      <c r="F1821" s="12" t="s">
        <v>36</v>
      </c>
      <c r="G1821" s="12" t="s">
        <v>69</v>
      </c>
      <c r="H1821" s="12" t="s">
        <v>70</v>
      </c>
      <c r="I1821" s="13">
        <v>1</v>
      </c>
      <c r="J1821" s="14">
        <v>40.51</v>
      </c>
      <c r="K1821" s="15">
        <v>0.05</v>
      </c>
      <c r="L1821" s="14">
        <v>14.7</v>
      </c>
      <c r="M1821" s="14">
        <f t="shared" si="112"/>
        <v>38.4845</v>
      </c>
      <c r="N1821" s="14">
        <f t="shared" si="113"/>
        <v>14.7</v>
      </c>
      <c r="O1821" s="14">
        <f t="shared" si="114"/>
        <v>23.7845</v>
      </c>
      <c r="P1821" s="16">
        <f t="shared" si="115"/>
        <v>0.618028037261755</v>
      </c>
      <c r="Q1821" s="17">
        <f>YEAR(SalesDataTable[[#This Row],[Order Date]])</f>
        <v>2026</v>
      </c>
      <c r="R1821" s="16" t="str">
        <f>"Q"&amp;ROUNDUP(MONTH(SalesDataTable[[#This Row],[Order Date]])/3,0)</f>
        <v>Q3</v>
      </c>
      <c r="S1821" s="13">
        <f>MONTH(SalesDataTable[[#This Row],[Order Date]])</f>
        <v>9</v>
      </c>
      <c r="T1821" s="16" t="str">
        <f>TEXT(SalesDataTable[[#This Row],[Order Date]],"mmm")</f>
        <v>Sep</v>
      </c>
    </row>
    <row r="1822" ht="15.6" spans="1:20">
      <c r="A1822" s="19" t="s">
        <v>1893</v>
      </c>
      <c r="B1822" s="11">
        <v>46270</v>
      </c>
      <c r="C1822" s="12" t="s">
        <v>28</v>
      </c>
      <c r="D1822" s="12" t="s">
        <v>89</v>
      </c>
      <c r="E1822" s="12" t="s">
        <v>23</v>
      </c>
      <c r="F1822" s="12" t="s">
        <v>24</v>
      </c>
      <c r="G1822" s="12" t="s">
        <v>51</v>
      </c>
      <c r="H1822" s="12" t="s">
        <v>110</v>
      </c>
      <c r="I1822" s="13">
        <v>1</v>
      </c>
      <c r="J1822" s="14">
        <v>121.59</v>
      </c>
      <c r="K1822" s="15">
        <v>0</v>
      </c>
      <c r="L1822" s="14">
        <v>62.44</v>
      </c>
      <c r="M1822" s="14">
        <f t="shared" si="112"/>
        <v>121.59</v>
      </c>
      <c r="N1822" s="14">
        <f t="shared" si="113"/>
        <v>62.44</v>
      </c>
      <c r="O1822" s="14">
        <f t="shared" si="114"/>
        <v>59.15</v>
      </c>
      <c r="P1822" s="16">
        <f t="shared" si="115"/>
        <v>0.486470926885435</v>
      </c>
      <c r="Q1822" s="17">
        <f>YEAR(SalesDataTable[[#This Row],[Order Date]])</f>
        <v>2026</v>
      </c>
      <c r="R1822" s="16" t="str">
        <f>"Q"&amp;ROUNDUP(MONTH(SalesDataTable[[#This Row],[Order Date]])/3,0)</f>
        <v>Q3</v>
      </c>
      <c r="S1822" s="13">
        <f>MONTH(SalesDataTable[[#This Row],[Order Date]])</f>
        <v>9</v>
      </c>
      <c r="T1822" s="16" t="str">
        <f>TEXT(SalesDataTable[[#This Row],[Order Date]],"mmm")</f>
        <v>Sep</v>
      </c>
    </row>
    <row r="1823" ht="15.6" spans="1:20">
      <c r="A1823" s="19" t="s">
        <v>1894</v>
      </c>
      <c r="B1823" s="11">
        <v>46270</v>
      </c>
      <c r="C1823" s="12" t="s">
        <v>47</v>
      </c>
      <c r="D1823" s="12" t="s">
        <v>68</v>
      </c>
      <c r="E1823" s="12" t="s">
        <v>30</v>
      </c>
      <c r="F1823" s="12" t="s">
        <v>40</v>
      </c>
      <c r="G1823" s="12" t="s">
        <v>31</v>
      </c>
      <c r="H1823" s="12" t="s">
        <v>73</v>
      </c>
      <c r="I1823" s="13">
        <v>4</v>
      </c>
      <c r="J1823" s="14">
        <v>152.99</v>
      </c>
      <c r="K1823" s="15">
        <v>0.15</v>
      </c>
      <c r="L1823" s="14">
        <v>77.12</v>
      </c>
      <c r="M1823" s="14">
        <f t="shared" si="112"/>
        <v>520.166</v>
      </c>
      <c r="N1823" s="14">
        <f t="shared" si="113"/>
        <v>308.48</v>
      </c>
      <c r="O1823" s="14">
        <f t="shared" si="114"/>
        <v>211.686</v>
      </c>
      <c r="P1823" s="16">
        <f t="shared" si="115"/>
        <v>0.406958547848187</v>
      </c>
      <c r="Q1823" s="17">
        <f>YEAR(SalesDataTable[[#This Row],[Order Date]])</f>
        <v>2026</v>
      </c>
      <c r="R1823" s="16" t="str">
        <f>"Q"&amp;ROUNDUP(MONTH(SalesDataTable[[#This Row],[Order Date]])/3,0)</f>
        <v>Q3</v>
      </c>
      <c r="S1823" s="13">
        <f>MONTH(SalesDataTable[[#This Row],[Order Date]])</f>
        <v>9</v>
      </c>
      <c r="T1823" s="16" t="str">
        <f>TEXT(SalesDataTable[[#This Row],[Order Date]],"mmm")</f>
        <v>Sep</v>
      </c>
    </row>
    <row r="1824" ht="15.6" spans="1:20">
      <c r="A1824" s="19" t="s">
        <v>1895</v>
      </c>
      <c r="B1824" s="11">
        <v>46270</v>
      </c>
      <c r="C1824" s="12" t="s">
        <v>34</v>
      </c>
      <c r="D1824" s="12" t="s">
        <v>81</v>
      </c>
      <c r="E1824" s="12" t="s">
        <v>23</v>
      </c>
      <c r="F1824" s="12" t="s">
        <v>40</v>
      </c>
      <c r="G1824" s="12" t="s">
        <v>37</v>
      </c>
      <c r="H1824" s="12" t="s">
        <v>38</v>
      </c>
      <c r="I1824" s="13">
        <v>3</v>
      </c>
      <c r="J1824" s="14">
        <v>36.19</v>
      </c>
      <c r="K1824" s="15">
        <v>0.1</v>
      </c>
      <c r="L1824" s="14">
        <v>13.97</v>
      </c>
      <c r="M1824" s="14">
        <f t="shared" si="112"/>
        <v>97.713</v>
      </c>
      <c r="N1824" s="14">
        <f t="shared" si="113"/>
        <v>41.91</v>
      </c>
      <c r="O1824" s="14">
        <f t="shared" si="114"/>
        <v>55.803</v>
      </c>
      <c r="P1824" s="16">
        <f t="shared" si="115"/>
        <v>0.571090847686592</v>
      </c>
      <c r="Q1824" s="17">
        <f>YEAR(SalesDataTable[[#This Row],[Order Date]])</f>
        <v>2026</v>
      </c>
      <c r="R1824" s="16" t="str">
        <f>"Q"&amp;ROUNDUP(MONTH(SalesDataTable[[#This Row],[Order Date]])/3,0)</f>
        <v>Q3</v>
      </c>
      <c r="S1824" s="13">
        <f>MONTH(SalesDataTable[[#This Row],[Order Date]])</f>
        <v>9</v>
      </c>
      <c r="T1824" s="16" t="str">
        <f>TEXT(SalesDataTable[[#This Row],[Order Date]],"mmm")</f>
        <v>Sep</v>
      </c>
    </row>
    <row r="1825" ht="15.6" spans="1:20">
      <c r="A1825" s="19" t="s">
        <v>1896</v>
      </c>
      <c r="B1825" s="11">
        <v>46270</v>
      </c>
      <c r="C1825" s="12" t="s">
        <v>34</v>
      </c>
      <c r="D1825" s="12" t="s">
        <v>146</v>
      </c>
      <c r="E1825" s="12" t="s">
        <v>45</v>
      </c>
      <c r="F1825" s="12" t="s">
        <v>36</v>
      </c>
      <c r="G1825" s="12" t="s">
        <v>31</v>
      </c>
      <c r="H1825" s="12" t="s">
        <v>41</v>
      </c>
      <c r="I1825" s="13">
        <v>2</v>
      </c>
      <c r="J1825" s="14">
        <v>142.44</v>
      </c>
      <c r="K1825" s="15">
        <v>0</v>
      </c>
      <c r="L1825" s="14">
        <v>77.33</v>
      </c>
      <c r="M1825" s="14">
        <f t="shared" si="112"/>
        <v>284.88</v>
      </c>
      <c r="N1825" s="14">
        <f t="shared" si="113"/>
        <v>154.66</v>
      </c>
      <c r="O1825" s="14">
        <f t="shared" si="114"/>
        <v>130.22</v>
      </c>
      <c r="P1825" s="16">
        <f t="shared" si="115"/>
        <v>0.457104745857905</v>
      </c>
      <c r="Q1825" s="17">
        <f>YEAR(SalesDataTable[[#This Row],[Order Date]])</f>
        <v>2026</v>
      </c>
      <c r="R1825" s="16" t="str">
        <f>"Q"&amp;ROUNDUP(MONTH(SalesDataTable[[#This Row],[Order Date]])/3,0)</f>
        <v>Q3</v>
      </c>
      <c r="S1825" s="13">
        <f>MONTH(SalesDataTable[[#This Row],[Order Date]])</f>
        <v>9</v>
      </c>
      <c r="T1825" s="16" t="str">
        <f>TEXT(SalesDataTable[[#This Row],[Order Date]],"mmm")</f>
        <v>Sep</v>
      </c>
    </row>
    <row r="1826" ht="15.6" spans="1:20">
      <c r="A1826" s="19" t="s">
        <v>1897</v>
      </c>
      <c r="B1826" s="11">
        <v>46270</v>
      </c>
      <c r="C1826" s="12" t="s">
        <v>28</v>
      </c>
      <c r="D1826" s="12" t="s">
        <v>58</v>
      </c>
      <c r="E1826" s="12" t="s">
        <v>23</v>
      </c>
      <c r="F1826" s="12" t="s">
        <v>36</v>
      </c>
      <c r="G1826" s="12" t="s">
        <v>37</v>
      </c>
      <c r="H1826" s="12" t="s">
        <v>91</v>
      </c>
      <c r="I1826" s="13">
        <v>2</v>
      </c>
      <c r="J1826" s="14">
        <v>133.81</v>
      </c>
      <c r="K1826" s="15">
        <v>0</v>
      </c>
      <c r="L1826" s="14">
        <v>66.78</v>
      </c>
      <c r="M1826" s="14">
        <f t="shared" si="112"/>
        <v>267.62</v>
      </c>
      <c r="N1826" s="14">
        <f t="shared" si="113"/>
        <v>133.56</v>
      </c>
      <c r="O1826" s="14">
        <f t="shared" si="114"/>
        <v>134.06</v>
      </c>
      <c r="P1826" s="16">
        <f t="shared" si="115"/>
        <v>0.500934160376654</v>
      </c>
      <c r="Q1826" s="17">
        <f>YEAR(SalesDataTable[[#This Row],[Order Date]])</f>
        <v>2026</v>
      </c>
      <c r="R1826" s="16" t="str">
        <f>"Q"&amp;ROUNDUP(MONTH(SalesDataTable[[#This Row],[Order Date]])/3,0)</f>
        <v>Q3</v>
      </c>
      <c r="S1826" s="13">
        <f>MONTH(SalesDataTable[[#This Row],[Order Date]])</f>
        <v>9</v>
      </c>
      <c r="T1826" s="16" t="str">
        <f>TEXT(SalesDataTable[[#This Row],[Order Date]],"mmm")</f>
        <v>Sep</v>
      </c>
    </row>
    <row r="1827" ht="15.6" spans="1:20">
      <c r="A1827" s="19" t="s">
        <v>1898</v>
      </c>
      <c r="B1827" s="11">
        <v>46270</v>
      </c>
      <c r="C1827" s="12" t="s">
        <v>28</v>
      </c>
      <c r="D1827" s="12" t="s">
        <v>89</v>
      </c>
      <c r="E1827" s="12" t="s">
        <v>45</v>
      </c>
      <c r="F1827" s="12" t="s">
        <v>36</v>
      </c>
      <c r="G1827" s="12" t="s">
        <v>69</v>
      </c>
      <c r="H1827" s="12" t="s">
        <v>70</v>
      </c>
      <c r="I1827" s="13">
        <v>2</v>
      </c>
      <c r="J1827" s="14">
        <v>40.49</v>
      </c>
      <c r="K1827" s="15">
        <v>0.15</v>
      </c>
      <c r="L1827" s="14">
        <v>14.32</v>
      </c>
      <c r="M1827" s="14">
        <f t="shared" si="112"/>
        <v>68.833</v>
      </c>
      <c r="N1827" s="14">
        <f t="shared" si="113"/>
        <v>28.64</v>
      </c>
      <c r="O1827" s="14">
        <f t="shared" si="114"/>
        <v>40.193</v>
      </c>
      <c r="P1827" s="16">
        <f t="shared" si="115"/>
        <v>0.583920503246989</v>
      </c>
      <c r="Q1827" s="17">
        <f>YEAR(SalesDataTable[[#This Row],[Order Date]])</f>
        <v>2026</v>
      </c>
      <c r="R1827" s="16" t="str">
        <f>"Q"&amp;ROUNDUP(MONTH(SalesDataTable[[#This Row],[Order Date]])/3,0)</f>
        <v>Q3</v>
      </c>
      <c r="S1827" s="13">
        <f>MONTH(SalesDataTable[[#This Row],[Order Date]])</f>
        <v>9</v>
      </c>
      <c r="T1827" s="16" t="str">
        <f>TEXT(SalesDataTable[[#This Row],[Order Date]],"mmm")</f>
        <v>Sep</v>
      </c>
    </row>
    <row r="1828" ht="15.6" spans="1:20">
      <c r="A1828" s="19" t="s">
        <v>1899</v>
      </c>
      <c r="B1828" s="11">
        <v>46270</v>
      </c>
      <c r="C1828" s="12" t="s">
        <v>34</v>
      </c>
      <c r="D1828" s="12" t="s">
        <v>35</v>
      </c>
      <c r="E1828" s="12" t="s">
        <v>23</v>
      </c>
      <c r="F1828" s="12" t="s">
        <v>40</v>
      </c>
      <c r="G1828" s="12" t="s">
        <v>51</v>
      </c>
      <c r="H1828" s="12" t="s">
        <v>61</v>
      </c>
      <c r="I1828" s="13">
        <v>4</v>
      </c>
      <c r="J1828" s="14">
        <v>198.1</v>
      </c>
      <c r="K1828" s="15">
        <v>0</v>
      </c>
      <c r="L1828" s="14">
        <v>101.61</v>
      </c>
      <c r="M1828" s="14">
        <f t="shared" si="112"/>
        <v>792.4</v>
      </c>
      <c r="N1828" s="14">
        <f t="shared" si="113"/>
        <v>406.44</v>
      </c>
      <c r="O1828" s="14">
        <f t="shared" si="114"/>
        <v>385.96</v>
      </c>
      <c r="P1828" s="16">
        <f t="shared" si="115"/>
        <v>0.487077233720343</v>
      </c>
      <c r="Q1828" s="17">
        <f>YEAR(SalesDataTable[[#This Row],[Order Date]])</f>
        <v>2026</v>
      </c>
      <c r="R1828" s="16" t="str">
        <f>"Q"&amp;ROUNDUP(MONTH(SalesDataTable[[#This Row],[Order Date]])/3,0)</f>
        <v>Q3</v>
      </c>
      <c r="S1828" s="13">
        <f>MONTH(SalesDataTable[[#This Row],[Order Date]])</f>
        <v>9</v>
      </c>
      <c r="T1828" s="16" t="str">
        <f>TEXT(SalesDataTable[[#This Row],[Order Date]],"mmm")</f>
        <v>Sep</v>
      </c>
    </row>
    <row r="1829" ht="15.6" spans="1:20">
      <c r="A1829" s="19" t="s">
        <v>1900</v>
      </c>
      <c r="B1829" s="11">
        <v>46270</v>
      </c>
      <c r="C1829" s="12" t="s">
        <v>28</v>
      </c>
      <c r="D1829" s="12" t="s">
        <v>89</v>
      </c>
      <c r="E1829" s="12" t="s">
        <v>45</v>
      </c>
      <c r="F1829" s="12" t="s">
        <v>36</v>
      </c>
      <c r="G1829" s="12" t="s">
        <v>25</v>
      </c>
      <c r="H1829" s="12" t="s">
        <v>26</v>
      </c>
      <c r="I1829" s="13">
        <v>1</v>
      </c>
      <c r="J1829" s="14">
        <v>83.73</v>
      </c>
      <c r="K1829" s="15">
        <v>0.15</v>
      </c>
      <c r="L1829" s="14">
        <v>43.34</v>
      </c>
      <c r="M1829" s="14">
        <f t="shared" si="112"/>
        <v>71.1705</v>
      </c>
      <c r="N1829" s="14">
        <f t="shared" si="113"/>
        <v>43.34</v>
      </c>
      <c r="O1829" s="14">
        <f t="shared" si="114"/>
        <v>27.8305</v>
      </c>
      <c r="P1829" s="16">
        <f t="shared" si="115"/>
        <v>0.39103982689457</v>
      </c>
      <c r="Q1829" s="17">
        <f>YEAR(SalesDataTable[[#This Row],[Order Date]])</f>
        <v>2026</v>
      </c>
      <c r="R1829" s="16" t="str">
        <f>"Q"&amp;ROUNDUP(MONTH(SalesDataTable[[#This Row],[Order Date]])/3,0)</f>
        <v>Q3</v>
      </c>
      <c r="S1829" s="13">
        <f>MONTH(SalesDataTable[[#This Row],[Order Date]])</f>
        <v>9</v>
      </c>
      <c r="T1829" s="16" t="str">
        <f>TEXT(SalesDataTable[[#This Row],[Order Date]],"mmm")</f>
        <v>Sep</v>
      </c>
    </row>
    <row r="1830" ht="15.6" spans="1:20">
      <c r="A1830" s="19" t="s">
        <v>1901</v>
      </c>
      <c r="B1830" s="11">
        <v>46271</v>
      </c>
      <c r="C1830" s="12" t="s">
        <v>28</v>
      </c>
      <c r="D1830" s="12" t="s">
        <v>106</v>
      </c>
      <c r="E1830" s="12" t="s">
        <v>45</v>
      </c>
      <c r="F1830" s="12" t="s">
        <v>36</v>
      </c>
      <c r="G1830" s="12" t="s">
        <v>51</v>
      </c>
      <c r="H1830" s="12" t="s">
        <v>61</v>
      </c>
      <c r="I1830" s="13">
        <v>2</v>
      </c>
      <c r="J1830" s="14">
        <v>194.92</v>
      </c>
      <c r="K1830" s="15">
        <v>0</v>
      </c>
      <c r="L1830" s="14">
        <v>102.66</v>
      </c>
      <c r="M1830" s="14">
        <f t="shared" si="112"/>
        <v>389.84</v>
      </c>
      <c r="N1830" s="14">
        <f t="shared" si="113"/>
        <v>205.32</v>
      </c>
      <c r="O1830" s="14">
        <f t="shared" si="114"/>
        <v>184.52</v>
      </c>
      <c r="P1830" s="16">
        <f t="shared" si="115"/>
        <v>0.473322388672276</v>
      </c>
      <c r="Q1830" s="17">
        <f>YEAR(SalesDataTable[[#This Row],[Order Date]])</f>
        <v>2026</v>
      </c>
      <c r="R1830" s="16" t="str">
        <f>"Q"&amp;ROUNDUP(MONTH(SalesDataTable[[#This Row],[Order Date]])/3,0)</f>
        <v>Q3</v>
      </c>
      <c r="S1830" s="13">
        <f>MONTH(SalesDataTable[[#This Row],[Order Date]])</f>
        <v>9</v>
      </c>
      <c r="T1830" s="16" t="str">
        <f>TEXT(SalesDataTable[[#This Row],[Order Date]],"mmm")</f>
        <v>Sep</v>
      </c>
    </row>
    <row r="1831" ht="15.6" spans="1:20">
      <c r="A1831" s="19" t="s">
        <v>1902</v>
      </c>
      <c r="B1831" s="11">
        <v>46271</v>
      </c>
      <c r="C1831" s="12" t="s">
        <v>28</v>
      </c>
      <c r="D1831" s="12" t="s">
        <v>89</v>
      </c>
      <c r="E1831" s="12" t="s">
        <v>45</v>
      </c>
      <c r="F1831" s="12" t="s">
        <v>36</v>
      </c>
      <c r="G1831" s="12" t="s">
        <v>37</v>
      </c>
      <c r="H1831" s="12" t="s">
        <v>103</v>
      </c>
      <c r="I1831" s="13">
        <v>1</v>
      </c>
      <c r="J1831" s="14">
        <v>161.03</v>
      </c>
      <c r="K1831" s="15">
        <v>0</v>
      </c>
      <c r="L1831" s="14">
        <v>89.86</v>
      </c>
      <c r="M1831" s="14">
        <f t="shared" si="112"/>
        <v>161.03</v>
      </c>
      <c r="N1831" s="14">
        <f t="shared" si="113"/>
        <v>89.86</v>
      </c>
      <c r="O1831" s="14">
        <f t="shared" si="114"/>
        <v>71.17</v>
      </c>
      <c r="P1831" s="16">
        <f t="shared" si="115"/>
        <v>0.441967335279141</v>
      </c>
      <c r="Q1831" s="17">
        <f>YEAR(SalesDataTable[[#This Row],[Order Date]])</f>
        <v>2026</v>
      </c>
      <c r="R1831" s="16" t="str">
        <f>"Q"&amp;ROUNDUP(MONTH(SalesDataTable[[#This Row],[Order Date]])/3,0)</f>
        <v>Q3</v>
      </c>
      <c r="S1831" s="13">
        <f>MONTH(SalesDataTable[[#This Row],[Order Date]])</f>
        <v>9</v>
      </c>
      <c r="T1831" s="16" t="str">
        <f>TEXT(SalesDataTable[[#This Row],[Order Date]],"mmm")</f>
        <v>Sep</v>
      </c>
    </row>
    <row r="1832" ht="15.6" spans="1:20">
      <c r="A1832" s="19" t="s">
        <v>1903</v>
      </c>
      <c r="B1832" s="11">
        <v>46271</v>
      </c>
      <c r="C1832" s="12" t="s">
        <v>47</v>
      </c>
      <c r="D1832" s="12" t="s">
        <v>48</v>
      </c>
      <c r="E1832" s="12" t="s">
        <v>59</v>
      </c>
      <c r="F1832" s="12" t="s">
        <v>36</v>
      </c>
      <c r="G1832" s="12" t="s">
        <v>69</v>
      </c>
      <c r="H1832" s="12" t="s">
        <v>87</v>
      </c>
      <c r="I1832" s="13">
        <v>1</v>
      </c>
      <c r="J1832" s="14">
        <v>35.68</v>
      </c>
      <c r="K1832" s="15">
        <v>0.05</v>
      </c>
      <c r="L1832" s="14">
        <v>13.76</v>
      </c>
      <c r="M1832" s="14">
        <f t="shared" si="112"/>
        <v>33.896</v>
      </c>
      <c r="N1832" s="14">
        <f t="shared" si="113"/>
        <v>13.76</v>
      </c>
      <c r="O1832" s="14">
        <f t="shared" si="114"/>
        <v>20.136</v>
      </c>
      <c r="P1832" s="16">
        <f t="shared" si="115"/>
        <v>0.594052395562898</v>
      </c>
      <c r="Q1832" s="17">
        <f>YEAR(SalesDataTable[[#This Row],[Order Date]])</f>
        <v>2026</v>
      </c>
      <c r="R1832" s="16" t="str">
        <f>"Q"&amp;ROUNDUP(MONTH(SalesDataTable[[#This Row],[Order Date]])/3,0)</f>
        <v>Q3</v>
      </c>
      <c r="S1832" s="13">
        <f>MONTH(SalesDataTable[[#This Row],[Order Date]])</f>
        <v>9</v>
      </c>
      <c r="T1832" s="16" t="str">
        <f>TEXT(SalesDataTable[[#This Row],[Order Date]],"mmm")</f>
        <v>Sep</v>
      </c>
    </row>
    <row r="1833" ht="15.6" spans="1:20">
      <c r="A1833" s="19" t="s">
        <v>1904</v>
      </c>
      <c r="B1833" s="11">
        <v>46271</v>
      </c>
      <c r="C1833" s="12" t="s">
        <v>28</v>
      </c>
      <c r="D1833" s="12" t="s">
        <v>58</v>
      </c>
      <c r="E1833" s="12" t="s">
        <v>23</v>
      </c>
      <c r="F1833" s="12" t="s">
        <v>36</v>
      </c>
      <c r="G1833" s="12" t="s">
        <v>25</v>
      </c>
      <c r="H1833" s="12" t="s">
        <v>55</v>
      </c>
      <c r="I1833" s="13">
        <v>1</v>
      </c>
      <c r="J1833" s="14">
        <v>39.68</v>
      </c>
      <c r="K1833" s="15">
        <v>0.05</v>
      </c>
      <c r="L1833" s="14">
        <v>16.63</v>
      </c>
      <c r="M1833" s="14">
        <f t="shared" si="112"/>
        <v>37.696</v>
      </c>
      <c r="N1833" s="14">
        <f t="shared" si="113"/>
        <v>16.63</v>
      </c>
      <c r="O1833" s="14">
        <f t="shared" si="114"/>
        <v>21.066</v>
      </c>
      <c r="P1833" s="16">
        <f t="shared" si="115"/>
        <v>0.558839134125637</v>
      </c>
      <c r="Q1833" s="17">
        <f>YEAR(SalesDataTable[[#This Row],[Order Date]])</f>
        <v>2026</v>
      </c>
      <c r="R1833" s="16" t="str">
        <f>"Q"&amp;ROUNDUP(MONTH(SalesDataTable[[#This Row],[Order Date]])/3,0)</f>
        <v>Q3</v>
      </c>
      <c r="S1833" s="13">
        <f>MONTH(SalesDataTable[[#This Row],[Order Date]])</f>
        <v>9</v>
      </c>
      <c r="T1833" s="16" t="str">
        <f>TEXT(SalesDataTable[[#This Row],[Order Date]],"mmm")</f>
        <v>Sep</v>
      </c>
    </row>
    <row r="1834" ht="15.6" spans="1:20">
      <c r="A1834" s="19" t="s">
        <v>1905</v>
      </c>
      <c r="B1834" s="11">
        <v>46271</v>
      </c>
      <c r="C1834" s="12" t="s">
        <v>34</v>
      </c>
      <c r="D1834" s="12" t="s">
        <v>81</v>
      </c>
      <c r="E1834" s="12" t="s">
        <v>23</v>
      </c>
      <c r="F1834" s="12" t="s">
        <v>36</v>
      </c>
      <c r="G1834" s="12" t="s">
        <v>31</v>
      </c>
      <c r="H1834" s="12" t="s">
        <v>41</v>
      </c>
      <c r="I1834" s="13">
        <v>3</v>
      </c>
      <c r="J1834" s="14">
        <v>146.22</v>
      </c>
      <c r="K1834" s="15">
        <v>0</v>
      </c>
      <c r="L1834" s="14">
        <v>80.13</v>
      </c>
      <c r="M1834" s="14">
        <f t="shared" si="112"/>
        <v>438.66</v>
      </c>
      <c r="N1834" s="14">
        <f t="shared" si="113"/>
        <v>240.39</v>
      </c>
      <c r="O1834" s="14">
        <f t="shared" si="114"/>
        <v>198.27</v>
      </c>
      <c r="P1834" s="16">
        <f t="shared" si="115"/>
        <v>0.451990151826016</v>
      </c>
      <c r="Q1834" s="17">
        <f>YEAR(SalesDataTable[[#This Row],[Order Date]])</f>
        <v>2026</v>
      </c>
      <c r="R1834" s="16" t="str">
        <f>"Q"&amp;ROUNDUP(MONTH(SalesDataTable[[#This Row],[Order Date]])/3,0)</f>
        <v>Q3</v>
      </c>
      <c r="S1834" s="13">
        <f>MONTH(SalesDataTable[[#This Row],[Order Date]])</f>
        <v>9</v>
      </c>
      <c r="T1834" s="16" t="str">
        <f>TEXT(SalesDataTable[[#This Row],[Order Date]],"mmm")</f>
        <v>Sep</v>
      </c>
    </row>
    <row r="1835" ht="15.6" spans="1:20">
      <c r="A1835" s="19" t="s">
        <v>1906</v>
      </c>
      <c r="B1835" s="11">
        <v>46271</v>
      </c>
      <c r="C1835" s="12" t="s">
        <v>47</v>
      </c>
      <c r="D1835" s="12" t="s">
        <v>65</v>
      </c>
      <c r="E1835" s="12" t="s">
        <v>45</v>
      </c>
      <c r="F1835" s="12" t="s">
        <v>24</v>
      </c>
      <c r="G1835" s="12" t="s">
        <v>31</v>
      </c>
      <c r="H1835" s="12" t="s">
        <v>99</v>
      </c>
      <c r="I1835" s="13">
        <v>1</v>
      </c>
      <c r="J1835" s="14">
        <v>71.68</v>
      </c>
      <c r="K1835" s="15">
        <v>0</v>
      </c>
      <c r="L1835" s="14">
        <v>31.87</v>
      </c>
      <c r="M1835" s="14">
        <f t="shared" si="112"/>
        <v>71.68</v>
      </c>
      <c r="N1835" s="14">
        <f t="shared" si="113"/>
        <v>31.87</v>
      </c>
      <c r="O1835" s="14">
        <f t="shared" si="114"/>
        <v>39.81</v>
      </c>
      <c r="P1835" s="16">
        <f t="shared" si="115"/>
        <v>0.555385044642857</v>
      </c>
      <c r="Q1835" s="17">
        <f>YEAR(SalesDataTable[[#This Row],[Order Date]])</f>
        <v>2026</v>
      </c>
      <c r="R1835" s="16" t="str">
        <f>"Q"&amp;ROUNDUP(MONTH(SalesDataTable[[#This Row],[Order Date]])/3,0)</f>
        <v>Q3</v>
      </c>
      <c r="S1835" s="13">
        <f>MONTH(SalesDataTable[[#This Row],[Order Date]])</f>
        <v>9</v>
      </c>
      <c r="T1835" s="16" t="str">
        <f>TEXT(SalesDataTable[[#This Row],[Order Date]],"mmm")</f>
        <v>Sep</v>
      </c>
    </row>
    <row r="1836" ht="15.6" spans="1:20">
      <c r="A1836" s="19" t="s">
        <v>1907</v>
      </c>
      <c r="B1836" s="11">
        <v>46271</v>
      </c>
      <c r="C1836" s="12" t="s">
        <v>34</v>
      </c>
      <c r="D1836" s="12" t="s">
        <v>81</v>
      </c>
      <c r="E1836" s="12" t="s">
        <v>59</v>
      </c>
      <c r="F1836" s="12" t="s">
        <v>36</v>
      </c>
      <c r="G1836" s="12" t="s">
        <v>69</v>
      </c>
      <c r="H1836" s="12" t="s">
        <v>94</v>
      </c>
      <c r="I1836" s="13">
        <v>2</v>
      </c>
      <c r="J1836" s="14">
        <v>51.77</v>
      </c>
      <c r="K1836" s="15">
        <v>0</v>
      </c>
      <c r="L1836" s="14">
        <v>21.46</v>
      </c>
      <c r="M1836" s="14">
        <f t="shared" si="112"/>
        <v>103.54</v>
      </c>
      <c r="N1836" s="14">
        <f t="shared" si="113"/>
        <v>42.92</v>
      </c>
      <c r="O1836" s="14">
        <f t="shared" si="114"/>
        <v>60.62</v>
      </c>
      <c r="P1836" s="16">
        <f t="shared" si="115"/>
        <v>0.585474212864593</v>
      </c>
      <c r="Q1836" s="17">
        <f>YEAR(SalesDataTable[[#This Row],[Order Date]])</f>
        <v>2026</v>
      </c>
      <c r="R1836" s="16" t="str">
        <f>"Q"&amp;ROUNDUP(MONTH(SalesDataTable[[#This Row],[Order Date]])/3,0)</f>
        <v>Q3</v>
      </c>
      <c r="S1836" s="13">
        <f>MONTH(SalesDataTable[[#This Row],[Order Date]])</f>
        <v>9</v>
      </c>
      <c r="T1836" s="16" t="str">
        <f>TEXT(SalesDataTable[[#This Row],[Order Date]],"mmm")</f>
        <v>Sep</v>
      </c>
    </row>
    <row r="1837" ht="15.6" spans="1:20">
      <c r="A1837" s="19" t="s">
        <v>1908</v>
      </c>
      <c r="B1837" s="11">
        <v>46271</v>
      </c>
      <c r="C1837" s="12" t="s">
        <v>34</v>
      </c>
      <c r="D1837" s="12" t="s">
        <v>54</v>
      </c>
      <c r="E1837" s="12" t="s">
        <v>30</v>
      </c>
      <c r="F1837" s="12" t="s">
        <v>24</v>
      </c>
      <c r="G1837" s="12" t="s">
        <v>69</v>
      </c>
      <c r="H1837" s="12" t="s">
        <v>70</v>
      </c>
      <c r="I1837" s="13">
        <v>4</v>
      </c>
      <c r="J1837" s="14">
        <v>39.4</v>
      </c>
      <c r="K1837" s="15">
        <v>0.15</v>
      </c>
      <c r="L1837" s="14">
        <v>14.95</v>
      </c>
      <c r="M1837" s="14">
        <f t="shared" si="112"/>
        <v>133.96</v>
      </c>
      <c r="N1837" s="14">
        <f t="shared" si="113"/>
        <v>59.8</v>
      </c>
      <c r="O1837" s="14">
        <f t="shared" si="114"/>
        <v>74.16</v>
      </c>
      <c r="P1837" s="16">
        <f t="shared" si="115"/>
        <v>0.553598088981786</v>
      </c>
      <c r="Q1837" s="17">
        <f>YEAR(SalesDataTable[[#This Row],[Order Date]])</f>
        <v>2026</v>
      </c>
      <c r="R1837" s="16" t="str">
        <f>"Q"&amp;ROUNDUP(MONTH(SalesDataTable[[#This Row],[Order Date]])/3,0)</f>
        <v>Q3</v>
      </c>
      <c r="S1837" s="13">
        <f>MONTH(SalesDataTable[[#This Row],[Order Date]])</f>
        <v>9</v>
      </c>
      <c r="T1837" s="16" t="str">
        <f>TEXT(SalesDataTable[[#This Row],[Order Date]],"mmm")</f>
        <v>Sep</v>
      </c>
    </row>
    <row r="1838" ht="15.6" spans="1:20">
      <c r="A1838" s="19" t="s">
        <v>1909</v>
      </c>
      <c r="B1838" s="11">
        <v>46271</v>
      </c>
      <c r="C1838" s="12" t="s">
        <v>47</v>
      </c>
      <c r="D1838" s="12" t="s">
        <v>68</v>
      </c>
      <c r="E1838" s="12" t="s">
        <v>23</v>
      </c>
      <c r="F1838" s="12" t="s">
        <v>36</v>
      </c>
      <c r="G1838" s="12" t="s">
        <v>37</v>
      </c>
      <c r="H1838" s="12" t="s">
        <v>66</v>
      </c>
      <c r="I1838" s="13">
        <v>1</v>
      </c>
      <c r="J1838" s="14">
        <v>47.17</v>
      </c>
      <c r="K1838" s="15">
        <v>0</v>
      </c>
      <c r="L1838" s="14">
        <v>18.64</v>
      </c>
      <c r="M1838" s="14">
        <f t="shared" si="112"/>
        <v>47.17</v>
      </c>
      <c r="N1838" s="14">
        <f t="shared" si="113"/>
        <v>18.64</v>
      </c>
      <c r="O1838" s="14">
        <f t="shared" si="114"/>
        <v>28.53</v>
      </c>
      <c r="P1838" s="16">
        <f t="shared" si="115"/>
        <v>0.604833580665677</v>
      </c>
      <c r="Q1838" s="17">
        <f>YEAR(SalesDataTable[[#This Row],[Order Date]])</f>
        <v>2026</v>
      </c>
      <c r="R1838" s="16" t="str">
        <f>"Q"&amp;ROUNDUP(MONTH(SalesDataTable[[#This Row],[Order Date]])/3,0)</f>
        <v>Q3</v>
      </c>
      <c r="S1838" s="13">
        <f>MONTH(SalesDataTable[[#This Row],[Order Date]])</f>
        <v>9</v>
      </c>
      <c r="T1838" s="16" t="str">
        <f>TEXT(SalesDataTable[[#This Row],[Order Date]],"mmm")</f>
        <v>Sep</v>
      </c>
    </row>
    <row r="1839" ht="15.6" spans="1:20">
      <c r="A1839" s="19" t="s">
        <v>1910</v>
      </c>
      <c r="B1839" s="11">
        <v>46271</v>
      </c>
      <c r="C1839" s="12" t="s">
        <v>47</v>
      </c>
      <c r="D1839" s="12" t="s">
        <v>48</v>
      </c>
      <c r="E1839" s="12" t="s">
        <v>59</v>
      </c>
      <c r="F1839" s="12" t="s">
        <v>24</v>
      </c>
      <c r="G1839" s="12" t="s">
        <v>69</v>
      </c>
      <c r="H1839" s="12" t="s">
        <v>94</v>
      </c>
      <c r="I1839" s="13">
        <v>2</v>
      </c>
      <c r="J1839" s="14">
        <v>50.41</v>
      </c>
      <c r="K1839" s="15">
        <v>0.1</v>
      </c>
      <c r="L1839" s="14">
        <v>22.05</v>
      </c>
      <c r="M1839" s="14">
        <f t="shared" si="112"/>
        <v>90.738</v>
      </c>
      <c r="N1839" s="14">
        <f t="shared" si="113"/>
        <v>44.1</v>
      </c>
      <c r="O1839" s="14">
        <f t="shared" si="114"/>
        <v>46.638</v>
      </c>
      <c r="P1839" s="16">
        <f t="shared" si="115"/>
        <v>0.513985320372942</v>
      </c>
      <c r="Q1839" s="17">
        <f>YEAR(SalesDataTable[[#This Row],[Order Date]])</f>
        <v>2026</v>
      </c>
      <c r="R1839" s="16" t="str">
        <f>"Q"&amp;ROUNDUP(MONTH(SalesDataTable[[#This Row],[Order Date]])/3,0)</f>
        <v>Q3</v>
      </c>
      <c r="S1839" s="13">
        <f>MONTH(SalesDataTable[[#This Row],[Order Date]])</f>
        <v>9</v>
      </c>
      <c r="T1839" s="16" t="str">
        <f>TEXT(SalesDataTable[[#This Row],[Order Date]],"mmm")</f>
        <v>Sep</v>
      </c>
    </row>
    <row r="1840" ht="15.6" spans="1:20">
      <c r="A1840" s="19" t="s">
        <v>1911</v>
      </c>
      <c r="B1840" s="11">
        <v>46271</v>
      </c>
      <c r="C1840" s="12" t="s">
        <v>47</v>
      </c>
      <c r="D1840" s="12" t="s">
        <v>102</v>
      </c>
      <c r="E1840" s="12" t="s">
        <v>23</v>
      </c>
      <c r="F1840" s="12" t="s">
        <v>40</v>
      </c>
      <c r="G1840" s="12" t="s">
        <v>25</v>
      </c>
      <c r="H1840" s="12" t="s">
        <v>26</v>
      </c>
      <c r="I1840" s="13">
        <v>4</v>
      </c>
      <c r="J1840" s="14">
        <v>80.38</v>
      </c>
      <c r="K1840" s="15">
        <v>0.1</v>
      </c>
      <c r="L1840" s="14">
        <v>42.55</v>
      </c>
      <c r="M1840" s="14">
        <f t="shared" si="112"/>
        <v>289.368</v>
      </c>
      <c r="N1840" s="14">
        <f t="shared" si="113"/>
        <v>170.2</v>
      </c>
      <c r="O1840" s="14">
        <f t="shared" si="114"/>
        <v>119.168</v>
      </c>
      <c r="P1840" s="16">
        <f t="shared" si="115"/>
        <v>0.411821625058749</v>
      </c>
      <c r="Q1840" s="17">
        <f>YEAR(SalesDataTable[[#This Row],[Order Date]])</f>
        <v>2026</v>
      </c>
      <c r="R1840" s="16" t="str">
        <f>"Q"&amp;ROUNDUP(MONTH(SalesDataTable[[#This Row],[Order Date]])/3,0)</f>
        <v>Q3</v>
      </c>
      <c r="S1840" s="13">
        <f>MONTH(SalesDataTable[[#This Row],[Order Date]])</f>
        <v>9</v>
      </c>
      <c r="T1840" s="16" t="str">
        <f>TEXT(SalesDataTable[[#This Row],[Order Date]],"mmm")</f>
        <v>Sep</v>
      </c>
    </row>
    <row r="1841" ht="15.6" spans="1:20">
      <c r="A1841" s="19" t="s">
        <v>1912</v>
      </c>
      <c r="B1841" s="11">
        <v>46272</v>
      </c>
      <c r="C1841" s="12" t="s">
        <v>21</v>
      </c>
      <c r="D1841" s="12" t="s">
        <v>22</v>
      </c>
      <c r="E1841" s="12" t="s">
        <v>23</v>
      </c>
      <c r="F1841" s="12" t="s">
        <v>40</v>
      </c>
      <c r="G1841" s="12" t="s">
        <v>69</v>
      </c>
      <c r="H1841" s="12" t="s">
        <v>70</v>
      </c>
      <c r="I1841" s="13">
        <v>2</v>
      </c>
      <c r="J1841" s="14">
        <v>40.78</v>
      </c>
      <c r="K1841" s="15">
        <v>0</v>
      </c>
      <c r="L1841" s="14">
        <v>15.04</v>
      </c>
      <c r="M1841" s="14">
        <f t="shared" si="112"/>
        <v>81.56</v>
      </c>
      <c r="N1841" s="14">
        <f t="shared" si="113"/>
        <v>30.08</v>
      </c>
      <c r="O1841" s="14">
        <f t="shared" si="114"/>
        <v>51.48</v>
      </c>
      <c r="P1841" s="16">
        <f t="shared" si="115"/>
        <v>0.631191760666994</v>
      </c>
      <c r="Q1841" s="17">
        <f>YEAR(SalesDataTable[[#This Row],[Order Date]])</f>
        <v>2026</v>
      </c>
      <c r="R1841" s="16" t="str">
        <f>"Q"&amp;ROUNDUP(MONTH(SalesDataTable[[#This Row],[Order Date]])/3,0)</f>
        <v>Q3</v>
      </c>
      <c r="S1841" s="13">
        <f>MONTH(SalesDataTable[[#This Row],[Order Date]])</f>
        <v>9</v>
      </c>
      <c r="T1841" s="16" t="str">
        <f>TEXT(SalesDataTable[[#This Row],[Order Date]],"mmm")</f>
        <v>Sep</v>
      </c>
    </row>
    <row r="1842" ht="15.6" spans="1:20">
      <c r="A1842" s="19" t="s">
        <v>1913</v>
      </c>
      <c r="B1842" s="11">
        <v>46272</v>
      </c>
      <c r="C1842" s="12" t="s">
        <v>28</v>
      </c>
      <c r="D1842" s="12" t="s">
        <v>89</v>
      </c>
      <c r="E1842" s="12" t="s">
        <v>23</v>
      </c>
      <c r="F1842" s="12" t="s">
        <v>24</v>
      </c>
      <c r="G1842" s="12" t="s">
        <v>31</v>
      </c>
      <c r="H1842" s="12" t="s">
        <v>41</v>
      </c>
      <c r="I1842" s="13">
        <v>1</v>
      </c>
      <c r="J1842" s="14">
        <v>141.69</v>
      </c>
      <c r="K1842" s="15">
        <v>0</v>
      </c>
      <c r="L1842" s="14">
        <v>80.34</v>
      </c>
      <c r="M1842" s="14">
        <f t="shared" si="112"/>
        <v>141.69</v>
      </c>
      <c r="N1842" s="14">
        <f t="shared" si="113"/>
        <v>80.34</v>
      </c>
      <c r="O1842" s="14">
        <f t="shared" si="114"/>
        <v>61.35</v>
      </c>
      <c r="P1842" s="16">
        <f t="shared" si="115"/>
        <v>0.432987507939869</v>
      </c>
      <c r="Q1842" s="17">
        <f>YEAR(SalesDataTable[[#This Row],[Order Date]])</f>
        <v>2026</v>
      </c>
      <c r="R1842" s="16" t="str">
        <f>"Q"&amp;ROUNDUP(MONTH(SalesDataTable[[#This Row],[Order Date]])/3,0)</f>
        <v>Q3</v>
      </c>
      <c r="S1842" s="13">
        <f>MONTH(SalesDataTable[[#This Row],[Order Date]])</f>
        <v>9</v>
      </c>
      <c r="T1842" s="16" t="str">
        <f>TEXT(SalesDataTable[[#This Row],[Order Date]],"mmm")</f>
        <v>Sep</v>
      </c>
    </row>
    <row r="1843" ht="15.6" spans="1:20">
      <c r="A1843" s="19" t="s">
        <v>1914</v>
      </c>
      <c r="B1843" s="11">
        <v>46272</v>
      </c>
      <c r="C1843" s="12" t="s">
        <v>47</v>
      </c>
      <c r="D1843" s="12" t="s">
        <v>68</v>
      </c>
      <c r="E1843" s="12" t="s">
        <v>23</v>
      </c>
      <c r="F1843" s="12" t="s">
        <v>36</v>
      </c>
      <c r="G1843" s="12" t="s">
        <v>51</v>
      </c>
      <c r="H1843" s="12" t="s">
        <v>84</v>
      </c>
      <c r="I1843" s="13">
        <v>1</v>
      </c>
      <c r="J1843" s="14">
        <v>83.28</v>
      </c>
      <c r="K1843" s="15">
        <v>0.1</v>
      </c>
      <c r="L1843" s="14">
        <v>39.75</v>
      </c>
      <c r="M1843" s="14">
        <f t="shared" si="112"/>
        <v>74.952</v>
      </c>
      <c r="N1843" s="14">
        <f t="shared" si="113"/>
        <v>39.75</v>
      </c>
      <c r="O1843" s="14">
        <f t="shared" si="114"/>
        <v>35.202</v>
      </c>
      <c r="P1843" s="16">
        <f t="shared" si="115"/>
        <v>0.469660582772975</v>
      </c>
      <c r="Q1843" s="17">
        <f>YEAR(SalesDataTable[[#This Row],[Order Date]])</f>
        <v>2026</v>
      </c>
      <c r="R1843" s="16" t="str">
        <f>"Q"&amp;ROUNDUP(MONTH(SalesDataTable[[#This Row],[Order Date]])/3,0)</f>
        <v>Q3</v>
      </c>
      <c r="S1843" s="13">
        <f>MONTH(SalesDataTable[[#This Row],[Order Date]])</f>
        <v>9</v>
      </c>
      <c r="T1843" s="16" t="str">
        <f>TEXT(SalesDataTable[[#This Row],[Order Date]],"mmm")</f>
        <v>Sep</v>
      </c>
    </row>
    <row r="1844" ht="15.6" spans="1:20">
      <c r="A1844" s="19" t="s">
        <v>1915</v>
      </c>
      <c r="B1844" s="11">
        <v>46272</v>
      </c>
      <c r="C1844" s="12" t="s">
        <v>47</v>
      </c>
      <c r="D1844" s="12" t="s">
        <v>65</v>
      </c>
      <c r="E1844" s="12" t="s">
        <v>59</v>
      </c>
      <c r="F1844" s="12" t="s">
        <v>24</v>
      </c>
      <c r="G1844" s="12" t="s">
        <v>51</v>
      </c>
      <c r="H1844" s="12" t="s">
        <v>84</v>
      </c>
      <c r="I1844" s="13">
        <v>2</v>
      </c>
      <c r="J1844" s="14">
        <v>82.43</v>
      </c>
      <c r="K1844" s="15">
        <v>0</v>
      </c>
      <c r="L1844" s="14">
        <v>40.51</v>
      </c>
      <c r="M1844" s="14">
        <f t="shared" si="112"/>
        <v>164.86</v>
      </c>
      <c r="N1844" s="14">
        <f t="shared" si="113"/>
        <v>81.02</v>
      </c>
      <c r="O1844" s="14">
        <f t="shared" si="114"/>
        <v>83.84</v>
      </c>
      <c r="P1844" s="16">
        <f t="shared" si="115"/>
        <v>0.508552711391484</v>
      </c>
      <c r="Q1844" s="17">
        <f>YEAR(SalesDataTable[[#This Row],[Order Date]])</f>
        <v>2026</v>
      </c>
      <c r="R1844" s="16" t="str">
        <f>"Q"&amp;ROUNDUP(MONTH(SalesDataTable[[#This Row],[Order Date]])/3,0)</f>
        <v>Q3</v>
      </c>
      <c r="S1844" s="13">
        <f>MONTH(SalesDataTable[[#This Row],[Order Date]])</f>
        <v>9</v>
      </c>
      <c r="T1844" s="16" t="str">
        <f>TEXT(SalesDataTable[[#This Row],[Order Date]],"mmm")</f>
        <v>Sep</v>
      </c>
    </row>
    <row r="1845" ht="15.6" spans="1:20">
      <c r="A1845" s="19" t="s">
        <v>1916</v>
      </c>
      <c r="B1845" s="11">
        <v>46272</v>
      </c>
      <c r="C1845" s="12" t="s">
        <v>21</v>
      </c>
      <c r="D1845" s="12" t="s">
        <v>108</v>
      </c>
      <c r="E1845" s="12" t="s">
        <v>59</v>
      </c>
      <c r="F1845" s="12" t="s">
        <v>36</v>
      </c>
      <c r="G1845" s="12" t="s">
        <v>69</v>
      </c>
      <c r="H1845" s="12" t="s">
        <v>87</v>
      </c>
      <c r="I1845" s="13">
        <v>4</v>
      </c>
      <c r="J1845" s="14">
        <v>36.38</v>
      </c>
      <c r="K1845" s="15">
        <v>0</v>
      </c>
      <c r="L1845" s="14">
        <v>14.16</v>
      </c>
      <c r="M1845" s="14">
        <f t="shared" si="112"/>
        <v>145.52</v>
      </c>
      <c r="N1845" s="14">
        <f t="shared" si="113"/>
        <v>56.64</v>
      </c>
      <c r="O1845" s="14">
        <f t="shared" si="114"/>
        <v>88.88</v>
      </c>
      <c r="P1845" s="16">
        <f t="shared" si="115"/>
        <v>0.610775151181968</v>
      </c>
      <c r="Q1845" s="17">
        <f>YEAR(SalesDataTable[[#This Row],[Order Date]])</f>
        <v>2026</v>
      </c>
      <c r="R1845" s="16" t="str">
        <f>"Q"&amp;ROUNDUP(MONTH(SalesDataTable[[#This Row],[Order Date]])/3,0)</f>
        <v>Q3</v>
      </c>
      <c r="S1845" s="13">
        <f>MONTH(SalesDataTable[[#This Row],[Order Date]])</f>
        <v>9</v>
      </c>
      <c r="T1845" s="16" t="str">
        <f>TEXT(SalesDataTable[[#This Row],[Order Date]],"mmm")</f>
        <v>Sep</v>
      </c>
    </row>
    <row r="1846" ht="15.6" spans="1:20">
      <c r="A1846" s="19" t="s">
        <v>1917</v>
      </c>
      <c r="B1846" s="11">
        <v>46272</v>
      </c>
      <c r="C1846" s="12" t="s">
        <v>28</v>
      </c>
      <c r="D1846" s="12" t="s">
        <v>86</v>
      </c>
      <c r="E1846" s="12" t="s">
        <v>23</v>
      </c>
      <c r="F1846" s="12" t="s">
        <v>36</v>
      </c>
      <c r="G1846" s="12" t="s">
        <v>25</v>
      </c>
      <c r="H1846" s="12" t="s">
        <v>26</v>
      </c>
      <c r="I1846" s="13">
        <v>1</v>
      </c>
      <c r="J1846" s="14">
        <v>82.86</v>
      </c>
      <c r="K1846" s="15">
        <v>0</v>
      </c>
      <c r="L1846" s="14">
        <v>43.33</v>
      </c>
      <c r="M1846" s="14">
        <f t="shared" si="112"/>
        <v>82.86</v>
      </c>
      <c r="N1846" s="14">
        <f t="shared" si="113"/>
        <v>43.33</v>
      </c>
      <c r="O1846" s="14">
        <f t="shared" si="114"/>
        <v>39.53</v>
      </c>
      <c r="P1846" s="16">
        <f t="shared" si="115"/>
        <v>0.477069756215303</v>
      </c>
      <c r="Q1846" s="17">
        <f>YEAR(SalesDataTable[[#This Row],[Order Date]])</f>
        <v>2026</v>
      </c>
      <c r="R1846" s="16" t="str">
        <f>"Q"&amp;ROUNDUP(MONTH(SalesDataTable[[#This Row],[Order Date]])/3,0)</f>
        <v>Q3</v>
      </c>
      <c r="S1846" s="13">
        <f>MONTH(SalesDataTable[[#This Row],[Order Date]])</f>
        <v>9</v>
      </c>
      <c r="T1846" s="16" t="str">
        <f>TEXT(SalesDataTable[[#This Row],[Order Date]],"mmm")</f>
        <v>Sep</v>
      </c>
    </row>
    <row r="1847" ht="15.6" spans="1:20">
      <c r="A1847" s="19" t="s">
        <v>1918</v>
      </c>
      <c r="B1847" s="11">
        <v>46272</v>
      </c>
      <c r="C1847" s="12" t="s">
        <v>21</v>
      </c>
      <c r="D1847" s="12" t="s">
        <v>72</v>
      </c>
      <c r="E1847" s="12" t="s">
        <v>23</v>
      </c>
      <c r="F1847" s="12" t="s">
        <v>36</v>
      </c>
      <c r="G1847" s="12" t="s">
        <v>37</v>
      </c>
      <c r="H1847" s="12" t="s">
        <v>66</v>
      </c>
      <c r="I1847" s="13">
        <v>1</v>
      </c>
      <c r="J1847" s="14">
        <v>46.44</v>
      </c>
      <c r="K1847" s="15">
        <v>0.05</v>
      </c>
      <c r="L1847" s="14">
        <v>17.88</v>
      </c>
      <c r="M1847" s="14">
        <f t="shared" si="112"/>
        <v>44.118</v>
      </c>
      <c r="N1847" s="14">
        <f t="shared" si="113"/>
        <v>17.88</v>
      </c>
      <c r="O1847" s="14">
        <f t="shared" si="114"/>
        <v>26.238</v>
      </c>
      <c r="P1847" s="16">
        <f t="shared" si="115"/>
        <v>0.594723242214062</v>
      </c>
      <c r="Q1847" s="17">
        <f>YEAR(SalesDataTable[[#This Row],[Order Date]])</f>
        <v>2026</v>
      </c>
      <c r="R1847" s="16" t="str">
        <f>"Q"&amp;ROUNDUP(MONTH(SalesDataTable[[#This Row],[Order Date]])/3,0)</f>
        <v>Q3</v>
      </c>
      <c r="S1847" s="13">
        <f>MONTH(SalesDataTable[[#This Row],[Order Date]])</f>
        <v>9</v>
      </c>
      <c r="T1847" s="16" t="str">
        <f>TEXT(SalesDataTable[[#This Row],[Order Date]],"mmm")</f>
        <v>Sep</v>
      </c>
    </row>
    <row r="1848" ht="15.6" spans="1:20">
      <c r="A1848" s="19" t="s">
        <v>1919</v>
      </c>
      <c r="B1848" s="11">
        <v>46272</v>
      </c>
      <c r="C1848" s="12" t="s">
        <v>21</v>
      </c>
      <c r="D1848" s="12" t="s">
        <v>22</v>
      </c>
      <c r="E1848" s="12" t="s">
        <v>30</v>
      </c>
      <c r="F1848" s="12" t="s">
        <v>40</v>
      </c>
      <c r="G1848" s="12" t="s">
        <v>37</v>
      </c>
      <c r="H1848" s="12" t="s">
        <v>91</v>
      </c>
      <c r="I1848" s="13">
        <v>4</v>
      </c>
      <c r="J1848" s="14">
        <v>133.26</v>
      </c>
      <c r="K1848" s="15">
        <v>0.1</v>
      </c>
      <c r="L1848" s="14">
        <v>68.77</v>
      </c>
      <c r="M1848" s="14">
        <f t="shared" si="112"/>
        <v>479.736</v>
      </c>
      <c r="N1848" s="14">
        <f t="shared" si="113"/>
        <v>275.08</v>
      </c>
      <c r="O1848" s="14">
        <f t="shared" si="114"/>
        <v>204.656</v>
      </c>
      <c r="P1848" s="16">
        <f t="shared" si="115"/>
        <v>0.426601297380226</v>
      </c>
      <c r="Q1848" s="17">
        <f>YEAR(SalesDataTable[[#This Row],[Order Date]])</f>
        <v>2026</v>
      </c>
      <c r="R1848" s="16" t="str">
        <f>"Q"&amp;ROUNDUP(MONTH(SalesDataTable[[#This Row],[Order Date]])/3,0)</f>
        <v>Q3</v>
      </c>
      <c r="S1848" s="13">
        <f>MONTH(SalesDataTable[[#This Row],[Order Date]])</f>
        <v>9</v>
      </c>
      <c r="T1848" s="16" t="str">
        <f>TEXT(SalesDataTable[[#This Row],[Order Date]],"mmm")</f>
        <v>Sep</v>
      </c>
    </row>
    <row r="1849" ht="15.6" spans="1:20">
      <c r="A1849" s="19" t="s">
        <v>1920</v>
      </c>
      <c r="B1849" s="11">
        <v>46272</v>
      </c>
      <c r="C1849" s="12" t="s">
        <v>28</v>
      </c>
      <c r="D1849" s="12" t="s">
        <v>89</v>
      </c>
      <c r="E1849" s="12" t="s">
        <v>59</v>
      </c>
      <c r="F1849" s="12" t="s">
        <v>36</v>
      </c>
      <c r="G1849" s="12" t="s">
        <v>31</v>
      </c>
      <c r="H1849" s="12" t="s">
        <v>41</v>
      </c>
      <c r="I1849" s="13">
        <v>1</v>
      </c>
      <c r="J1849" s="14">
        <v>147.36</v>
      </c>
      <c r="K1849" s="15">
        <v>0</v>
      </c>
      <c r="L1849" s="14">
        <v>81.6</v>
      </c>
      <c r="M1849" s="14">
        <f t="shared" si="112"/>
        <v>147.36</v>
      </c>
      <c r="N1849" s="14">
        <f t="shared" si="113"/>
        <v>81.6</v>
      </c>
      <c r="O1849" s="14">
        <f t="shared" si="114"/>
        <v>65.76</v>
      </c>
      <c r="P1849" s="16">
        <f t="shared" si="115"/>
        <v>0.446254071661238</v>
      </c>
      <c r="Q1849" s="17">
        <f>YEAR(SalesDataTable[[#This Row],[Order Date]])</f>
        <v>2026</v>
      </c>
      <c r="R1849" s="16" t="str">
        <f>"Q"&amp;ROUNDUP(MONTH(SalesDataTable[[#This Row],[Order Date]])/3,0)</f>
        <v>Q3</v>
      </c>
      <c r="S1849" s="13">
        <f>MONTH(SalesDataTable[[#This Row],[Order Date]])</f>
        <v>9</v>
      </c>
      <c r="T1849" s="16" t="str">
        <f>TEXT(SalesDataTable[[#This Row],[Order Date]],"mmm")</f>
        <v>Sep</v>
      </c>
    </row>
    <row r="1850" ht="15.6" spans="1:20">
      <c r="A1850" s="19" t="s">
        <v>1921</v>
      </c>
      <c r="B1850" s="11">
        <v>46272</v>
      </c>
      <c r="C1850" s="12" t="s">
        <v>21</v>
      </c>
      <c r="D1850" s="12" t="s">
        <v>22</v>
      </c>
      <c r="E1850" s="12" t="s">
        <v>23</v>
      </c>
      <c r="F1850" s="12" t="s">
        <v>36</v>
      </c>
      <c r="G1850" s="12" t="s">
        <v>37</v>
      </c>
      <c r="H1850" s="12" t="s">
        <v>103</v>
      </c>
      <c r="I1850" s="13">
        <v>2</v>
      </c>
      <c r="J1850" s="14">
        <v>166.13</v>
      </c>
      <c r="K1850" s="15">
        <v>0.15</v>
      </c>
      <c r="L1850" s="14">
        <v>86.71</v>
      </c>
      <c r="M1850" s="14">
        <f t="shared" si="112"/>
        <v>282.421</v>
      </c>
      <c r="N1850" s="14">
        <f t="shared" si="113"/>
        <v>173.42</v>
      </c>
      <c r="O1850" s="14">
        <f t="shared" si="114"/>
        <v>109.001</v>
      </c>
      <c r="P1850" s="16">
        <f t="shared" si="115"/>
        <v>0.385952177777148</v>
      </c>
      <c r="Q1850" s="17">
        <f>YEAR(SalesDataTable[[#This Row],[Order Date]])</f>
        <v>2026</v>
      </c>
      <c r="R1850" s="16" t="str">
        <f>"Q"&amp;ROUNDUP(MONTH(SalesDataTable[[#This Row],[Order Date]])/3,0)</f>
        <v>Q3</v>
      </c>
      <c r="S1850" s="13">
        <f>MONTH(SalesDataTable[[#This Row],[Order Date]])</f>
        <v>9</v>
      </c>
      <c r="T1850" s="16" t="str">
        <f>TEXT(SalesDataTable[[#This Row],[Order Date]],"mmm")</f>
        <v>Sep</v>
      </c>
    </row>
    <row r="1851" ht="15.6" spans="1:20">
      <c r="A1851" s="19" t="s">
        <v>1922</v>
      </c>
      <c r="B1851" s="11">
        <v>46272</v>
      </c>
      <c r="C1851" s="12" t="s">
        <v>34</v>
      </c>
      <c r="D1851" s="12" t="s">
        <v>44</v>
      </c>
      <c r="E1851" s="12" t="s">
        <v>23</v>
      </c>
      <c r="F1851" s="12" t="s">
        <v>36</v>
      </c>
      <c r="G1851" s="12" t="s">
        <v>69</v>
      </c>
      <c r="H1851" s="12" t="s">
        <v>94</v>
      </c>
      <c r="I1851" s="13">
        <v>1</v>
      </c>
      <c r="J1851" s="14">
        <v>51.74</v>
      </c>
      <c r="K1851" s="15">
        <v>0</v>
      </c>
      <c r="L1851" s="14">
        <v>22.45</v>
      </c>
      <c r="M1851" s="14">
        <f t="shared" si="112"/>
        <v>51.74</v>
      </c>
      <c r="N1851" s="14">
        <f t="shared" si="113"/>
        <v>22.45</v>
      </c>
      <c r="O1851" s="14">
        <f t="shared" si="114"/>
        <v>29.29</v>
      </c>
      <c r="P1851" s="16">
        <f t="shared" si="115"/>
        <v>0.566099729416312</v>
      </c>
      <c r="Q1851" s="17">
        <f>YEAR(SalesDataTable[[#This Row],[Order Date]])</f>
        <v>2026</v>
      </c>
      <c r="R1851" s="16" t="str">
        <f>"Q"&amp;ROUNDUP(MONTH(SalesDataTable[[#This Row],[Order Date]])/3,0)</f>
        <v>Q3</v>
      </c>
      <c r="S1851" s="13">
        <f>MONTH(SalesDataTable[[#This Row],[Order Date]])</f>
        <v>9</v>
      </c>
      <c r="T1851" s="16" t="str">
        <f>TEXT(SalesDataTable[[#This Row],[Order Date]],"mmm")</f>
        <v>Sep</v>
      </c>
    </row>
    <row r="1852" ht="15.6" spans="1:20">
      <c r="A1852" s="19" t="s">
        <v>1923</v>
      </c>
      <c r="B1852" s="11">
        <v>46273</v>
      </c>
      <c r="C1852" s="12" t="s">
        <v>21</v>
      </c>
      <c r="D1852" s="12" t="s">
        <v>22</v>
      </c>
      <c r="E1852" s="12" t="s">
        <v>45</v>
      </c>
      <c r="F1852" s="12" t="s">
        <v>24</v>
      </c>
      <c r="G1852" s="12" t="s">
        <v>31</v>
      </c>
      <c r="H1852" s="12" t="s">
        <v>99</v>
      </c>
      <c r="I1852" s="13">
        <v>1</v>
      </c>
      <c r="J1852" s="14">
        <v>71.7</v>
      </c>
      <c r="K1852" s="15">
        <v>0</v>
      </c>
      <c r="L1852" s="14">
        <v>32</v>
      </c>
      <c r="M1852" s="14">
        <f t="shared" si="112"/>
        <v>71.7</v>
      </c>
      <c r="N1852" s="14">
        <f t="shared" si="113"/>
        <v>32</v>
      </c>
      <c r="O1852" s="14">
        <f t="shared" si="114"/>
        <v>39.7</v>
      </c>
      <c r="P1852" s="16">
        <f t="shared" si="115"/>
        <v>0.553695955369596</v>
      </c>
      <c r="Q1852" s="17">
        <f>YEAR(SalesDataTable[[#This Row],[Order Date]])</f>
        <v>2026</v>
      </c>
      <c r="R1852" s="16" t="str">
        <f>"Q"&amp;ROUNDUP(MONTH(SalesDataTable[[#This Row],[Order Date]])/3,0)</f>
        <v>Q3</v>
      </c>
      <c r="S1852" s="13">
        <f>MONTH(SalesDataTable[[#This Row],[Order Date]])</f>
        <v>9</v>
      </c>
      <c r="T1852" s="16" t="str">
        <f>TEXT(SalesDataTable[[#This Row],[Order Date]],"mmm")</f>
        <v>Sep</v>
      </c>
    </row>
    <row r="1853" ht="15.6" spans="1:20">
      <c r="A1853" s="19" t="s">
        <v>1924</v>
      </c>
      <c r="B1853" s="11">
        <v>46273</v>
      </c>
      <c r="C1853" s="12" t="s">
        <v>34</v>
      </c>
      <c r="D1853" s="12" t="s">
        <v>35</v>
      </c>
      <c r="E1853" s="12" t="s">
        <v>23</v>
      </c>
      <c r="F1853" s="12" t="s">
        <v>24</v>
      </c>
      <c r="G1853" s="12" t="s">
        <v>25</v>
      </c>
      <c r="H1853" s="12" t="s">
        <v>55</v>
      </c>
      <c r="I1853" s="13">
        <v>2</v>
      </c>
      <c r="J1853" s="14">
        <v>39.41</v>
      </c>
      <c r="K1853" s="15">
        <v>0.05</v>
      </c>
      <c r="L1853" s="14">
        <v>17.12</v>
      </c>
      <c r="M1853" s="14">
        <f t="shared" si="112"/>
        <v>74.879</v>
      </c>
      <c r="N1853" s="14">
        <f t="shared" si="113"/>
        <v>34.24</v>
      </c>
      <c r="O1853" s="14">
        <f t="shared" si="114"/>
        <v>40.639</v>
      </c>
      <c r="P1853" s="16">
        <f t="shared" si="115"/>
        <v>0.542728936016774</v>
      </c>
      <c r="Q1853" s="17">
        <f>YEAR(SalesDataTable[[#This Row],[Order Date]])</f>
        <v>2026</v>
      </c>
      <c r="R1853" s="16" t="str">
        <f>"Q"&amp;ROUNDUP(MONTH(SalesDataTable[[#This Row],[Order Date]])/3,0)</f>
        <v>Q3</v>
      </c>
      <c r="S1853" s="13">
        <f>MONTH(SalesDataTable[[#This Row],[Order Date]])</f>
        <v>9</v>
      </c>
      <c r="T1853" s="16" t="str">
        <f>TEXT(SalesDataTable[[#This Row],[Order Date]],"mmm")</f>
        <v>Sep</v>
      </c>
    </row>
    <row r="1854" ht="15.6" spans="1:20">
      <c r="A1854" s="19" t="s">
        <v>1925</v>
      </c>
      <c r="B1854" s="11">
        <v>46273</v>
      </c>
      <c r="C1854" s="12" t="s">
        <v>21</v>
      </c>
      <c r="D1854" s="12" t="s">
        <v>72</v>
      </c>
      <c r="E1854" s="12" t="s">
        <v>23</v>
      </c>
      <c r="F1854" s="12" t="s">
        <v>36</v>
      </c>
      <c r="G1854" s="12" t="s">
        <v>51</v>
      </c>
      <c r="H1854" s="12" t="s">
        <v>52</v>
      </c>
      <c r="I1854" s="13">
        <v>2</v>
      </c>
      <c r="J1854" s="14">
        <v>345.33</v>
      </c>
      <c r="K1854" s="15">
        <v>0</v>
      </c>
      <c r="L1854" s="14">
        <v>198.22</v>
      </c>
      <c r="M1854" s="14">
        <f t="shared" si="112"/>
        <v>690.66</v>
      </c>
      <c r="N1854" s="14">
        <f t="shared" si="113"/>
        <v>396.44</v>
      </c>
      <c r="O1854" s="14">
        <f t="shared" si="114"/>
        <v>294.22</v>
      </c>
      <c r="P1854" s="16">
        <f t="shared" si="115"/>
        <v>0.425998320447109</v>
      </c>
      <c r="Q1854" s="17">
        <f>YEAR(SalesDataTable[[#This Row],[Order Date]])</f>
        <v>2026</v>
      </c>
      <c r="R1854" s="16" t="str">
        <f>"Q"&amp;ROUNDUP(MONTH(SalesDataTable[[#This Row],[Order Date]])/3,0)</f>
        <v>Q3</v>
      </c>
      <c r="S1854" s="13">
        <f>MONTH(SalesDataTable[[#This Row],[Order Date]])</f>
        <v>9</v>
      </c>
      <c r="T1854" s="16" t="str">
        <f>TEXT(SalesDataTable[[#This Row],[Order Date]],"mmm")</f>
        <v>Sep</v>
      </c>
    </row>
    <row r="1855" ht="15.6" spans="1:20">
      <c r="A1855" s="19" t="s">
        <v>1926</v>
      </c>
      <c r="B1855" s="11">
        <v>46274</v>
      </c>
      <c r="C1855" s="12" t="s">
        <v>47</v>
      </c>
      <c r="D1855" s="12" t="s">
        <v>102</v>
      </c>
      <c r="E1855" s="12" t="s">
        <v>23</v>
      </c>
      <c r="F1855" s="12" t="s">
        <v>24</v>
      </c>
      <c r="G1855" s="12" t="s">
        <v>31</v>
      </c>
      <c r="H1855" s="12" t="s">
        <v>41</v>
      </c>
      <c r="I1855" s="13">
        <v>1</v>
      </c>
      <c r="J1855" s="14">
        <v>145.33</v>
      </c>
      <c r="K1855" s="15">
        <v>0.1</v>
      </c>
      <c r="L1855" s="14">
        <v>80.97</v>
      </c>
      <c r="M1855" s="14">
        <f t="shared" si="112"/>
        <v>130.797</v>
      </c>
      <c r="N1855" s="14">
        <f t="shared" si="113"/>
        <v>80.97</v>
      </c>
      <c r="O1855" s="14">
        <f t="shared" si="114"/>
        <v>49.827</v>
      </c>
      <c r="P1855" s="16">
        <f t="shared" si="115"/>
        <v>0.380949104337256</v>
      </c>
      <c r="Q1855" s="17">
        <f>YEAR(SalesDataTable[[#This Row],[Order Date]])</f>
        <v>2026</v>
      </c>
      <c r="R1855" s="16" t="str">
        <f>"Q"&amp;ROUNDUP(MONTH(SalesDataTable[[#This Row],[Order Date]])/3,0)</f>
        <v>Q3</v>
      </c>
      <c r="S1855" s="13">
        <f>MONTH(SalesDataTable[[#This Row],[Order Date]])</f>
        <v>9</v>
      </c>
      <c r="T1855" s="16" t="str">
        <f>TEXT(SalesDataTable[[#This Row],[Order Date]],"mmm")</f>
        <v>Sep</v>
      </c>
    </row>
    <row r="1856" ht="15.6" spans="1:20">
      <c r="A1856" s="19" t="s">
        <v>1927</v>
      </c>
      <c r="B1856" s="11">
        <v>46274</v>
      </c>
      <c r="C1856" s="12" t="s">
        <v>21</v>
      </c>
      <c r="D1856" s="12" t="s">
        <v>22</v>
      </c>
      <c r="E1856" s="12" t="s">
        <v>23</v>
      </c>
      <c r="F1856" s="12" t="s">
        <v>24</v>
      </c>
      <c r="G1856" s="12" t="s">
        <v>25</v>
      </c>
      <c r="H1856" s="12" t="s">
        <v>49</v>
      </c>
      <c r="I1856" s="13">
        <v>3</v>
      </c>
      <c r="J1856" s="14">
        <v>50.03</v>
      </c>
      <c r="K1856" s="15">
        <v>0.1</v>
      </c>
      <c r="L1856" s="14">
        <v>22.89</v>
      </c>
      <c r="M1856" s="14">
        <f t="shared" si="112"/>
        <v>135.081</v>
      </c>
      <c r="N1856" s="14">
        <f t="shared" si="113"/>
        <v>68.67</v>
      </c>
      <c r="O1856" s="14">
        <f t="shared" si="114"/>
        <v>66.411</v>
      </c>
      <c r="P1856" s="16">
        <f t="shared" si="115"/>
        <v>0.49163835032314</v>
      </c>
      <c r="Q1856" s="17">
        <f>YEAR(SalesDataTable[[#This Row],[Order Date]])</f>
        <v>2026</v>
      </c>
      <c r="R1856" s="16" t="str">
        <f>"Q"&amp;ROUNDUP(MONTH(SalesDataTable[[#This Row],[Order Date]])/3,0)</f>
        <v>Q3</v>
      </c>
      <c r="S1856" s="13">
        <f>MONTH(SalesDataTable[[#This Row],[Order Date]])</f>
        <v>9</v>
      </c>
      <c r="T1856" s="16" t="str">
        <f>TEXT(SalesDataTable[[#This Row],[Order Date]],"mmm")</f>
        <v>Sep</v>
      </c>
    </row>
    <row r="1857" ht="15.6" spans="1:20">
      <c r="A1857" s="19" t="s">
        <v>1928</v>
      </c>
      <c r="B1857" s="11">
        <v>46274</v>
      </c>
      <c r="C1857" s="12" t="s">
        <v>28</v>
      </c>
      <c r="D1857" s="12" t="s">
        <v>29</v>
      </c>
      <c r="E1857" s="12" t="s">
        <v>59</v>
      </c>
      <c r="F1857" s="12" t="s">
        <v>24</v>
      </c>
      <c r="G1857" s="12" t="s">
        <v>37</v>
      </c>
      <c r="H1857" s="12" t="s">
        <v>38</v>
      </c>
      <c r="I1857" s="13">
        <v>1</v>
      </c>
      <c r="J1857" s="14">
        <v>35.68</v>
      </c>
      <c r="K1857" s="15">
        <v>0.05</v>
      </c>
      <c r="L1857" s="14">
        <v>13.37</v>
      </c>
      <c r="M1857" s="14">
        <f t="shared" si="112"/>
        <v>33.896</v>
      </c>
      <c r="N1857" s="14">
        <f t="shared" si="113"/>
        <v>13.37</v>
      </c>
      <c r="O1857" s="14">
        <f t="shared" si="114"/>
        <v>20.526</v>
      </c>
      <c r="P1857" s="16">
        <f t="shared" si="115"/>
        <v>0.605558177956101</v>
      </c>
      <c r="Q1857" s="17">
        <f>YEAR(SalesDataTable[[#This Row],[Order Date]])</f>
        <v>2026</v>
      </c>
      <c r="R1857" s="16" t="str">
        <f>"Q"&amp;ROUNDUP(MONTH(SalesDataTable[[#This Row],[Order Date]])/3,0)</f>
        <v>Q3</v>
      </c>
      <c r="S1857" s="13">
        <f>MONTH(SalesDataTable[[#This Row],[Order Date]])</f>
        <v>9</v>
      </c>
      <c r="T1857" s="16" t="str">
        <f>TEXT(SalesDataTable[[#This Row],[Order Date]],"mmm")</f>
        <v>Sep</v>
      </c>
    </row>
    <row r="1858" ht="15.6" spans="1:20">
      <c r="A1858" s="19" t="s">
        <v>1929</v>
      </c>
      <c r="B1858" s="11">
        <v>46274</v>
      </c>
      <c r="C1858" s="12" t="s">
        <v>47</v>
      </c>
      <c r="D1858" s="12" t="s">
        <v>68</v>
      </c>
      <c r="E1858" s="12" t="s">
        <v>23</v>
      </c>
      <c r="F1858" s="12" t="s">
        <v>24</v>
      </c>
      <c r="G1858" s="12" t="s">
        <v>51</v>
      </c>
      <c r="H1858" s="12" t="s">
        <v>52</v>
      </c>
      <c r="I1858" s="13">
        <v>1</v>
      </c>
      <c r="J1858" s="14">
        <v>341.87</v>
      </c>
      <c r="K1858" s="15">
        <v>0.1</v>
      </c>
      <c r="L1858" s="14">
        <v>190.66</v>
      </c>
      <c r="M1858" s="14">
        <f t="shared" ref="M1858:M1921" si="116">I1858*J1858*(1-K1858)</f>
        <v>307.683</v>
      </c>
      <c r="N1858" s="14">
        <f t="shared" ref="N1858:N1921" si="117">I1858*L1858</f>
        <v>190.66</v>
      </c>
      <c r="O1858" s="14">
        <f t="shared" ref="O1858:O1921" si="118">M1858-N1858</f>
        <v>117.023</v>
      </c>
      <c r="P1858" s="16">
        <f t="shared" ref="P1858:P1921" si="119">IFERROR(O1858/M1858,0)</f>
        <v>0.380336255171719</v>
      </c>
      <c r="Q1858" s="17">
        <f>YEAR(SalesDataTable[[#This Row],[Order Date]])</f>
        <v>2026</v>
      </c>
      <c r="R1858" s="16" t="str">
        <f>"Q"&amp;ROUNDUP(MONTH(SalesDataTable[[#This Row],[Order Date]])/3,0)</f>
        <v>Q3</v>
      </c>
      <c r="S1858" s="13">
        <f>MONTH(SalesDataTable[[#This Row],[Order Date]])</f>
        <v>9</v>
      </c>
      <c r="T1858" s="16" t="str">
        <f>TEXT(SalesDataTable[[#This Row],[Order Date]],"mmm")</f>
        <v>Sep</v>
      </c>
    </row>
    <row r="1859" ht="15.6" spans="1:20">
      <c r="A1859" s="19" t="s">
        <v>1930</v>
      </c>
      <c r="B1859" s="11">
        <v>46274</v>
      </c>
      <c r="C1859" s="12" t="s">
        <v>28</v>
      </c>
      <c r="D1859" s="12" t="s">
        <v>58</v>
      </c>
      <c r="E1859" s="12" t="s">
        <v>23</v>
      </c>
      <c r="F1859" s="12" t="s">
        <v>24</v>
      </c>
      <c r="G1859" s="12" t="s">
        <v>37</v>
      </c>
      <c r="H1859" s="12" t="s">
        <v>103</v>
      </c>
      <c r="I1859" s="13">
        <v>1</v>
      </c>
      <c r="J1859" s="14">
        <v>164.6</v>
      </c>
      <c r="K1859" s="15">
        <v>0</v>
      </c>
      <c r="L1859" s="14">
        <v>87.21</v>
      </c>
      <c r="M1859" s="14">
        <f t="shared" si="116"/>
        <v>164.6</v>
      </c>
      <c r="N1859" s="14">
        <f t="shared" si="117"/>
        <v>87.21</v>
      </c>
      <c r="O1859" s="14">
        <f t="shared" si="118"/>
        <v>77.39</v>
      </c>
      <c r="P1859" s="16">
        <f t="shared" si="119"/>
        <v>0.470170109356015</v>
      </c>
      <c r="Q1859" s="17">
        <f>YEAR(SalesDataTable[[#This Row],[Order Date]])</f>
        <v>2026</v>
      </c>
      <c r="R1859" s="16" t="str">
        <f>"Q"&amp;ROUNDUP(MONTH(SalesDataTable[[#This Row],[Order Date]])/3,0)</f>
        <v>Q3</v>
      </c>
      <c r="S1859" s="13">
        <f>MONTH(SalesDataTable[[#This Row],[Order Date]])</f>
        <v>9</v>
      </c>
      <c r="T1859" s="16" t="str">
        <f>TEXT(SalesDataTable[[#This Row],[Order Date]],"mmm")</f>
        <v>Sep</v>
      </c>
    </row>
    <row r="1860" ht="15.6" spans="1:20">
      <c r="A1860" s="19" t="s">
        <v>1931</v>
      </c>
      <c r="B1860" s="11">
        <v>46274</v>
      </c>
      <c r="C1860" s="12" t="s">
        <v>47</v>
      </c>
      <c r="D1860" s="12" t="s">
        <v>68</v>
      </c>
      <c r="E1860" s="12" t="s">
        <v>23</v>
      </c>
      <c r="F1860" s="12" t="s">
        <v>24</v>
      </c>
      <c r="G1860" s="12" t="s">
        <v>69</v>
      </c>
      <c r="H1860" s="12" t="s">
        <v>70</v>
      </c>
      <c r="I1860" s="13">
        <v>2</v>
      </c>
      <c r="J1860" s="14">
        <v>41.24</v>
      </c>
      <c r="K1860" s="15">
        <v>0</v>
      </c>
      <c r="L1860" s="14">
        <v>14.46</v>
      </c>
      <c r="M1860" s="14">
        <f t="shared" si="116"/>
        <v>82.48</v>
      </c>
      <c r="N1860" s="14">
        <f t="shared" si="117"/>
        <v>28.92</v>
      </c>
      <c r="O1860" s="14">
        <f t="shared" si="118"/>
        <v>53.56</v>
      </c>
      <c r="P1860" s="16">
        <f t="shared" si="119"/>
        <v>0.649369544131911</v>
      </c>
      <c r="Q1860" s="17">
        <f>YEAR(SalesDataTable[[#This Row],[Order Date]])</f>
        <v>2026</v>
      </c>
      <c r="R1860" s="16" t="str">
        <f>"Q"&amp;ROUNDUP(MONTH(SalesDataTable[[#This Row],[Order Date]])/3,0)</f>
        <v>Q3</v>
      </c>
      <c r="S1860" s="13">
        <f>MONTH(SalesDataTable[[#This Row],[Order Date]])</f>
        <v>9</v>
      </c>
      <c r="T1860" s="16" t="str">
        <f>TEXT(SalesDataTable[[#This Row],[Order Date]],"mmm")</f>
        <v>Sep</v>
      </c>
    </row>
    <row r="1861" ht="15.6" spans="1:20">
      <c r="A1861" s="19" t="s">
        <v>1932</v>
      </c>
      <c r="B1861" s="11">
        <v>46275</v>
      </c>
      <c r="C1861" s="12" t="s">
        <v>34</v>
      </c>
      <c r="D1861" s="12" t="s">
        <v>81</v>
      </c>
      <c r="E1861" s="12" t="s">
        <v>45</v>
      </c>
      <c r="F1861" s="12" t="s">
        <v>36</v>
      </c>
      <c r="G1861" s="12" t="s">
        <v>25</v>
      </c>
      <c r="H1861" s="12" t="s">
        <v>55</v>
      </c>
      <c r="I1861" s="13">
        <v>1</v>
      </c>
      <c r="J1861" s="14">
        <v>40.1</v>
      </c>
      <c r="K1861" s="15">
        <v>0</v>
      </c>
      <c r="L1861" s="14">
        <v>16.92</v>
      </c>
      <c r="M1861" s="14">
        <f t="shared" si="116"/>
        <v>40.1</v>
      </c>
      <c r="N1861" s="14">
        <f t="shared" si="117"/>
        <v>16.92</v>
      </c>
      <c r="O1861" s="14">
        <f t="shared" si="118"/>
        <v>23.18</v>
      </c>
      <c r="P1861" s="16">
        <f t="shared" si="119"/>
        <v>0.578054862842893</v>
      </c>
      <c r="Q1861" s="17">
        <f>YEAR(SalesDataTable[[#This Row],[Order Date]])</f>
        <v>2026</v>
      </c>
      <c r="R1861" s="16" t="str">
        <f>"Q"&amp;ROUNDUP(MONTH(SalesDataTable[[#This Row],[Order Date]])/3,0)</f>
        <v>Q3</v>
      </c>
      <c r="S1861" s="13">
        <f>MONTH(SalesDataTable[[#This Row],[Order Date]])</f>
        <v>9</v>
      </c>
      <c r="T1861" s="16" t="str">
        <f>TEXT(SalesDataTable[[#This Row],[Order Date]],"mmm")</f>
        <v>Sep</v>
      </c>
    </row>
    <row r="1862" ht="15.6" spans="1:20">
      <c r="A1862" s="19" t="s">
        <v>1933</v>
      </c>
      <c r="B1862" s="11">
        <v>46275</v>
      </c>
      <c r="C1862" s="12" t="s">
        <v>28</v>
      </c>
      <c r="D1862" s="12" t="s">
        <v>58</v>
      </c>
      <c r="E1862" s="12" t="s">
        <v>23</v>
      </c>
      <c r="F1862" s="12" t="s">
        <v>36</v>
      </c>
      <c r="G1862" s="12" t="s">
        <v>51</v>
      </c>
      <c r="H1862" s="12" t="s">
        <v>84</v>
      </c>
      <c r="I1862" s="13">
        <v>2</v>
      </c>
      <c r="J1862" s="14">
        <v>80.24</v>
      </c>
      <c r="K1862" s="15">
        <v>0</v>
      </c>
      <c r="L1862" s="14">
        <v>40.5</v>
      </c>
      <c r="M1862" s="14">
        <f t="shared" si="116"/>
        <v>160.48</v>
      </c>
      <c r="N1862" s="14">
        <f t="shared" si="117"/>
        <v>81</v>
      </c>
      <c r="O1862" s="14">
        <f t="shared" si="118"/>
        <v>79.48</v>
      </c>
      <c r="P1862" s="16">
        <f t="shared" si="119"/>
        <v>0.495264207377866</v>
      </c>
      <c r="Q1862" s="17">
        <f>YEAR(SalesDataTable[[#This Row],[Order Date]])</f>
        <v>2026</v>
      </c>
      <c r="R1862" s="16" t="str">
        <f>"Q"&amp;ROUNDUP(MONTH(SalesDataTable[[#This Row],[Order Date]])/3,0)</f>
        <v>Q3</v>
      </c>
      <c r="S1862" s="13">
        <f>MONTH(SalesDataTable[[#This Row],[Order Date]])</f>
        <v>9</v>
      </c>
      <c r="T1862" s="16" t="str">
        <f>TEXT(SalesDataTable[[#This Row],[Order Date]],"mmm")</f>
        <v>Sep</v>
      </c>
    </row>
    <row r="1863" ht="15.6" spans="1:20">
      <c r="A1863" s="19" t="s">
        <v>1934</v>
      </c>
      <c r="B1863" s="11">
        <v>46275</v>
      </c>
      <c r="C1863" s="12" t="s">
        <v>34</v>
      </c>
      <c r="D1863" s="12" t="s">
        <v>44</v>
      </c>
      <c r="E1863" s="12" t="s">
        <v>23</v>
      </c>
      <c r="F1863" s="12" t="s">
        <v>36</v>
      </c>
      <c r="G1863" s="12" t="s">
        <v>31</v>
      </c>
      <c r="H1863" s="12" t="s">
        <v>73</v>
      </c>
      <c r="I1863" s="13">
        <v>4</v>
      </c>
      <c r="J1863" s="14">
        <v>151.01</v>
      </c>
      <c r="K1863" s="15">
        <v>0</v>
      </c>
      <c r="L1863" s="14">
        <v>80.57</v>
      </c>
      <c r="M1863" s="14">
        <f t="shared" si="116"/>
        <v>604.04</v>
      </c>
      <c r="N1863" s="14">
        <f t="shared" si="117"/>
        <v>322.28</v>
      </c>
      <c r="O1863" s="14">
        <f t="shared" si="118"/>
        <v>281.76</v>
      </c>
      <c r="P1863" s="16">
        <f t="shared" si="119"/>
        <v>0.46645917488908</v>
      </c>
      <c r="Q1863" s="17">
        <f>YEAR(SalesDataTable[[#This Row],[Order Date]])</f>
        <v>2026</v>
      </c>
      <c r="R1863" s="16" t="str">
        <f>"Q"&amp;ROUNDUP(MONTH(SalesDataTable[[#This Row],[Order Date]])/3,0)</f>
        <v>Q3</v>
      </c>
      <c r="S1863" s="13">
        <f>MONTH(SalesDataTable[[#This Row],[Order Date]])</f>
        <v>9</v>
      </c>
      <c r="T1863" s="16" t="str">
        <f>TEXT(SalesDataTable[[#This Row],[Order Date]],"mmm")</f>
        <v>Sep</v>
      </c>
    </row>
    <row r="1864" ht="15.6" spans="1:20">
      <c r="A1864" s="19" t="s">
        <v>1935</v>
      </c>
      <c r="B1864" s="11">
        <v>46275</v>
      </c>
      <c r="C1864" s="12" t="s">
        <v>21</v>
      </c>
      <c r="D1864" s="12" t="s">
        <v>108</v>
      </c>
      <c r="E1864" s="12" t="s">
        <v>59</v>
      </c>
      <c r="F1864" s="12" t="s">
        <v>24</v>
      </c>
      <c r="G1864" s="12" t="s">
        <v>25</v>
      </c>
      <c r="H1864" s="12" t="s">
        <v>49</v>
      </c>
      <c r="I1864" s="13">
        <v>1</v>
      </c>
      <c r="J1864" s="14">
        <v>51.32</v>
      </c>
      <c r="K1864" s="15">
        <v>0.1</v>
      </c>
      <c r="L1864" s="14">
        <v>22.67</v>
      </c>
      <c r="M1864" s="14">
        <f t="shared" si="116"/>
        <v>46.188</v>
      </c>
      <c r="N1864" s="14">
        <f t="shared" si="117"/>
        <v>22.67</v>
      </c>
      <c r="O1864" s="14">
        <f t="shared" si="118"/>
        <v>23.518</v>
      </c>
      <c r="P1864" s="16">
        <f t="shared" si="119"/>
        <v>0.509179873560232</v>
      </c>
      <c r="Q1864" s="17">
        <f>YEAR(SalesDataTable[[#This Row],[Order Date]])</f>
        <v>2026</v>
      </c>
      <c r="R1864" s="16" t="str">
        <f>"Q"&amp;ROUNDUP(MONTH(SalesDataTable[[#This Row],[Order Date]])/3,0)</f>
        <v>Q3</v>
      </c>
      <c r="S1864" s="13">
        <f>MONTH(SalesDataTable[[#This Row],[Order Date]])</f>
        <v>9</v>
      </c>
      <c r="T1864" s="16" t="str">
        <f>TEXT(SalesDataTable[[#This Row],[Order Date]],"mmm")</f>
        <v>Sep</v>
      </c>
    </row>
    <row r="1865" ht="15.6" spans="1:20">
      <c r="A1865" s="19" t="s">
        <v>1936</v>
      </c>
      <c r="B1865" s="11">
        <v>46275</v>
      </c>
      <c r="C1865" s="12" t="s">
        <v>47</v>
      </c>
      <c r="D1865" s="12" t="s">
        <v>65</v>
      </c>
      <c r="E1865" s="12" t="s">
        <v>45</v>
      </c>
      <c r="F1865" s="12" t="s">
        <v>24</v>
      </c>
      <c r="G1865" s="12" t="s">
        <v>31</v>
      </c>
      <c r="H1865" s="12" t="s">
        <v>99</v>
      </c>
      <c r="I1865" s="13">
        <v>2</v>
      </c>
      <c r="J1865" s="14">
        <v>72.61</v>
      </c>
      <c r="K1865" s="15">
        <v>0</v>
      </c>
      <c r="L1865" s="14">
        <v>32.68</v>
      </c>
      <c r="M1865" s="14">
        <f t="shared" si="116"/>
        <v>145.22</v>
      </c>
      <c r="N1865" s="14">
        <f t="shared" si="117"/>
        <v>65.36</v>
      </c>
      <c r="O1865" s="14">
        <f t="shared" si="118"/>
        <v>79.86</v>
      </c>
      <c r="P1865" s="16">
        <f t="shared" si="119"/>
        <v>0.549924252857733</v>
      </c>
      <c r="Q1865" s="17">
        <f>YEAR(SalesDataTable[[#This Row],[Order Date]])</f>
        <v>2026</v>
      </c>
      <c r="R1865" s="16" t="str">
        <f>"Q"&amp;ROUNDUP(MONTH(SalesDataTable[[#This Row],[Order Date]])/3,0)</f>
        <v>Q3</v>
      </c>
      <c r="S1865" s="13">
        <f>MONTH(SalesDataTable[[#This Row],[Order Date]])</f>
        <v>9</v>
      </c>
      <c r="T1865" s="16" t="str">
        <f>TEXT(SalesDataTable[[#This Row],[Order Date]],"mmm")</f>
        <v>Sep</v>
      </c>
    </row>
    <row r="1866" ht="15.6" spans="1:20">
      <c r="A1866" s="19" t="s">
        <v>1937</v>
      </c>
      <c r="B1866" s="11">
        <v>46276</v>
      </c>
      <c r="C1866" s="12" t="s">
        <v>47</v>
      </c>
      <c r="D1866" s="12" t="s">
        <v>102</v>
      </c>
      <c r="E1866" s="12" t="s">
        <v>59</v>
      </c>
      <c r="F1866" s="12" t="s">
        <v>40</v>
      </c>
      <c r="G1866" s="12" t="s">
        <v>69</v>
      </c>
      <c r="H1866" s="12" t="s">
        <v>70</v>
      </c>
      <c r="I1866" s="13">
        <v>5</v>
      </c>
      <c r="J1866" s="14">
        <v>40.94</v>
      </c>
      <c r="K1866" s="15">
        <v>0</v>
      </c>
      <c r="L1866" s="14">
        <v>14.78</v>
      </c>
      <c r="M1866" s="14">
        <f t="shared" si="116"/>
        <v>204.7</v>
      </c>
      <c r="N1866" s="14">
        <f t="shared" si="117"/>
        <v>73.9</v>
      </c>
      <c r="O1866" s="14">
        <f t="shared" si="118"/>
        <v>130.8</v>
      </c>
      <c r="P1866" s="16">
        <f t="shared" si="119"/>
        <v>0.638983878847093</v>
      </c>
      <c r="Q1866" s="17">
        <f>YEAR(SalesDataTable[[#This Row],[Order Date]])</f>
        <v>2026</v>
      </c>
      <c r="R1866" s="16" t="str">
        <f>"Q"&amp;ROUNDUP(MONTH(SalesDataTable[[#This Row],[Order Date]])/3,0)</f>
        <v>Q3</v>
      </c>
      <c r="S1866" s="13">
        <f>MONTH(SalesDataTable[[#This Row],[Order Date]])</f>
        <v>9</v>
      </c>
      <c r="T1866" s="16" t="str">
        <f>TEXT(SalesDataTable[[#This Row],[Order Date]],"mmm")</f>
        <v>Sep</v>
      </c>
    </row>
    <row r="1867" ht="15.6" spans="1:20">
      <c r="A1867" s="19" t="s">
        <v>1938</v>
      </c>
      <c r="B1867" s="11">
        <v>46276</v>
      </c>
      <c r="C1867" s="12" t="s">
        <v>34</v>
      </c>
      <c r="D1867" s="12" t="s">
        <v>146</v>
      </c>
      <c r="E1867" s="12" t="s">
        <v>59</v>
      </c>
      <c r="F1867" s="12" t="s">
        <v>36</v>
      </c>
      <c r="G1867" s="12" t="s">
        <v>25</v>
      </c>
      <c r="H1867" s="12" t="s">
        <v>26</v>
      </c>
      <c r="I1867" s="13">
        <v>4</v>
      </c>
      <c r="J1867" s="14">
        <v>81.69</v>
      </c>
      <c r="K1867" s="15">
        <v>0</v>
      </c>
      <c r="L1867" s="14">
        <v>42.23</v>
      </c>
      <c r="M1867" s="14">
        <f t="shared" si="116"/>
        <v>326.76</v>
      </c>
      <c r="N1867" s="14">
        <f t="shared" si="117"/>
        <v>168.92</v>
      </c>
      <c r="O1867" s="14">
        <f t="shared" si="118"/>
        <v>157.84</v>
      </c>
      <c r="P1867" s="16">
        <f t="shared" si="119"/>
        <v>0.483045660423552</v>
      </c>
      <c r="Q1867" s="17">
        <f>YEAR(SalesDataTable[[#This Row],[Order Date]])</f>
        <v>2026</v>
      </c>
      <c r="R1867" s="16" t="str">
        <f>"Q"&amp;ROUNDUP(MONTH(SalesDataTable[[#This Row],[Order Date]])/3,0)</f>
        <v>Q3</v>
      </c>
      <c r="S1867" s="13">
        <f>MONTH(SalesDataTable[[#This Row],[Order Date]])</f>
        <v>9</v>
      </c>
      <c r="T1867" s="16" t="str">
        <f>TEXT(SalesDataTable[[#This Row],[Order Date]],"mmm")</f>
        <v>Sep</v>
      </c>
    </row>
    <row r="1868" ht="15.6" spans="1:20">
      <c r="A1868" s="19" t="s">
        <v>1939</v>
      </c>
      <c r="B1868" s="11">
        <v>46276</v>
      </c>
      <c r="C1868" s="12" t="s">
        <v>21</v>
      </c>
      <c r="D1868" s="12" t="s">
        <v>108</v>
      </c>
      <c r="E1868" s="12" t="s">
        <v>45</v>
      </c>
      <c r="F1868" s="12" t="s">
        <v>36</v>
      </c>
      <c r="G1868" s="12" t="s">
        <v>25</v>
      </c>
      <c r="H1868" s="12" t="s">
        <v>49</v>
      </c>
      <c r="I1868" s="13">
        <v>1</v>
      </c>
      <c r="J1868" s="14">
        <v>51.25</v>
      </c>
      <c r="K1868" s="15">
        <v>0.05</v>
      </c>
      <c r="L1868" s="14">
        <v>21.99</v>
      </c>
      <c r="M1868" s="14">
        <f t="shared" si="116"/>
        <v>48.6875</v>
      </c>
      <c r="N1868" s="14">
        <f t="shared" si="117"/>
        <v>21.99</v>
      </c>
      <c r="O1868" s="14">
        <f t="shared" si="118"/>
        <v>26.6975</v>
      </c>
      <c r="P1868" s="16">
        <f t="shared" si="119"/>
        <v>0.548344030808729</v>
      </c>
      <c r="Q1868" s="17">
        <f>YEAR(SalesDataTable[[#This Row],[Order Date]])</f>
        <v>2026</v>
      </c>
      <c r="R1868" s="16" t="str">
        <f>"Q"&amp;ROUNDUP(MONTH(SalesDataTable[[#This Row],[Order Date]])/3,0)</f>
        <v>Q3</v>
      </c>
      <c r="S1868" s="13">
        <f>MONTH(SalesDataTable[[#This Row],[Order Date]])</f>
        <v>9</v>
      </c>
      <c r="T1868" s="16" t="str">
        <f>TEXT(SalesDataTable[[#This Row],[Order Date]],"mmm")</f>
        <v>Sep</v>
      </c>
    </row>
    <row r="1869" ht="15.6" spans="1:20">
      <c r="A1869" s="19" t="s">
        <v>1940</v>
      </c>
      <c r="B1869" s="11">
        <v>46276</v>
      </c>
      <c r="C1869" s="12" t="s">
        <v>34</v>
      </c>
      <c r="D1869" s="12" t="s">
        <v>146</v>
      </c>
      <c r="E1869" s="12" t="s">
        <v>23</v>
      </c>
      <c r="F1869" s="12" t="s">
        <v>24</v>
      </c>
      <c r="G1869" s="12" t="s">
        <v>69</v>
      </c>
      <c r="H1869" s="12" t="s">
        <v>94</v>
      </c>
      <c r="I1869" s="13">
        <v>1</v>
      </c>
      <c r="J1869" s="14">
        <v>50.78</v>
      </c>
      <c r="K1869" s="15">
        <v>0.05</v>
      </c>
      <c r="L1869" s="14">
        <v>22.52</v>
      </c>
      <c r="M1869" s="14">
        <f t="shared" si="116"/>
        <v>48.241</v>
      </c>
      <c r="N1869" s="14">
        <f t="shared" si="117"/>
        <v>22.52</v>
      </c>
      <c r="O1869" s="14">
        <f t="shared" si="118"/>
        <v>25.721</v>
      </c>
      <c r="P1869" s="16">
        <f t="shared" si="119"/>
        <v>0.533177172944176</v>
      </c>
      <c r="Q1869" s="17">
        <f>YEAR(SalesDataTable[[#This Row],[Order Date]])</f>
        <v>2026</v>
      </c>
      <c r="R1869" s="16" t="str">
        <f>"Q"&amp;ROUNDUP(MONTH(SalesDataTable[[#This Row],[Order Date]])/3,0)</f>
        <v>Q3</v>
      </c>
      <c r="S1869" s="13">
        <f>MONTH(SalesDataTable[[#This Row],[Order Date]])</f>
        <v>9</v>
      </c>
      <c r="T1869" s="16" t="str">
        <f>TEXT(SalesDataTable[[#This Row],[Order Date]],"mmm")</f>
        <v>Sep</v>
      </c>
    </row>
    <row r="1870" ht="15.6" spans="1:20">
      <c r="A1870" s="19" t="s">
        <v>1941</v>
      </c>
      <c r="B1870" s="11">
        <v>46276</v>
      </c>
      <c r="C1870" s="12" t="s">
        <v>28</v>
      </c>
      <c r="D1870" s="12" t="s">
        <v>29</v>
      </c>
      <c r="E1870" s="12" t="s">
        <v>23</v>
      </c>
      <c r="F1870" s="12" t="s">
        <v>36</v>
      </c>
      <c r="G1870" s="12" t="s">
        <v>37</v>
      </c>
      <c r="H1870" s="12" t="s">
        <v>91</v>
      </c>
      <c r="I1870" s="13">
        <v>1</v>
      </c>
      <c r="J1870" s="14">
        <v>133.31</v>
      </c>
      <c r="K1870" s="15">
        <v>0.05</v>
      </c>
      <c r="L1870" s="14">
        <v>67.79</v>
      </c>
      <c r="M1870" s="14">
        <f t="shared" si="116"/>
        <v>126.6445</v>
      </c>
      <c r="N1870" s="14">
        <f t="shared" si="117"/>
        <v>67.79</v>
      </c>
      <c r="O1870" s="14">
        <f t="shared" si="118"/>
        <v>58.8545</v>
      </c>
      <c r="P1870" s="16">
        <f t="shared" si="119"/>
        <v>0.464722115843957</v>
      </c>
      <c r="Q1870" s="17">
        <f>YEAR(SalesDataTable[[#This Row],[Order Date]])</f>
        <v>2026</v>
      </c>
      <c r="R1870" s="16" t="str">
        <f>"Q"&amp;ROUNDUP(MONTH(SalesDataTable[[#This Row],[Order Date]])/3,0)</f>
        <v>Q3</v>
      </c>
      <c r="S1870" s="13">
        <f>MONTH(SalesDataTable[[#This Row],[Order Date]])</f>
        <v>9</v>
      </c>
      <c r="T1870" s="16" t="str">
        <f>TEXT(SalesDataTable[[#This Row],[Order Date]],"mmm")</f>
        <v>Sep</v>
      </c>
    </row>
    <row r="1871" ht="15.6" spans="1:20">
      <c r="A1871" s="19" t="s">
        <v>1942</v>
      </c>
      <c r="B1871" s="11">
        <v>46276</v>
      </c>
      <c r="C1871" s="12" t="s">
        <v>34</v>
      </c>
      <c r="D1871" s="12" t="s">
        <v>35</v>
      </c>
      <c r="E1871" s="12" t="s">
        <v>23</v>
      </c>
      <c r="F1871" s="12" t="s">
        <v>24</v>
      </c>
      <c r="G1871" s="12" t="s">
        <v>37</v>
      </c>
      <c r="H1871" s="12" t="s">
        <v>103</v>
      </c>
      <c r="I1871" s="13">
        <v>1</v>
      </c>
      <c r="J1871" s="14">
        <v>162.06</v>
      </c>
      <c r="K1871" s="15">
        <v>0</v>
      </c>
      <c r="L1871" s="14">
        <v>86.95</v>
      </c>
      <c r="M1871" s="14">
        <f t="shared" si="116"/>
        <v>162.06</v>
      </c>
      <c r="N1871" s="14">
        <f t="shared" si="117"/>
        <v>86.95</v>
      </c>
      <c r="O1871" s="14">
        <f t="shared" si="118"/>
        <v>75.11</v>
      </c>
      <c r="P1871" s="16">
        <f t="shared" si="119"/>
        <v>0.463470319634703</v>
      </c>
      <c r="Q1871" s="17">
        <f>YEAR(SalesDataTable[[#This Row],[Order Date]])</f>
        <v>2026</v>
      </c>
      <c r="R1871" s="16" t="str">
        <f>"Q"&amp;ROUNDUP(MONTH(SalesDataTable[[#This Row],[Order Date]])/3,0)</f>
        <v>Q3</v>
      </c>
      <c r="S1871" s="13">
        <f>MONTH(SalesDataTable[[#This Row],[Order Date]])</f>
        <v>9</v>
      </c>
      <c r="T1871" s="16" t="str">
        <f>TEXT(SalesDataTable[[#This Row],[Order Date]],"mmm")</f>
        <v>Sep</v>
      </c>
    </row>
    <row r="1872" ht="15.6" spans="1:20">
      <c r="A1872" s="19" t="s">
        <v>1943</v>
      </c>
      <c r="B1872" s="11">
        <v>46276</v>
      </c>
      <c r="C1872" s="12" t="s">
        <v>34</v>
      </c>
      <c r="D1872" s="12" t="s">
        <v>54</v>
      </c>
      <c r="E1872" s="12" t="s">
        <v>45</v>
      </c>
      <c r="F1872" s="12" t="s">
        <v>24</v>
      </c>
      <c r="G1872" s="12" t="s">
        <v>37</v>
      </c>
      <c r="H1872" s="12" t="s">
        <v>38</v>
      </c>
      <c r="I1872" s="13">
        <v>2</v>
      </c>
      <c r="J1872" s="14">
        <v>37.03</v>
      </c>
      <c r="K1872" s="15">
        <v>0.1</v>
      </c>
      <c r="L1872" s="14">
        <v>13.46</v>
      </c>
      <c r="M1872" s="14">
        <f t="shared" si="116"/>
        <v>66.654</v>
      </c>
      <c r="N1872" s="14">
        <f t="shared" si="117"/>
        <v>26.92</v>
      </c>
      <c r="O1872" s="14">
        <f t="shared" si="118"/>
        <v>39.734</v>
      </c>
      <c r="P1872" s="16">
        <f t="shared" si="119"/>
        <v>0.59612326342005</v>
      </c>
      <c r="Q1872" s="17">
        <f>YEAR(SalesDataTable[[#This Row],[Order Date]])</f>
        <v>2026</v>
      </c>
      <c r="R1872" s="16" t="str">
        <f>"Q"&amp;ROUNDUP(MONTH(SalesDataTable[[#This Row],[Order Date]])/3,0)</f>
        <v>Q3</v>
      </c>
      <c r="S1872" s="13">
        <f>MONTH(SalesDataTable[[#This Row],[Order Date]])</f>
        <v>9</v>
      </c>
      <c r="T1872" s="16" t="str">
        <f>TEXT(SalesDataTable[[#This Row],[Order Date]],"mmm")</f>
        <v>Sep</v>
      </c>
    </row>
    <row r="1873" ht="15.6" spans="1:20">
      <c r="A1873" s="19" t="s">
        <v>1944</v>
      </c>
      <c r="B1873" s="11">
        <v>46276</v>
      </c>
      <c r="C1873" s="12" t="s">
        <v>28</v>
      </c>
      <c r="D1873" s="12" t="s">
        <v>86</v>
      </c>
      <c r="E1873" s="12" t="s">
        <v>23</v>
      </c>
      <c r="F1873" s="12" t="s">
        <v>36</v>
      </c>
      <c r="G1873" s="12" t="s">
        <v>51</v>
      </c>
      <c r="H1873" s="12" t="s">
        <v>52</v>
      </c>
      <c r="I1873" s="13">
        <v>1</v>
      </c>
      <c r="J1873" s="14">
        <v>338.01</v>
      </c>
      <c r="K1873" s="15">
        <v>0</v>
      </c>
      <c r="L1873" s="14">
        <v>190.89</v>
      </c>
      <c r="M1873" s="14">
        <f t="shared" si="116"/>
        <v>338.01</v>
      </c>
      <c r="N1873" s="14">
        <f t="shared" si="117"/>
        <v>190.89</v>
      </c>
      <c r="O1873" s="14">
        <f t="shared" si="118"/>
        <v>147.12</v>
      </c>
      <c r="P1873" s="16">
        <f t="shared" si="119"/>
        <v>0.435253394869974</v>
      </c>
      <c r="Q1873" s="17">
        <f>YEAR(SalesDataTable[[#This Row],[Order Date]])</f>
        <v>2026</v>
      </c>
      <c r="R1873" s="16" t="str">
        <f>"Q"&amp;ROUNDUP(MONTH(SalesDataTable[[#This Row],[Order Date]])/3,0)</f>
        <v>Q3</v>
      </c>
      <c r="S1873" s="13">
        <f>MONTH(SalesDataTable[[#This Row],[Order Date]])</f>
        <v>9</v>
      </c>
      <c r="T1873" s="16" t="str">
        <f>TEXT(SalesDataTable[[#This Row],[Order Date]],"mmm")</f>
        <v>Sep</v>
      </c>
    </row>
    <row r="1874" ht="15.6" spans="1:20">
      <c r="A1874" s="19" t="s">
        <v>1945</v>
      </c>
      <c r="B1874" s="11">
        <v>46277</v>
      </c>
      <c r="C1874" s="12" t="s">
        <v>47</v>
      </c>
      <c r="D1874" s="12" t="s">
        <v>102</v>
      </c>
      <c r="E1874" s="12" t="s">
        <v>23</v>
      </c>
      <c r="F1874" s="12" t="s">
        <v>36</v>
      </c>
      <c r="G1874" s="12" t="s">
        <v>69</v>
      </c>
      <c r="H1874" s="12" t="s">
        <v>70</v>
      </c>
      <c r="I1874" s="13">
        <v>5</v>
      </c>
      <c r="J1874" s="14">
        <v>40.78</v>
      </c>
      <c r="K1874" s="15">
        <v>0.05</v>
      </c>
      <c r="L1874" s="14">
        <v>14.94</v>
      </c>
      <c r="M1874" s="14">
        <f t="shared" si="116"/>
        <v>193.705</v>
      </c>
      <c r="N1874" s="14">
        <f t="shared" si="117"/>
        <v>74.7</v>
      </c>
      <c r="O1874" s="14">
        <f t="shared" si="118"/>
        <v>119.005</v>
      </c>
      <c r="P1874" s="16">
        <f t="shared" si="119"/>
        <v>0.614362045378281</v>
      </c>
      <c r="Q1874" s="17">
        <f>YEAR(SalesDataTable[[#This Row],[Order Date]])</f>
        <v>2026</v>
      </c>
      <c r="R1874" s="16" t="str">
        <f>"Q"&amp;ROUNDUP(MONTH(SalesDataTable[[#This Row],[Order Date]])/3,0)</f>
        <v>Q3</v>
      </c>
      <c r="S1874" s="13">
        <f>MONTH(SalesDataTable[[#This Row],[Order Date]])</f>
        <v>9</v>
      </c>
      <c r="T1874" s="16" t="str">
        <f>TEXT(SalesDataTable[[#This Row],[Order Date]],"mmm")</f>
        <v>Sep</v>
      </c>
    </row>
    <row r="1875" ht="15.6" spans="1:20">
      <c r="A1875" s="19" t="s">
        <v>1946</v>
      </c>
      <c r="B1875" s="11">
        <v>46277</v>
      </c>
      <c r="C1875" s="12" t="s">
        <v>34</v>
      </c>
      <c r="D1875" s="12" t="s">
        <v>146</v>
      </c>
      <c r="E1875" s="12" t="s">
        <v>23</v>
      </c>
      <c r="F1875" s="12" t="s">
        <v>24</v>
      </c>
      <c r="G1875" s="12" t="s">
        <v>25</v>
      </c>
      <c r="H1875" s="12" t="s">
        <v>49</v>
      </c>
      <c r="I1875" s="13">
        <v>4</v>
      </c>
      <c r="J1875" s="14">
        <v>51.47</v>
      </c>
      <c r="K1875" s="15">
        <v>0</v>
      </c>
      <c r="L1875" s="14">
        <v>21.9</v>
      </c>
      <c r="M1875" s="14">
        <f t="shared" si="116"/>
        <v>205.88</v>
      </c>
      <c r="N1875" s="14">
        <f t="shared" si="117"/>
        <v>87.6</v>
      </c>
      <c r="O1875" s="14">
        <f t="shared" si="118"/>
        <v>118.28</v>
      </c>
      <c r="P1875" s="16">
        <f t="shared" si="119"/>
        <v>0.574509422964834</v>
      </c>
      <c r="Q1875" s="17">
        <f>YEAR(SalesDataTable[[#This Row],[Order Date]])</f>
        <v>2026</v>
      </c>
      <c r="R1875" s="16" t="str">
        <f>"Q"&amp;ROUNDUP(MONTH(SalesDataTable[[#This Row],[Order Date]])/3,0)</f>
        <v>Q3</v>
      </c>
      <c r="S1875" s="13">
        <f>MONTH(SalesDataTable[[#This Row],[Order Date]])</f>
        <v>9</v>
      </c>
      <c r="T1875" s="16" t="str">
        <f>TEXT(SalesDataTable[[#This Row],[Order Date]],"mmm")</f>
        <v>Sep</v>
      </c>
    </row>
    <row r="1876" ht="15.6" spans="1:20">
      <c r="A1876" s="19" t="s">
        <v>1947</v>
      </c>
      <c r="B1876" s="11">
        <v>46277</v>
      </c>
      <c r="C1876" s="12" t="s">
        <v>21</v>
      </c>
      <c r="D1876" s="12" t="s">
        <v>108</v>
      </c>
      <c r="E1876" s="12" t="s">
        <v>30</v>
      </c>
      <c r="F1876" s="12" t="s">
        <v>40</v>
      </c>
      <c r="G1876" s="12" t="s">
        <v>31</v>
      </c>
      <c r="H1876" s="12" t="s">
        <v>41</v>
      </c>
      <c r="I1876" s="13">
        <v>10</v>
      </c>
      <c r="J1876" s="14">
        <v>144.4</v>
      </c>
      <c r="K1876" s="15">
        <v>0.1</v>
      </c>
      <c r="L1876" s="14">
        <v>81.07</v>
      </c>
      <c r="M1876" s="14">
        <f t="shared" si="116"/>
        <v>1299.6</v>
      </c>
      <c r="N1876" s="14">
        <f t="shared" si="117"/>
        <v>810.7</v>
      </c>
      <c r="O1876" s="14">
        <f t="shared" si="118"/>
        <v>488.9</v>
      </c>
      <c r="P1876" s="16">
        <f t="shared" si="119"/>
        <v>0.376192674669129</v>
      </c>
      <c r="Q1876" s="17">
        <f>YEAR(SalesDataTable[[#This Row],[Order Date]])</f>
        <v>2026</v>
      </c>
      <c r="R1876" s="16" t="str">
        <f>"Q"&amp;ROUNDUP(MONTH(SalesDataTable[[#This Row],[Order Date]])/3,0)</f>
        <v>Q3</v>
      </c>
      <c r="S1876" s="13">
        <f>MONTH(SalesDataTable[[#This Row],[Order Date]])</f>
        <v>9</v>
      </c>
      <c r="T1876" s="16" t="str">
        <f>TEXT(SalesDataTable[[#This Row],[Order Date]],"mmm")</f>
        <v>Sep</v>
      </c>
    </row>
    <row r="1877" ht="15.6" spans="1:20">
      <c r="A1877" s="19" t="s">
        <v>1948</v>
      </c>
      <c r="B1877" s="11">
        <v>46277</v>
      </c>
      <c r="C1877" s="12" t="s">
        <v>28</v>
      </c>
      <c r="D1877" s="12" t="s">
        <v>58</v>
      </c>
      <c r="E1877" s="12" t="s">
        <v>45</v>
      </c>
      <c r="F1877" s="12" t="s">
        <v>36</v>
      </c>
      <c r="G1877" s="12" t="s">
        <v>69</v>
      </c>
      <c r="H1877" s="12" t="s">
        <v>94</v>
      </c>
      <c r="I1877" s="13">
        <v>1</v>
      </c>
      <c r="J1877" s="14">
        <v>51.34</v>
      </c>
      <c r="K1877" s="15">
        <v>0.1</v>
      </c>
      <c r="L1877" s="14">
        <v>22.63</v>
      </c>
      <c r="M1877" s="14">
        <f t="shared" si="116"/>
        <v>46.206</v>
      </c>
      <c r="N1877" s="14">
        <f t="shared" si="117"/>
        <v>22.63</v>
      </c>
      <c r="O1877" s="14">
        <f t="shared" si="118"/>
        <v>23.576</v>
      </c>
      <c r="P1877" s="16">
        <f t="shared" si="119"/>
        <v>0.510236765787993</v>
      </c>
      <c r="Q1877" s="17">
        <f>YEAR(SalesDataTable[[#This Row],[Order Date]])</f>
        <v>2026</v>
      </c>
      <c r="R1877" s="16" t="str">
        <f>"Q"&amp;ROUNDUP(MONTH(SalesDataTable[[#This Row],[Order Date]])/3,0)</f>
        <v>Q3</v>
      </c>
      <c r="S1877" s="13">
        <f>MONTH(SalesDataTable[[#This Row],[Order Date]])</f>
        <v>9</v>
      </c>
      <c r="T1877" s="16" t="str">
        <f>TEXT(SalesDataTable[[#This Row],[Order Date]],"mmm")</f>
        <v>Sep</v>
      </c>
    </row>
    <row r="1878" ht="15.6" spans="1:20">
      <c r="A1878" s="19" t="s">
        <v>1949</v>
      </c>
      <c r="B1878" s="11">
        <v>46277</v>
      </c>
      <c r="C1878" s="12" t="s">
        <v>28</v>
      </c>
      <c r="D1878" s="12" t="s">
        <v>29</v>
      </c>
      <c r="E1878" s="12" t="s">
        <v>30</v>
      </c>
      <c r="F1878" s="12" t="s">
        <v>24</v>
      </c>
      <c r="G1878" s="12" t="s">
        <v>37</v>
      </c>
      <c r="H1878" s="12" t="s">
        <v>66</v>
      </c>
      <c r="I1878" s="13">
        <v>6</v>
      </c>
      <c r="J1878" s="14">
        <v>47.72</v>
      </c>
      <c r="K1878" s="15">
        <v>0.1</v>
      </c>
      <c r="L1878" s="14">
        <v>18.41</v>
      </c>
      <c r="M1878" s="14">
        <f t="shared" si="116"/>
        <v>257.688</v>
      </c>
      <c r="N1878" s="14">
        <f t="shared" si="117"/>
        <v>110.46</v>
      </c>
      <c r="O1878" s="14">
        <f t="shared" si="118"/>
        <v>147.228</v>
      </c>
      <c r="P1878" s="16">
        <f t="shared" si="119"/>
        <v>0.571342088106547</v>
      </c>
      <c r="Q1878" s="17">
        <f>YEAR(SalesDataTable[[#This Row],[Order Date]])</f>
        <v>2026</v>
      </c>
      <c r="R1878" s="16" t="str">
        <f>"Q"&amp;ROUNDUP(MONTH(SalesDataTable[[#This Row],[Order Date]])/3,0)</f>
        <v>Q3</v>
      </c>
      <c r="S1878" s="13">
        <f>MONTH(SalesDataTable[[#This Row],[Order Date]])</f>
        <v>9</v>
      </c>
      <c r="T1878" s="16" t="str">
        <f>TEXT(SalesDataTable[[#This Row],[Order Date]],"mmm")</f>
        <v>Sep</v>
      </c>
    </row>
    <row r="1879" ht="15.6" spans="1:20">
      <c r="A1879" s="19" t="s">
        <v>1950</v>
      </c>
      <c r="B1879" s="11">
        <v>46277</v>
      </c>
      <c r="C1879" s="12" t="s">
        <v>28</v>
      </c>
      <c r="D1879" s="12" t="s">
        <v>86</v>
      </c>
      <c r="E1879" s="12" t="s">
        <v>23</v>
      </c>
      <c r="F1879" s="12" t="s">
        <v>40</v>
      </c>
      <c r="G1879" s="12" t="s">
        <v>51</v>
      </c>
      <c r="H1879" s="12" t="s">
        <v>84</v>
      </c>
      <c r="I1879" s="13">
        <v>1</v>
      </c>
      <c r="J1879" s="14">
        <v>81.49</v>
      </c>
      <c r="K1879" s="15">
        <v>0.1</v>
      </c>
      <c r="L1879" s="14">
        <v>38.83</v>
      </c>
      <c r="M1879" s="14">
        <f t="shared" si="116"/>
        <v>73.341</v>
      </c>
      <c r="N1879" s="14">
        <f t="shared" si="117"/>
        <v>38.83</v>
      </c>
      <c r="O1879" s="14">
        <f t="shared" si="118"/>
        <v>34.511</v>
      </c>
      <c r="P1879" s="16">
        <f t="shared" si="119"/>
        <v>0.470555351031483</v>
      </c>
      <c r="Q1879" s="17">
        <f>YEAR(SalesDataTable[[#This Row],[Order Date]])</f>
        <v>2026</v>
      </c>
      <c r="R1879" s="16" t="str">
        <f>"Q"&amp;ROUNDUP(MONTH(SalesDataTable[[#This Row],[Order Date]])/3,0)</f>
        <v>Q3</v>
      </c>
      <c r="S1879" s="13">
        <f>MONTH(SalesDataTable[[#This Row],[Order Date]])</f>
        <v>9</v>
      </c>
      <c r="T1879" s="16" t="str">
        <f>TEXT(SalesDataTable[[#This Row],[Order Date]],"mmm")</f>
        <v>Sep</v>
      </c>
    </row>
    <row r="1880" ht="15.6" spans="1:20">
      <c r="A1880" s="19" t="s">
        <v>1951</v>
      </c>
      <c r="B1880" s="11">
        <v>46277</v>
      </c>
      <c r="C1880" s="12" t="s">
        <v>28</v>
      </c>
      <c r="D1880" s="12" t="s">
        <v>58</v>
      </c>
      <c r="E1880" s="12" t="s">
        <v>45</v>
      </c>
      <c r="F1880" s="12" t="s">
        <v>24</v>
      </c>
      <c r="G1880" s="12" t="s">
        <v>25</v>
      </c>
      <c r="H1880" s="12" t="s">
        <v>55</v>
      </c>
      <c r="I1880" s="13">
        <v>2</v>
      </c>
      <c r="J1880" s="14">
        <v>39.7</v>
      </c>
      <c r="K1880" s="15">
        <v>0</v>
      </c>
      <c r="L1880" s="14">
        <v>16.32</v>
      </c>
      <c r="M1880" s="14">
        <f t="shared" si="116"/>
        <v>79.4</v>
      </c>
      <c r="N1880" s="14">
        <f t="shared" si="117"/>
        <v>32.64</v>
      </c>
      <c r="O1880" s="14">
        <f t="shared" si="118"/>
        <v>46.76</v>
      </c>
      <c r="P1880" s="16">
        <f t="shared" si="119"/>
        <v>0.588916876574307</v>
      </c>
      <c r="Q1880" s="17">
        <f>YEAR(SalesDataTable[[#This Row],[Order Date]])</f>
        <v>2026</v>
      </c>
      <c r="R1880" s="16" t="str">
        <f>"Q"&amp;ROUNDUP(MONTH(SalesDataTable[[#This Row],[Order Date]])/3,0)</f>
        <v>Q3</v>
      </c>
      <c r="S1880" s="13">
        <f>MONTH(SalesDataTable[[#This Row],[Order Date]])</f>
        <v>9</v>
      </c>
      <c r="T1880" s="16" t="str">
        <f>TEXT(SalesDataTable[[#This Row],[Order Date]],"mmm")</f>
        <v>Sep</v>
      </c>
    </row>
    <row r="1881" ht="15.6" spans="1:20">
      <c r="A1881" s="19" t="s">
        <v>1952</v>
      </c>
      <c r="B1881" s="11">
        <v>46277</v>
      </c>
      <c r="C1881" s="12" t="s">
        <v>28</v>
      </c>
      <c r="D1881" s="12" t="s">
        <v>89</v>
      </c>
      <c r="E1881" s="12" t="s">
        <v>30</v>
      </c>
      <c r="F1881" s="12" t="s">
        <v>36</v>
      </c>
      <c r="G1881" s="12" t="s">
        <v>51</v>
      </c>
      <c r="H1881" s="12" t="s">
        <v>52</v>
      </c>
      <c r="I1881" s="13">
        <v>4</v>
      </c>
      <c r="J1881" s="14">
        <v>344.67</v>
      </c>
      <c r="K1881" s="15">
        <v>0.1</v>
      </c>
      <c r="L1881" s="14">
        <v>195.35</v>
      </c>
      <c r="M1881" s="14">
        <f t="shared" si="116"/>
        <v>1240.812</v>
      </c>
      <c r="N1881" s="14">
        <f t="shared" si="117"/>
        <v>781.4</v>
      </c>
      <c r="O1881" s="14">
        <f t="shared" si="118"/>
        <v>459.412</v>
      </c>
      <c r="P1881" s="16">
        <f t="shared" si="119"/>
        <v>0.370251093638682</v>
      </c>
      <c r="Q1881" s="17">
        <f>YEAR(SalesDataTable[[#This Row],[Order Date]])</f>
        <v>2026</v>
      </c>
      <c r="R1881" s="16" t="str">
        <f>"Q"&amp;ROUNDUP(MONTH(SalesDataTable[[#This Row],[Order Date]])/3,0)</f>
        <v>Q3</v>
      </c>
      <c r="S1881" s="13">
        <f>MONTH(SalesDataTable[[#This Row],[Order Date]])</f>
        <v>9</v>
      </c>
      <c r="T1881" s="16" t="str">
        <f>TEXT(SalesDataTable[[#This Row],[Order Date]],"mmm")</f>
        <v>Sep</v>
      </c>
    </row>
    <row r="1882" ht="15.6" spans="1:20">
      <c r="A1882" s="19" t="s">
        <v>1953</v>
      </c>
      <c r="B1882" s="11">
        <v>46277</v>
      </c>
      <c r="C1882" s="12" t="s">
        <v>21</v>
      </c>
      <c r="D1882" s="12" t="s">
        <v>22</v>
      </c>
      <c r="E1882" s="12" t="s">
        <v>23</v>
      </c>
      <c r="F1882" s="12" t="s">
        <v>24</v>
      </c>
      <c r="G1882" s="12" t="s">
        <v>25</v>
      </c>
      <c r="H1882" s="12" t="s">
        <v>26</v>
      </c>
      <c r="I1882" s="13">
        <v>1</v>
      </c>
      <c r="J1882" s="14">
        <v>80.39</v>
      </c>
      <c r="K1882" s="15">
        <v>0</v>
      </c>
      <c r="L1882" s="14">
        <v>42.85</v>
      </c>
      <c r="M1882" s="14">
        <f t="shared" si="116"/>
        <v>80.39</v>
      </c>
      <c r="N1882" s="14">
        <f t="shared" si="117"/>
        <v>42.85</v>
      </c>
      <c r="O1882" s="14">
        <f t="shared" si="118"/>
        <v>37.54</v>
      </c>
      <c r="P1882" s="16">
        <f t="shared" si="119"/>
        <v>0.466973504167185</v>
      </c>
      <c r="Q1882" s="17">
        <f>YEAR(SalesDataTable[[#This Row],[Order Date]])</f>
        <v>2026</v>
      </c>
      <c r="R1882" s="16" t="str">
        <f>"Q"&amp;ROUNDUP(MONTH(SalesDataTable[[#This Row],[Order Date]])/3,0)</f>
        <v>Q3</v>
      </c>
      <c r="S1882" s="13">
        <f>MONTH(SalesDataTable[[#This Row],[Order Date]])</f>
        <v>9</v>
      </c>
      <c r="T1882" s="16" t="str">
        <f>TEXT(SalesDataTable[[#This Row],[Order Date]],"mmm")</f>
        <v>Sep</v>
      </c>
    </row>
    <row r="1883" ht="15.6" spans="1:20">
      <c r="A1883" s="19" t="s">
        <v>1954</v>
      </c>
      <c r="B1883" s="11">
        <v>46278</v>
      </c>
      <c r="C1883" s="12" t="s">
        <v>34</v>
      </c>
      <c r="D1883" s="12" t="s">
        <v>44</v>
      </c>
      <c r="E1883" s="12" t="s">
        <v>45</v>
      </c>
      <c r="F1883" s="12" t="s">
        <v>24</v>
      </c>
      <c r="G1883" s="12" t="s">
        <v>31</v>
      </c>
      <c r="H1883" s="12" t="s">
        <v>41</v>
      </c>
      <c r="I1883" s="13">
        <v>1</v>
      </c>
      <c r="J1883" s="14">
        <v>143.67</v>
      </c>
      <c r="K1883" s="15">
        <v>0.1</v>
      </c>
      <c r="L1883" s="14">
        <v>79.89</v>
      </c>
      <c r="M1883" s="14">
        <f t="shared" si="116"/>
        <v>129.303</v>
      </c>
      <c r="N1883" s="14">
        <f t="shared" si="117"/>
        <v>79.89</v>
      </c>
      <c r="O1883" s="14">
        <f t="shared" si="118"/>
        <v>49.413</v>
      </c>
      <c r="P1883" s="16">
        <f t="shared" si="119"/>
        <v>0.382148906057864</v>
      </c>
      <c r="Q1883" s="17">
        <f>YEAR(SalesDataTable[[#This Row],[Order Date]])</f>
        <v>2026</v>
      </c>
      <c r="R1883" s="16" t="str">
        <f>"Q"&amp;ROUNDUP(MONTH(SalesDataTable[[#This Row],[Order Date]])/3,0)</f>
        <v>Q3</v>
      </c>
      <c r="S1883" s="13">
        <f>MONTH(SalesDataTable[[#This Row],[Order Date]])</f>
        <v>9</v>
      </c>
      <c r="T1883" s="16" t="str">
        <f>TEXT(SalesDataTable[[#This Row],[Order Date]],"mmm")</f>
        <v>Sep</v>
      </c>
    </row>
    <row r="1884" ht="15.6" spans="1:20">
      <c r="A1884" s="19" t="s">
        <v>1955</v>
      </c>
      <c r="B1884" s="11">
        <v>46278</v>
      </c>
      <c r="C1884" s="12" t="s">
        <v>28</v>
      </c>
      <c r="D1884" s="12" t="s">
        <v>89</v>
      </c>
      <c r="E1884" s="12" t="s">
        <v>45</v>
      </c>
      <c r="F1884" s="12" t="s">
        <v>24</v>
      </c>
      <c r="G1884" s="12" t="s">
        <v>37</v>
      </c>
      <c r="H1884" s="12" t="s">
        <v>38</v>
      </c>
      <c r="I1884" s="13">
        <v>1</v>
      </c>
      <c r="J1884" s="14">
        <v>35.86</v>
      </c>
      <c r="K1884" s="15">
        <v>0</v>
      </c>
      <c r="L1884" s="14">
        <v>13.33</v>
      </c>
      <c r="M1884" s="14">
        <f t="shared" si="116"/>
        <v>35.86</v>
      </c>
      <c r="N1884" s="14">
        <f t="shared" si="117"/>
        <v>13.33</v>
      </c>
      <c r="O1884" s="14">
        <f t="shared" si="118"/>
        <v>22.53</v>
      </c>
      <c r="P1884" s="16">
        <f t="shared" si="119"/>
        <v>0.628276631344116</v>
      </c>
      <c r="Q1884" s="17">
        <f>YEAR(SalesDataTable[[#This Row],[Order Date]])</f>
        <v>2026</v>
      </c>
      <c r="R1884" s="16" t="str">
        <f>"Q"&amp;ROUNDUP(MONTH(SalesDataTable[[#This Row],[Order Date]])/3,0)</f>
        <v>Q3</v>
      </c>
      <c r="S1884" s="13">
        <f>MONTH(SalesDataTable[[#This Row],[Order Date]])</f>
        <v>9</v>
      </c>
      <c r="T1884" s="16" t="str">
        <f>TEXT(SalesDataTable[[#This Row],[Order Date]],"mmm")</f>
        <v>Sep</v>
      </c>
    </row>
    <row r="1885" ht="15.6" spans="1:20">
      <c r="A1885" s="19" t="s">
        <v>1956</v>
      </c>
      <c r="B1885" s="11">
        <v>46278</v>
      </c>
      <c r="C1885" s="12" t="s">
        <v>28</v>
      </c>
      <c r="D1885" s="12" t="s">
        <v>106</v>
      </c>
      <c r="E1885" s="12" t="s">
        <v>45</v>
      </c>
      <c r="F1885" s="12" t="s">
        <v>24</v>
      </c>
      <c r="G1885" s="12" t="s">
        <v>37</v>
      </c>
      <c r="H1885" s="12" t="s">
        <v>91</v>
      </c>
      <c r="I1885" s="13">
        <v>3</v>
      </c>
      <c r="J1885" s="14">
        <v>130.28</v>
      </c>
      <c r="K1885" s="15">
        <v>0.1</v>
      </c>
      <c r="L1885" s="14">
        <v>65.33</v>
      </c>
      <c r="M1885" s="14">
        <f t="shared" si="116"/>
        <v>351.756</v>
      </c>
      <c r="N1885" s="14">
        <f t="shared" si="117"/>
        <v>195.99</v>
      </c>
      <c r="O1885" s="14">
        <f t="shared" si="118"/>
        <v>155.766</v>
      </c>
      <c r="P1885" s="16">
        <f t="shared" si="119"/>
        <v>0.442824003002081</v>
      </c>
      <c r="Q1885" s="17">
        <f>YEAR(SalesDataTable[[#This Row],[Order Date]])</f>
        <v>2026</v>
      </c>
      <c r="R1885" s="16" t="str">
        <f>"Q"&amp;ROUNDUP(MONTH(SalesDataTable[[#This Row],[Order Date]])/3,0)</f>
        <v>Q3</v>
      </c>
      <c r="S1885" s="13">
        <f>MONTH(SalesDataTable[[#This Row],[Order Date]])</f>
        <v>9</v>
      </c>
      <c r="T1885" s="16" t="str">
        <f>TEXT(SalesDataTable[[#This Row],[Order Date]],"mmm")</f>
        <v>Sep</v>
      </c>
    </row>
    <row r="1886" ht="15.6" spans="1:20">
      <c r="A1886" s="19" t="s">
        <v>1957</v>
      </c>
      <c r="B1886" s="11">
        <v>46278</v>
      </c>
      <c r="C1886" s="12" t="s">
        <v>28</v>
      </c>
      <c r="D1886" s="12" t="s">
        <v>58</v>
      </c>
      <c r="E1886" s="12" t="s">
        <v>59</v>
      </c>
      <c r="F1886" s="12" t="s">
        <v>24</v>
      </c>
      <c r="G1886" s="12" t="s">
        <v>31</v>
      </c>
      <c r="H1886" s="12" t="s">
        <v>73</v>
      </c>
      <c r="I1886" s="13">
        <v>1</v>
      </c>
      <c r="J1886" s="14">
        <v>157.89</v>
      </c>
      <c r="K1886" s="15">
        <v>0.1</v>
      </c>
      <c r="L1886" s="14">
        <v>78.21</v>
      </c>
      <c r="M1886" s="14">
        <f t="shared" si="116"/>
        <v>142.101</v>
      </c>
      <c r="N1886" s="14">
        <f t="shared" si="117"/>
        <v>78.21</v>
      </c>
      <c r="O1886" s="14">
        <f t="shared" si="118"/>
        <v>63.891</v>
      </c>
      <c r="P1886" s="16">
        <f t="shared" si="119"/>
        <v>0.449616821837989</v>
      </c>
      <c r="Q1886" s="17">
        <f>YEAR(SalesDataTable[[#This Row],[Order Date]])</f>
        <v>2026</v>
      </c>
      <c r="R1886" s="16" t="str">
        <f>"Q"&amp;ROUNDUP(MONTH(SalesDataTable[[#This Row],[Order Date]])/3,0)</f>
        <v>Q3</v>
      </c>
      <c r="S1886" s="13">
        <f>MONTH(SalesDataTable[[#This Row],[Order Date]])</f>
        <v>9</v>
      </c>
      <c r="T1886" s="16" t="str">
        <f>TEXT(SalesDataTable[[#This Row],[Order Date]],"mmm")</f>
        <v>Sep</v>
      </c>
    </row>
    <row r="1887" ht="15.6" spans="1:20">
      <c r="A1887" s="19" t="s">
        <v>1958</v>
      </c>
      <c r="B1887" s="11">
        <v>46278</v>
      </c>
      <c r="C1887" s="12" t="s">
        <v>47</v>
      </c>
      <c r="D1887" s="12" t="s">
        <v>68</v>
      </c>
      <c r="E1887" s="12" t="s">
        <v>23</v>
      </c>
      <c r="F1887" s="12" t="s">
        <v>36</v>
      </c>
      <c r="G1887" s="12" t="s">
        <v>69</v>
      </c>
      <c r="H1887" s="12" t="s">
        <v>70</v>
      </c>
      <c r="I1887" s="13">
        <v>2</v>
      </c>
      <c r="J1887" s="14">
        <v>40.83</v>
      </c>
      <c r="K1887" s="15">
        <v>0</v>
      </c>
      <c r="L1887" s="14">
        <v>14.56</v>
      </c>
      <c r="M1887" s="14">
        <f t="shared" si="116"/>
        <v>81.66</v>
      </c>
      <c r="N1887" s="14">
        <f t="shared" si="117"/>
        <v>29.12</v>
      </c>
      <c r="O1887" s="14">
        <f t="shared" si="118"/>
        <v>52.54</v>
      </c>
      <c r="P1887" s="16">
        <f t="shared" si="119"/>
        <v>0.643399461180505</v>
      </c>
      <c r="Q1887" s="17">
        <f>YEAR(SalesDataTable[[#This Row],[Order Date]])</f>
        <v>2026</v>
      </c>
      <c r="R1887" s="16" t="str">
        <f>"Q"&amp;ROUNDUP(MONTH(SalesDataTable[[#This Row],[Order Date]])/3,0)</f>
        <v>Q3</v>
      </c>
      <c r="S1887" s="13">
        <f>MONTH(SalesDataTable[[#This Row],[Order Date]])</f>
        <v>9</v>
      </c>
      <c r="T1887" s="16" t="str">
        <f>TEXT(SalesDataTable[[#This Row],[Order Date]],"mmm")</f>
        <v>Sep</v>
      </c>
    </row>
    <row r="1888" ht="15.6" spans="1:20">
      <c r="A1888" s="19" t="s">
        <v>1959</v>
      </c>
      <c r="B1888" s="11">
        <v>46278</v>
      </c>
      <c r="C1888" s="12" t="s">
        <v>34</v>
      </c>
      <c r="D1888" s="12" t="s">
        <v>146</v>
      </c>
      <c r="E1888" s="12" t="s">
        <v>45</v>
      </c>
      <c r="F1888" s="12" t="s">
        <v>36</v>
      </c>
      <c r="G1888" s="12" t="s">
        <v>69</v>
      </c>
      <c r="H1888" s="12" t="s">
        <v>87</v>
      </c>
      <c r="I1888" s="13">
        <v>2</v>
      </c>
      <c r="J1888" s="14">
        <v>37.12</v>
      </c>
      <c r="K1888" s="15">
        <v>0</v>
      </c>
      <c r="L1888" s="14">
        <v>14.26</v>
      </c>
      <c r="M1888" s="14">
        <f t="shared" si="116"/>
        <v>74.24</v>
      </c>
      <c r="N1888" s="14">
        <f t="shared" si="117"/>
        <v>28.52</v>
      </c>
      <c r="O1888" s="14">
        <f t="shared" si="118"/>
        <v>45.72</v>
      </c>
      <c r="P1888" s="16">
        <f t="shared" si="119"/>
        <v>0.615840517241379</v>
      </c>
      <c r="Q1888" s="17">
        <f>YEAR(SalesDataTable[[#This Row],[Order Date]])</f>
        <v>2026</v>
      </c>
      <c r="R1888" s="16" t="str">
        <f>"Q"&amp;ROUNDUP(MONTH(SalesDataTable[[#This Row],[Order Date]])/3,0)</f>
        <v>Q3</v>
      </c>
      <c r="S1888" s="13">
        <f>MONTH(SalesDataTable[[#This Row],[Order Date]])</f>
        <v>9</v>
      </c>
      <c r="T1888" s="16" t="str">
        <f>TEXT(SalesDataTable[[#This Row],[Order Date]],"mmm")</f>
        <v>Sep</v>
      </c>
    </row>
    <row r="1889" ht="15.6" spans="1:20">
      <c r="A1889" s="19" t="s">
        <v>1960</v>
      </c>
      <c r="B1889" s="11">
        <v>46278</v>
      </c>
      <c r="C1889" s="12" t="s">
        <v>47</v>
      </c>
      <c r="D1889" s="12" t="s">
        <v>68</v>
      </c>
      <c r="E1889" s="12" t="s">
        <v>23</v>
      </c>
      <c r="F1889" s="12" t="s">
        <v>24</v>
      </c>
      <c r="G1889" s="12" t="s">
        <v>51</v>
      </c>
      <c r="H1889" s="12" t="s">
        <v>110</v>
      </c>
      <c r="I1889" s="13">
        <v>2</v>
      </c>
      <c r="J1889" s="14">
        <v>124.04</v>
      </c>
      <c r="K1889" s="15">
        <v>0.05</v>
      </c>
      <c r="L1889" s="14">
        <v>59.29</v>
      </c>
      <c r="M1889" s="14">
        <f t="shared" si="116"/>
        <v>235.676</v>
      </c>
      <c r="N1889" s="14">
        <f t="shared" si="117"/>
        <v>118.58</v>
      </c>
      <c r="O1889" s="14">
        <f t="shared" si="118"/>
        <v>117.096</v>
      </c>
      <c r="P1889" s="16">
        <f t="shared" si="119"/>
        <v>0.496851609837234</v>
      </c>
      <c r="Q1889" s="17">
        <f>YEAR(SalesDataTable[[#This Row],[Order Date]])</f>
        <v>2026</v>
      </c>
      <c r="R1889" s="16" t="str">
        <f>"Q"&amp;ROUNDUP(MONTH(SalesDataTable[[#This Row],[Order Date]])/3,0)</f>
        <v>Q3</v>
      </c>
      <c r="S1889" s="13">
        <f>MONTH(SalesDataTable[[#This Row],[Order Date]])</f>
        <v>9</v>
      </c>
      <c r="T1889" s="16" t="str">
        <f>TEXT(SalesDataTable[[#This Row],[Order Date]],"mmm")</f>
        <v>Sep</v>
      </c>
    </row>
    <row r="1890" ht="15.6" spans="1:20">
      <c r="A1890" s="19" t="s">
        <v>1961</v>
      </c>
      <c r="B1890" s="11">
        <v>46278</v>
      </c>
      <c r="C1890" s="12" t="s">
        <v>28</v>
      </c>
      <c r="D1890" s="12" t="s">
        <v>89</v>
      </c>
      <c r="E1890" s="12" t="s">
        <v>23</v>
      </c>
      <c r="F1890" s="12" t="s">
        <v>24</v>
      </c>
      <c r="G1890" s="12" t="s">
        <v>31</v>
      </c>
      <c r="H1890" s="12" t="s">
        <v>41</v>
      </c>
      <c r="I1890" s="13">
        <v>1</v>
      </c>
      <c r="J1890" s="14">
        <v>142.36</v>
      </c>
      <c r="K1890" s="15">
        <v>0</v>
      </c>
      <c r="L1890" s="14">
        <v>78.3</v>
      </c>
      <c r="M1890" s="14">
        <f t="shared" si="116"/>
        <v>142.36</v>
      </c>
      <c r="N1890" s="14">
        <f t="shared" si="117"/>
        <v>78.3</v>
      </c>
      <c r="O1890" s="14">
        <f t="shared" si="118"/>
        <v>64.06</v>
      </c>
      <c r="P1890" s="16">
        <f t="shared" si="119"/>
        <v>0.449985951109862</v>
      </c>
      <c r="Q1890" s="17">
        <f>YEAR(SalesDataTable[[#This Row],[Order Date]])</f>
        <v>2026</v>
      </c>
      <c r="R1890" s="16" t="str">
        <f>"Q"&amp;ROUNDUP(MONTH(SalesDataTable[[#This Row],[Order Date]])/3,0)</f>
        <v>Q3</v>
      </c>
      <c r="S1890" s="13">
        <f>MONTH(SalesDataTable[[#This Row],[Order Date]])</f>
        <v>9</v>
      </c>
      <c r="T1890" s="16" t="str">
        <f>TEXT(SalesDataTable[[#This Row],[Order Date]],"mmm")</f>
        <v>Sep</v>
      </c>
    </row>
    <row r="1891" ht="15.6" spans="1:20">
      <c r="A1891" s="19" t="s">
        <v>1962</v>
      </c>
      <c r="B1891" s="11">
        <v>46278</v>
      </c>
      <c r="C1891" s="12" t="s">
        <v>28</v>
      </c>
      <c r="D1891" s="12" t="s">
        <v>89</v>
      </c>
      <c r="E1891" s="12" t="s">
        <v>30</v>
      </c>
      <c r="F1891" s="12" t="s">
        <v>40</v>
      </c>
      <c r="G1891" s="12" t="s">
        <v>25</v>
      </c>
      <c r="H1891" s="12" t="s">
        <v>63</v>
      </c>
      <c r="I1891" s="13">
        <v>6</v>
      </c>
      <c r="J1891" s="14">
        <v>104.11</v>
      </c>
      <c r="K1891" s="15">
        <v>0.1</v>
      </c>
      <c r="L1891" s="14">
        <v>49</v>
      </c>
      <c r="M1891" s="14">
        <f t="shared" si="116"/>
        <v>562.194</v>
      </c>
      <c r="N1891" s="14">
        <f t="shared" si="117"/>
        <v>294</v>
      </c>
      <c r="O1891" s="14">
        <f t="shared" si="118"/>
        <v>268.194</v>
      </c>
      <c r="P1891" s="16">
        <f t="shared" si="119"/>
        <v>0.477048847906594</v>
      </c>
      <c r="Q1891" s="17">
        <f>YEAR(SalesDataTable[[#This Row],[Order Date]])</f>
        <v>2026</v>
      </c>
      <c r="R1891" s="16" t="str">
        <f>"Q"&amp;ROUNDUP(MONTH(SalesDataTable[[#This Row],[Order Date]])/3,0)</f>
        <v>Q3</v>
      </c>
      <c r="S1891" s="13">
        <f>MONTH(SalesDataTable[[#This Row],[Order Date]])</f>
        <v>9</v>
      </c>
      <c r="T1891" s="16" t="str">
        <f>TEXT(SalesDataTable[[#This Row],[Order Date]],"mmm")</f>
        <v>Sep</v>
      </c>
    </row>
    <row r="1892" ht="15.6" spans="1:20">
      <c r="A1892" s="19" t="s">
        <v>1963</v>
      </c>
      <c r="B1892" s="11">
        <v>46278</v>
      </c>
      <c r="C1892" s="12" t="s">
        <v>47</v>
      </c>
      <c r="D1892" s="12" t="s">
        <v>68</v>
      </c>
      <c r="E1892" s="12" t="s">
        <v>23</v>
      </c>
      <c r="F1892" s="12" t="s">
        <v>40</v>
      </c>
      <c r="G1892" s="12" t="s">
        <v>51</v>
      </c>
      <c r="H1892" s="12" t="s">
        <v>52</v>
      </c>
      <c r="I1892" s="13">
        <v>1</v>
      </c>
      <c r="J1892" s="14">
        <v>335.02</v>
      </c>
      <c r="K1892" s="15">
        <v>0.05</v>
      </c>
      <c r="L1892" s="14">
        <v>198.44</v>
      </c>
      <c r="M1892" s="14">
        <f t="shared" si="116"/>
        <v>318.269</v>
      </c>
      <c r="N1892" s="14">
        <f t="shared" si="117"/>
        <v>198.44</v>
      </c>
      <c r="O1892" s="14">
        <f t="shared" si="118"/>
        <v>119.829</v>
      </c>
      <c r="P1892" s="16">
        <f t="shared" si="119"/>
        <v>0.376502266950284</v>
      </c>
      <c r="Q1892" s="17">
        <f>YEAR(SalesDataTable[[#This Row],[Order Date]])</f>
        <v>2026</v>
      </c>
      <c r="R1892" s="16" t="str">
        <f>"Q"&amp;ROUNDUP(MONTH(SalesDataTable[[#This Row],[Order Date]])/3,0)</f>
        <v>Q3</v>
      </c>
      <c r="S1892" s="13">
        <f>MONTH(SalesDataTable[[#This Row],[Order Date]])</f>
        <v>9</v>
      </c>
      <c r="T1892" s="16" t="str">
        <f>TEXT(SalesDataTable[[#This Row],[Order Date]],"mmm")</f>
        <v>Sep</v>
      </c>
    </row>
    <row r="1893" ht="15.6" spans="1:20">
      <c r="A1893" s="19" t="s">
        <v>1964</v>
      </c>
      <c r="B1893" s="11">
        <v>46279</v>
      </c>
      <c r="C1893" s="12" t="s">
        <v>28</v>
      </c>
      <c r="D1893" s="12" t="s">
        <v>89</v>
      </c>
      <c r="E1893" s="12" t="s">
        <v>23</v>
      </c>
      <c r="F1893" s="12" t="s">
        <v>24</v>
      </c>
      <c r="G1893" s="12" t="s">
        <v>25</v>
      </c>
      <c r="H1893" s="12" t="s">
        <v>49</v>
      </c>
      <c r="I1893" s="13">
        <v>2</v>
      </c>
      <c r="J1893" s="14">
        <v>49.69</v>
      </c>
      <c r="K1893" s="15">
        <v>0.05</v>
      </c>
      <c r="L1893" s="14">
        <v>22.55</v>
      </c>
      <c r="M1893" s="14">
        <f t="shared" si="116"/>
        <v>94.411</v>
      </c>
      <c r="N1893" s="14">
        <f t="shared" si="117"/>
        <v>45.1</v>
      </c>
      <c r="O1893" s="14">
        <f t="shared" si="118"/>
        <v>49.311</v>
      </c>
      <c r="P1893" s="16">
        <f t="shared" si="119"/>
        <v>0.522301426740528</v>
      </c>
      <c r="Q1893" s="17">
        <f>YEAR(SalesDataTable[[#This Row],[Order Date]])</f>
        <v>2026</v>
      </c>
      <c r="R1893" s="16" t="str">
        <f>"Q"&amp;ROUNDUP(MONTH(SalesDataTable[[#This Row],[Order Date]])/3,0)</f>
        <v>Q3</v>
      </c>
      <c r="S1893" s="13">
        <f>MONTH(SalesDataTable[[#This Row],[Order Date]])</f>
        <v>9</v>
      </c>
      <c r="T1893" s="16" t="str">
        <f>TEXT(SalesDataTable[[#This Row],[Order Date]],"mmm")</f>
        <v>Sep</v>
      </c>
    </row>
    <row r="1894" ht="15.6" spans="1:20">
      <c r="A1894" s="19" t="s">
        <v>1965</v>
      </c>
      <c r="B1894" s="11">
        <v>46279</v>
      </c>
      <c r="C1894" s="12" t="s">
        <v>34</v>
      </c>
      <c r="D1894" s="12" t="s">
        <v>54</v>
      </c>
      <c r="E1894" s="12" t="s">
        <v>23</v>
      </c>
      <c r="F1894" s="12" t="s">
        <v>24</v>
      </c>
      <c r="G1894" s="12" t="s">
        <v>25</v>
      </c>
      <c r="H1894" s="12" t="s">
        <v>49</v>
      </c>
      <c r="I1894" s="13">
        <v>4</v>
      </c>
      <c r="J1894" s="14">
        <v>50.5</v>
      </c>
      <c r="K1894" s="15">
        <v>0</v>
      </c>
      <c r="L1894" s="14">
        <v>23.02</v>
      </c>
      <c r="M1894" s="14">
        <f t="shared" si="116"/>
        <v>202</v>
      </c>
      <c r="N1894" s="14">
        <f t="shared" si="117"/>
        <v>92.08</v>
      </c>
      <c r="O1894" s="14">
        <f t="shared" si="118"/>
        <v>109.92</v>
      </c>
      <c r="P1894" s="16">
        <f t="shared" si="119"/>
        <v>0.544158415841584</v>
      </c>
      <c r="Q1894" s="17">
        <f>YEAR(SalesDataTable[[#This Row],[Order Date]])</f>
        <v>2026</v>
      </c>
      <c r="R1894" s="16" t="str">
        <f>"Q"&amp;ROUNDUP(MONTH(SalesDataTable[[#This Row],[Order Date]])/3,0)</f>
        <v>Q3</v>
      </c>
      <c r="S1894" s="13">
        <f>MONTH(SalesDataTable[[#This Row],[Order Date]])</f>
        <v>9</v>
      </c>
      <c r="T1894" s="16" t="str">
        <f>TEXT(SalesDataTable[[#This Row],[Order Date]],"mmm")</f>
        <v>Sep</v>
      </c>
    </row>
    <row r="1895" ht="15.6" spans="1:20">
      <c r="A1895" s="19" t="s">
        <v>1966</v>
      </c>
      <c r="B1895" s="11">
        <v>46279</v>
      </c>
      <c r="C1895" s="12" t="s">
        <v>47</v>
      </c>
      <c r="D1895" s="12" t="s">
        <v>48</v>
      </c>
      <c r="E1895" s="12" t="s">
        <v>45</v>
      </c>
      <c r="F1895" s="12" t="s">
        <v>24</v>
      </c>
      <c r="G1895" s="12" t="s">
        <v>37</v>
      </c>
      <c r="H1895" s="12" t="s">
        <v>66</v>
      </c>
      <c r="I1895" s="13">
        <v>1</v>
      </c>
      <c r="J1895" s="14">
        <v>47.55</v>
      </c>
      <c r="K1895" s="15">
        <v>0.05</v>
      </c>
      <c r="L1895" s="14">
        <v>18.35</v>
      </c>
      <c r="M1895" s="14">
        <f t="shared" si="116"/>
        <v>45.1725</v>
      </c>
      <c r="N1895" s="14">
        <f t="shared" si="117"/>
        <v>18.35</v>
      </c>
      <c r="O1895" s="14">
        <f t="shared" si="118"/>
        <v>26.8225</v>
      </c>
      <c r="P1895" s="16">
        <f t="shared" si="119"/>
        <v>0.593779401184349</v>
      </c>
      <c r="Q1895" s="17">
        <f>YEAR(SalesDataTable[[#This Row],[Order Date]])</f>
        <v>2026</v>
      </c>
      <c r="R1895" s="16" t="str">
        <f>"Q"&amp;ROUNDUP(MONTH(SalesDataTable[[#This Row],[Order Date]])/3,0)</f>
        <v>Q3</v>
      </c>
      <c r="S1895" s="13">
        <f>MONTH(SalesDataTable[[#This Row],[Order Date]])</f>
        <v>9</v>
      </c>
      <c r="T1895" s="16" t="str">
        <f>TEXT(SalesDataTable[[#This Row],[Order Date]],"mmm")</f>
        <v>Sep</v>
      </c>
    </row>
    <row r="1896" ht="15.6" spans="1:20">
      <c r="A1896" s="19" t="s">
        <v>1967</v>
      </c>
      <c r="B1896" s="11">
        <v>46279</v>
      </c>
      <c r="C1896" s="12" t="s">
        <v>47</v>
      </c>
      <c r="D1896" s="12" t="s">
        <v>65</v>
      </c>
      <c r="E1896" s="12" t="s">
        <v>23</v>
      </c>
      <c r="F1896" s="12" t="s">
        <v>36</v>
      </c>
      <c r="G1896" s="12" t="s">
        <v>37</v>
      </c>
      <c r="H1896" s="12" t="s">
        <v>66</v>
      </c>
      <c r="I1896" s="13">
        <v>6</v>
      </c>
      <c r="J1896" s="14">
        <v>46.16</v>
      </c>
      <c r="K1896" s="15">
        <v>0.1</v>
      </c>
      <c r="L1896" s="14">
        <v>18.39</v>
      </c>
      <c r="M1896" s="14">
        <f t="shared" si="116"/>
        <v>249.264</v>
      </c>
      <c r="N1896" s="14">
        <f t="shared" si="117"/>
        <v>110.34</v>
      </c>
      <c r="O1896" s="14">
        <f t="shared" si="118"/>
        <v>138.924</v>
      </c>
      <c r="P1896" s="16">
        <f t="shared" si="119"/>
        <v>0.557336799537839</v>
      </c>
      <c r="Q1896" s="17">
        <f>YEAR(SalesDataTable[[#This Row],[Order Date]])</f>
        <v>2026</v>
      </c>
      <c r="R1896" s="16" t="str">
        <f>"Q"&amp;ROUNDUP(MONTH(SalesDataTable[[#This Row],[Order Date]])/3,0)</f>
        <v>Q3</v>
      </c>
      <c r="S1896" s="13">
        <f>MONTH(SalesDataTable[[#This Row],[Order Date]])</f>
        <v>9</v>
      </c>
      <c r="T1896" s="16" t="str">
        <f>TEXT(SalesDataTable[[#This Row],[Order Date]],"mmm")</f>
        <v>Sep</v>
      </c>
    </row>
    <row r="1897" ht="15.6" spans="1:20">
      <c r="A1897" s="19" t="s">
        <v>1968</v>
      </c>
      <c r="B1897" s="11">
        <v>46280</v>
      </c>
      <c r="C1897" s="12" t="s">
        <v>21</v>
      </c>
      <c r="D1897" s="12" t="s">
        <v>108</v>
      </c>
      <c r="E1897" s="12" t="s">
        <v>45</v>
      </c>
      <c r="F1897" s="12" t="s">
        <v>24</v>
      </c>
      <c r="G1897" s="12" t="s">
        <v>37</v>
      </c>
      <c r="H1897" s="12" t="s">
        <v>91</v>
      </c>
      <c r="I1897" s="13">
        <v>2</v>
      </c>
      <c r="J1897" s="14">
        <v>135.79</v>
      </c>
      <c r="K1897" s="15">
        <v>0.05</v>
      </c>
      <c r="L1897" s="14">
        <v>66.53</v>
      </c>
      <c r="M1897" s="14">
        <f t="shared" si="116"/>
        <v>258.001</v>
      </c>
      <c r="N1897" s="14">
        <f t="shared" si="117"/>
        <v>133.06</v>
      </c>
      <c r="O1897" s="14">
        <f t="shared" si="118"/>
        <v>124.941</v>
      </c>
      <c r="P1897" s="16">
        <f t="shared" si="119"/>
        <v>0.484265564862152</v>
      </c>
      <c r="Q1897" s="17">
        <f>YEAR(SalesDataTable[[#This Row],[Order Date]])</f>
        <v>2026</v>
      </c>
      <c r="R1897" s="16" t="str">
        <f>"Q"&amp;ROUNDUP(MONTH(SalesDataTable[[#This Row],[Order Date]])/3,0)</f>
        <v>Q3</v>
      </c>
      <c r="S1897" s="13">
        <f>MONTH(SalesDataTable[[#This Row],[Order Date]])</f>
        <v>9</v>
      </c>
      <c r="T1897" s="16" t="str">
        <f>TEXT(SalesDataTable[[#This Row],[Order Date]],"mmm")</f>
        <v>Sep</v>
      </c>
    </row>
    <row r="1898" ht="15.6" spans="1:20">
      <c r="A1898" s="19" t="s">
        <v>1969</v>
      </c>
      <c r="B1898" s="11">
        <v>46280</v>
      </c>
      <c r="C1898" s="12" t="s">
        <v>21</v>
      </c>
      <c r="D1898" s="12" t="s">
        <v>108</v>
      </c>
      <c r="E1898" s="12" t="s">
        <v>23</v>
      </c>
      <c r="F1898" s="12" t="s">
        <v>24</v>
      </c>
      <c r="G1898" s="12" t="s">
        <v>31</v>
      </c>
      <c r="H1898" s="12" t="s">
        <v>41</v>
      </c>
      <c r="I1898" s="13">
        <v>2</v>
      </c>
      <c r="J1898" s="14">
        <v>141.92</v>
      </c>
      <c r="K1898" s="15">
        <v>0</v>
      </c>
      <c r="L1898" s="14">
        <v>79.9</v>
      </c>
      <c r="M1898" s="14">
        <f t="shared" si="116"/>
        <v>283.84</v>
      </c>
      <c r="N1898" s="14">
        <f t="shared" si="117"/>
        <v>159.8</v>
      </c>
      <c r="O1898" s="14">
        <f t="shared" si="118"/>
        <v>124.04</v>
      </c>
      <c r="P1898" s="16">
        <f t="shared" si="119"/>
        <v>0.437006764374295</v>
      </c>
      <c r="Q1898" s="17">
        <f>YEAR(SalesDataTable[[#This Row],[Order Date]])</f>
        <v>2026</v>
      </c>
      <c r="R1898" s="16" t="str">
        <f>"Q"&amp;ROUNDUP(MONTH(SalesDataTable[[#This Row],[Order Date]])/3,0)</f>
        <v>Q3</v>
      </c>
      <c r="S1898" s="13">
        <f>MONTH(SalesDataTable[[#This Row],[Order Date]])</f>
        <v>9</v>
      </c>
      <c r="T1898" s="16" t="str">
        <f>TEXT(SalesDataTable[[#This Row],[Order Date]],"mmm")</f>
        <v>Sep</v>
      </c>
    </row>
    <row r="1899" ht="15.6" spans="1:20">
      <c r="A1899" s="19" t="s">
        <v>1970</v>
      </c>
      <c r="B1899" s="11">
        <v>46280</v>
      </c>
      <c r="C1899" s="12" t="s">
        <v>47</v>
      </c>
      <c r="D1899" s="12" t="s">
        <v>48</v>
      </c>
      <c r="E1899" s="12" t="s">
        <v>59</v>
      </c>
      <c r="F1899" s="12" t="s">
        <v>40</v>
      </c>
      <c r="G1899" s="12" t="s">
        <v>31</v>
      </c>
      <c r="H1899" s="12" t="s">
        <v>41</v>
      </c>
      <c r="I1899" s="13">
        <v>1</v>
      </c>
      <c r="J1899" s="14">
        <v>146.41</v>
      </c>
      <c r="K1899" s="15">
        <v>0.15</v>
      </c>
      <c r="L1899" s="14">
        <v>80.87</v>
      </c>
      <c r="M1899" s="14">
        <f t="shared" si="116"/>
        <v>124.4485</v>
      </c>
      <c r="N1899" s="14">
        <f t="shared" si="117"/>
        <v>80.87</v>
      </c>
      <c r="O1899" s="14">
        <f t="shared" si="118"/>
        <v>43.5785</v>
      </c>
      <c r="P1899" s="16">
        <f t="shared" si="119"/>
        <v>0.350172963113256</v>
      </c>
      <c r="Q1899" s="17">
        <f>YEAR(SalesDataTable[[#This Row],[Order Date]])</f>
        <v>2026</v>
      </c>
      <c r="R1899" s="16" t="str">
        <f>"Q"&amp;ROUNDUP(MONTH(SalesDataTable[[#This Row],[Order Date]])/3,0)</f>
        <v>Q3</v>
      </c>
      <c r="S1899" s="13">
        <f>MONTH(SalesDataTable[[#This Row],[Order Date]])</f>
        <v>9</v>
      </c>
      <c r="T1899" s="16" t="str">
        <f>TEXT(SalesDataTable[[#This Row],[Order Date]],"mmm")</f>
        <v>Sep</v>
      </c>
    </row>
    <row r="1900" ht="15.6" spans="1:20">
      <c r="A1900" s="19" t="s">
        <v>1971</v>
      </c>
      <c r="B1900" s="11">
        <v>46280</v>
      </c>
      <c r="C1900" s="12" t="s">
        <v>28</v>
      </c>
      <c r="D1900" s="12" t="s">
        <v>29</v>
      </c>
      <c r="E1900" s="12" t="s">
        <v>59</v>
      </c>
      <c r="F1900" s="12" t="s">
        <v>36</v>
      </c>
      <c r="G1900" s="12" t="s">
        <v>25</v>
      </c>
      <c r="H1900" s="12" t="s">
        <v>55</v>
      </c>
      <c r="I1900" s="13">
        <v>5</v>
      </c>
      <c r="J1900" s="14">
        <v>40.17</v>
      </c>
      <c r="K1900" s="15">
        <v>0</v>
      </c>
      <c r="L1900" s="14">
        <v>16.27</v>
      </c>
      <c r="M1900" s="14">
        <f t="shared" si="116"/>
        <v>200.85</v>
      </c>
      <c r="N1900" s="14">
        <f t="shared" si="117"/>
        <v>81.35</v>
      </c>
      <c r="O1900" s="14">
        <f t="shared" si="118"/>
        <v>119.5</v>
      </c>
      <c r="P1900" s="16">
        <f t="shared" si="119"/>
        <v>0.594971371670401</v>
      </c>
      <c r="Q1900" s="17">
        <f>YEAR(SalesDataTable[[#This Row],[Order Date]])</f>
        <v>2026</v>
      </c>
      <c r="R1900" s="16" t="str">
        <f>"Q"&amp;ROUNDUP(MONTH(SalesDataTable[[#This Row],[Order Date]])/3,0)</f>
        <v>Q3</v>
      </c>
      <c r="S1900" s="13">
        <f>MONTH(SalesDataTable[[#This Row],[Order Date]])</f>
        <v>9</v>
      </c>
      <c r="T1900" s="16" t="str">
        <f>TEXT(SalesDataTable[[#This Row],[Order Date]],"mmm")</f>
        <v>Sep</v>
      </c>
    </row>
    <row r="1901" ht="15.6" spans="1:20">
      <c r="A1901" s="19" t="s">
        <v>1972</v>
      </c>
      <c r="B1901" s="11">
        <v>46280</v>
      </c>
      <c r="C1901" s="12" t="s">
        <v>34</v>
      </c>
      <c r="D1901" s="12" t="s">
        <v>35</v>
      </c>
      <c r="E1901" s="12" t="s">
        <v>23</v>
      </c>
      <c r="F1901" s="12" t="s">
        <v>24</v>
      </c>
      <c r="G1901" s="12" t="s">
        <v>31</v>
      </c>
      <c r="H1901" s="12" t="s">
        <v>32</v>
      </c>
      <c r="I1901" s="13">
        <v>2</v>
      </c>
      <c r="J1901" s="14">
        <v>91.6</v>
      </c>
      <c r="K1901" s="15">
        <v>0</v>
      </c>
      <c r="L1901" s="14">
        <v>46.54</v>
      </c>
      <c r="M1901" s="14">
        <f t="shared" si="116"/>
        <v>183.2</v>
      </c>
      <c r="N1901" s="14">
        <f t="shared" si="117"/>
        <v>93.08</v>
      </c>
      <c r="O1901" s="14">
        <f t="shared" si="118"/>
        <v>90.12</v>
      </c>
      <c r="P1901" s="16">
        <f t="shared" si="119"/>
        <v>0.491921397379913</v>
      </c>
      <c r="Q1901" s="17">
        <f>YEAR(SalesDataTable[[#This Row],[Order Date]])</f>
        <v>2026</v>
      </c>
      <c r="R1901" s="16" t="str">
        <f>"Q"&amp;ROUNDUP(MONTH(SalesDataTable[[#This Row],[Order Date]])/3,0)</f>
        <v>Q3</v>
      </c>
      <c r="S1901" s="13">
        <f>MONTH(SalesDataTable[[#This Row],[Order Date]])</f>
        <v>9</v>
      </c>
      <c r="T1901" s="16" t="str">
        <f>TEXT(SalesDataTable[[#This Row],[Order Date]],"mmm")</f>
        <v>Sep</v>
      </c>
    </row>
    <row r="1902" ht="15.6" spans="1:20">
      <c r="A1902" s="19" t="s">
        <v>1973</v>
      </c>
      <c r="B1902" s="11">
        <v>46280</v>
      </c>
      <c r="C1902" s="12" t="s">
        <v>34</v>
      </c>
      <c r="D1902" s="12" t="s">
        <v>35</v>
      </c>
      <c r="E1902" s="12" t="s">
        <v>23</v>
      </c>
      <c r="F1902" s="12" t="s">
        <v>36</v>
      </c>
      <c r="G1902" s="12" t="s">
        <v>69</v>
      </c>
      <c r="H1902" s="12" t="s">
        <v>75</v>
      </c>
      <c r="I1902" s="13">
        <v>4</v>
      </c>
      <c r="J1902" s="14">
        <v>121.47</v>
      </c>
      <c r="K1902" s="15">
        <v>0.05</v>
      </c>
      <c r="L1902" s="14">
        <v>67.65</v>
      </c>
      <c r="M1902" s="14">
        <f t="shared" si="116"/>
        <v>461.586</v>
      </c>
      <c r="N1902" s="14">
        <f t="shared" si="117"/>
        <v>270.6</v>
      </c>
      <c r="O1902" s="14">
        <f t="shared" si="118"/>
        <v>190.986</v>
      </c>
      <c r="P1902" s="16">
        <f t="shared" si="119"/>
        <v>0.413760382680584</v>
      </c>
      <c r="Q1902" s="17">
        <f>YEAR(SalesDataTable[[#This Row],[Order Date]])</f>
        <v>2026</v>
      </c>
      <c r="R1902" s="16" t="str">
        <f>"Q"&amp;ROUNDUP(MONTH(SalesDataTable[[#This Row],[Order Date]])/3,0)</f>
        <v>Q3</v>
      </c>
      <c r="S1902" s="13">
        <f>MONTH(SalesDataTable[[#This Row],[Order Date]])</f>
        <v>9</v>
      </c>
      <c r="T1902" s="16" t="str">
        <f>TEXT(SalesDataTable[[#This Row],[Order Date]],"mmm")</f>
        <v>Sep</v>
      </c>
    </row>
    <row r="1903" ht="15.6" spans="1:20">
      <c r="A1903" s="19" t="s">
        <v>1974</v>
      </c>
      <c r="B1903" s="11">
        <v>46280</v>
      </c>
      <c r="C1903" s="12" t="s">
        <v>28</v>
      </c>
      <c r="D1903" s="12" t="s">
        <v>89</v>
      </c>
      <c r="E1903" s="12" t="s">
        <v>59</v>
      </c>
      <c r="F1903" s="12" t="s">
        <v>36</v>
      </c>
      <c r="G1903" s="12" t="s">
        <v>51</v>
      </c>
      <c r="H1903" s="12" t="s">
        <v>110</v>
      </c>
      <c r="I1903" s="13">
        <v>2</v>
      </c>
      <c r="J1903" s="14">
        <v>122.69</v>
      </c>
      <c r="K1903" s="15">
        <v>0</v>
      </c>
      <c r="L1903" s="14">
        <v>61.4</v>
      </c>
      <c r="M1903" s="14">
        <f t="shared" si="116"/>
        <v>245.38</v>
      </c>
      <c r="N1903" s="14">
        <f t="shared" si="117"/>
        <v>122.8</v>
      </c>
      <c r="O1903" s="14">
        <f t="shared" si="118"/>
        <v>122.58</v>
      </c>
      <c r="P1903" s="16">
        <f t="shared" si="119"/>
        <v>0.499551715706252</v>
      </c>
      <c r="Q1903" s="17">
        <f>YEAR(SalesDataTable[[#This Row],[Order Date]])</f>
        <v>2026</v>
      </c>
      <c r="R1903" s="16" t="str">
        <f>"Q"&amp;ROUNDUP(MONTH(SalesDataTable[[#This Row],[Order Date]])/3,0)</f>
        <v>Q3</v>
      </c>
      <c r="S1903" s="13">
        <f>MONTH(SalesDataTable[[#This Row],[Order Date]])</f>
        <v>9</v>
      </c>
      <c r="T1903" s="16" t="str">
        <f>TEXT(SalesDataTable[[#This Row],[Order Date]],"mmm")</f>
        <v>Sep</v>
      </c>
    </row>
    <row r="1904" ht="15.6" spans="1:20">
      <c r="A1904" s="19" t="s">
        <v>1975</v>
      </c>
      <c r="B1904" s="11">
        <v>46280</v>
      </c>
      <c r="C1904" s="12" t="s">
        <v>28</v>
      </c>
      <c r="D1904" s="12" t="s">
        <v>89</v>
      </c>
      <c r="E1904" s="12" t="s">
        <v>59</v>
      </c>
      <c r="F1904" s="12" t="s">
        <v>36</v>
      </c>
      <c r="G1904" s="12" t="s">
        <v>37</v>
      </c>
      <c r="H1904" s="12" t="s">
        <v>66</v>
      </c>
      <c r="I1904" s="13">
        <v>1</v>
      </c>
      <c r="J1904" s="14">
        <v>45.59</v>
      </c>
      <c r="K1904" s="15">
        <v>0</v>
      </c>
      <c r="L1904" s="14">
        <v>18.28</v>
      </c>
      <c r="M1904" s="14">
        <f t="shared" si="116"/>
        <v>45.59</v>
      </c>
      <c r="N1904" s="14">
        <f t="shared" si="117"/>
        <v>18.28</v>
      </c>
      <c r="O1904" s="14">
        <f t="shared" si="118"/>
        <v>27.31</v>
      </c>
      <c r="P1904" s="16">
        <f t="shared" si="119"/>
        <v>0.599034876069313</v>
      </c>
      <c r="Q1904" s="17">
        <f>YEAR(SalesDataTable[[#This Row],[Order Date]])</f>
        <v>2026</v>
      </c>
      <c r="R1904" s="16" t="str">
        <f>"Q"&amp;ROUNDUP(MONTH(SalesDataTable[[#This Row],[Order Date]])/3,0)</f>
        <v>Q3</v>
      </c>
      <c r="S1904" s="13">
        <f>MONTH(SalesDataTable[[#This Row],[Order Date]])</f>
        <v>9</v>
      </c>
      <c r="T1904" s="16" t="str">
        <f>TEXT(SalesDataTable[[#This Row],[Order Date]],"mmm")</f>
        <v>Sep</v>
      </c>
    </row>
    <row r="1905" ht="15.6" spans="1:20">
      <c r="A1905" s="19" t="s">
        <v>1976</v>
      </c>
      <c r="B1905" s="11">
        <v>46280</v>
      </c>
      <c r="C1905" s="12" t="s">
        <v>47</v>
      </c>
      <c r="D1905" s="12" t="s">
        <v>48</v>
      </c>
      <c r="E1905" s="12" t="s">
        <v>23</v>
      </c>
      <c r="F1905" s="12" t="s">
        <v>24</v>
      </c>
      <c r="G1905" s="12" t="s">
        <v>25</v>
      </c>
      <c r="H1905" s="12" t="s">
        <v>26</v>
      </c>
      <c r="I1905" s="13">
        <v>1</v>
      </c>
      <c r="J1905" s="14">
        <v>83.8</v>
      </c>
      <c r="K1905" s="15">
        <v>0</v>
      </c>
      <c r="L1905" s="14">
        <v>42.23</v>
      </c>
      <c r="M1905" s="14">
        <f t="shared" si="116"/>
        <v>83.8</v>
      </c>
      <c r="N1905" s="14">
        <f t="shared" si="117"/>
        <v>42.23</v>
      </c>
      <c r="O1905" s="14">
        <f t="shared" si="118"/>
        <v>41.57</v>
      </c>
      <c r="P1905" s="16">
        <f t="shared" si="119"/>
        <v>0.496062052505967</v>
      </c>
      <c r="Q1905" s="17">
        <f>YEAR(SalesDataTable[[#This Row],[Order Date]])</f>
        <v>2026</v>
      </c>
      <c r="R1905" s="16" t="str">
        <f>"Q"&amp;ROUNDUP(MONTH(SalesDataTable[[#This Row],[Order Date]])/3,0)</f>
        <v>Q3</v>
      </c>
      <c r="S1905" s="13">
        <f>MONTH(SalesDataTable[[#This Row],[Order Date]])</f>
        <v>9</v>
      </c>
      <c r="T1905" s="16" t="str">
        <f>TEXT(SalesDataTable[[#This Row],[Order Date]],"mmm")</f>
        <v>Sep</v>
      </c>
    </row>
    <row r="1906" ht="15.6" spans="1:20">
      <c r="A1906" s="19" t="s">
        <v>1977</v>
      </c>
      <c r="B1906" s="11">
        <v>46281</v>
      </c>
      <c r="C1906" s="12" t="s">
        <v>34</v>
      </c>
      <c r="D1906" s="12" t="s">
        <v>44</v>
      </c>
      <c r="E1906" s="12" t="s">
        <v>23</v>
      </c>
      <c r="F1906" s="12" t="s">
        <v>36</v>
      </c>
      <c r="G1906" s="12" t="s">
        <v>37</v>
      </c>
      <c r="H1906" s="12" t="s">
        <v>91</v>
      </c>
      <c r="I1906" s="13">
        <v>1</v>
      </c>
      <c r="J1906" s="14">
        <v>132.58</v>
      </c>
      <c r="K1906" s="15">
        <v>0.15</v>
      </c>
      <c r="L1906" s="14">
        <v>67.62</v>
      </c>
      <c r="M1906" s="14">
        <f t="shared" si="116"/>
        <v>112.693</v>
      </c>
      <c r="N1906" s="14">
        <f t="shared" si="117"/>
        <v>67.62</v>
      </c>
      <c r="O1906" s="14">
        <f t="shared" si="118"/>
        <v>45.073</v>
      </c>
      <c r="P1906" s="16">
        <f t="shared" si="119"/>
        <v>0.399962730604385</v>
      </c>
      <c r="Q1906" s="17">
        <f>YEAR(SalesDataTable[[#This Row],[Order Date]])</f>
        <v>2026</v>
      </c>
      <c r="R1906" s="16" t="str">
        <f>"Q"&amp;ROUNDUP(MONTH(SalesDataTable[[#This Row],[Order Date]])/3,0)</f>
        <v>Q3</v>
      </c>
      <c r="S1906" s="13">
        <f>MONTH(SalesDataTable[[#This Row],[Order Date]])</f>
        <v>9</v>
      </c>
      <c r="T1906" s="16" t="str">
        <f>TEXT(SalesDataTable[[#This Row],[Order Date]],"mmm")</f>
        <v>Sep</v>
      </c>
    </row>
    <row r="1907" ht="15.6" spans="1:20">
      <c r="A1907" s="19" t="s">
        <v>1978</v>
      </c>
      <c r="B1907" s="11">
        <v>46281</v>
      </c>
      <c r="C1907" s="12" t="s">
        <v>47</v>
      </c>
      <c r="D1907" s="12" t="s">
        <v>68</v>
      </c>
      <c r="E1907" s="12" t="s">
        <v>23</v>
      </c>
      <c r="F1907" s="12" t="s">
        <v>36</v>
      </c>
      <c r="G1907" s="12" t="s">
        <v>51</v>
      </c>
      <c r="H1907" s="12" t="s">
        <v>110</v>
      </c>
      <c r="I1907" s="13">
        <v>2</v>
      </c>
      <c r="J1907" s="14">
        <v>122.12</v>
      </c>
      <c r="K1907" s="15">
        <v>0.05</v>
      </c>
      <c r="L1907" s="14">
        <v>61.76</v>
      </c>
      <c r="M1907" s="14">
        <f t="shared" si="116"/>
        <v>232.028</v>
      </c>
      <c r="N1907" s="14">
        <f t="shared" si="117"/>
        <v>123.52</v>
      </c>
      <c r="O1907" s="14">
        <f t="shared" si="118"/>
        <v>108.508</v>
      </c>
      <c r="P1907" s="16">
        <f t="shared" si="119"/>
        <v>0.467650455979451</v>
      </c>
      <c r="Q1907" s="17">
        <f>YEAR(SalesDataTable[[#This Row],[Order Date]])</f>
        <v>2026</v>
      </c>
      <c r="R1907" s="16" t="str">
        <f>"Q"&amp;ROUNDUP(MONTH(SalesDataTable[[#This Row],[Order Date]])/3,0)</f>
        <v>Q3</v>
      </c>
      <c r="S1907" s="13">
        <f>MONTH(SalesDataTable[[#This Row],[Order Date]])</f>
        <v>9</v>
      </c>
      <c r="T1907" s="16" t="str">
        <f>TEXT(SalesDataTable[[#This Row],[Order Date]],"mmm")</f>
        <v>Sep</v>
      </c>
    </row>
    <row r="1908" ht="15.6" spans="1:20">
      <c r="A1908" s="19" t="s">
        <v>1979</v>
      </c>
      <c r="B1908" s="11">
        <v>46281</v>
      </c>
      <c r="C1908" s="12" t="s">
        <v>21</v>
      </c>
      <c r="D1908" s="12" t="s">
        <v>22</v>
      </c>
      <c r="E1908" s="12" t="s">
        <v>30</v>
      </c>
      <c r="F1908" s="12" t="s">
        <v>40</v>
      </c>
      <c r="G1908" s="12" t="s">
        <v>31</v>
      </c>
      <c r="H1908" s="12" t="s">
        <v>41</v>
      </c>
      <c r="I1908" s="13">
        <v>3</v>
      </c>
      <c r="J1908" s="14">
        <v>140.47</v>
      </c>
      <c r="K1908" s="15">
        <v>0.15</v>
      </c>
      <c r="L1908" s="14">
        <v>81.74</v>
      </c>
      <c r="M1908" s="14">
        <f t="shared" si="116"/>
        <v>358.1985</v>
      </c>
      <c r="N1908" s="14">
        <f t="shared" si="117"/>
        <v>245.22</v>
      </c>
      <c r="O1908" s="14">
        <f t="shared" si="118"/>
        <v>112.9785</v>
      </c>
      <c r="P1908" s="16">
        <f t="shared" si="119"/>
        <v>0.315407518456945</v>
      </c>
      <c r="Q1908" s="17">
        <f>YEAR(SalesDataTable[[#This Row],[Order Date]])</f>
        <v>2026</v>
      </c>
      <c r="R1908" s="16" t="str">
        <f>"Q"&amp;ROUNDUP(MONTH(SalesDataTable[[#This Row],[Order Date]])/3,0)</f>
        <v>Q3</v>
      </c>
      <c r="S1908" s="13">
        <f>MONTH(SalesDataTable[[#This Row],[Order Date]])</f>
        <v>9</v>
      </c>
      <c r="T1908" s="16" t="str">
        <f>TEXT(SalesDataTable[[#This Row],[Order Date]],"mmm")</f>
        <v>Sep</v>
      </c>
    </row>
    <row r="1909" ht="15.6" spans="1:20">
      <c r="A1909" s="19" t="s">
        <v>1980</v>
      </c>
      <c r="B1909" s="11">
        <v>46281</v>
      </c>
      <c r="C1909" s="12" t="s">
        <v>47</v>
      </c>
      <c r="D1909" s="12" t="s">
        <v>102</v>
      </c>
      <c r="E1909" s="12" t="s">
        <v>23</v>
      </c>
      <c r="F1909" s="12" t="s">
        <v>36</v>
      </c>
      <c r="G1909" s="12" t="s">
        <v>31</v>
      </c>
      <c r="H1909" s="12" t="s">
        <v>41</v>
      </c>
      <c r="I1909" s="13">
        <v>2</v>
      </c>
      <c r="J1909" s="14">
        <v>145.35</v>
      </c>
      <c r="K1909" s="15">
        <v>0.05</v>
      </c>
      <c r="L1909" s="14">
        <v>78.39</v>
      </c>
      <c r="M1909" s="14">
        <f t="shared" si="116"/>
        <v>276.165</v>
      </c>
      <c r="N1909" s="14">
        <f t="shared" si="117"/>
        <v>156.78</v>
      </c>
      <c r="O1909" s="14">
        <f t="shared" si="118"/>
        <v>119.385</v>
      </c>
      <c r="P1909" s="16">
        <f t="shared" si="119"/>
        <v>0.432295910053772</v>
      </c>
      <c r="Q1909" s="17">
        <f>YEAR(SalesDataTable[[#This Row],[Order Date]])</f>
        <v>2026</v>
      </c>
      <c r="R1909" s="16" t="str">
        <f>"Q"&amp;ROUNDUP(MONTH(SalesDataTable[[#This Row],[Order Date]])/3,0)</f>
        <v>Q3</v>
      </c>
      <c r="S1909" s="13">
        <f>MONTH(SalesDataTable[[#This Row],[Order Date]])</f>
        <v>9</v>
      </c>
      <c r="T1909" s="16" t="str">
        <f>TEXT(SalesDataTable[[#This Row],[Order Date]],"mmm")</f>
        <v>Sep</v>
      </c>
    </row>
    <row r="1910" ht="15.6" spans="1:20">
      <c r="A1910" s="19" t="s">
        <v>1981</v>
      </c>
      <c r="B1910" s="11">
        <v>46282</v>
      </c>
      <c r="C1910" s="12" t="s">
        <v>47</v>
      </c>
      <c r="D1910" s="12" t="s">
        <v>68</v>
      </c>
      <c r="E1910" s="12" t="s">
        <v>59</v>
      </c>
      <c r="F1910" s="12" t="s">
        <v>24</v>
      </c>
      <c r="G1910" s="12" t="s">
        <v>51</v>
      </c>
      <c r="H1910" s="12" t="s">
        <v>110</v>
      </c>
      <c r="I1910" s="13">
        <v>2</v>
      </c>
      <c r="J1910" s="14">
        <v>121.25</v>
      </c>
      <c r="K1910" s="15">
        <v>0</v>
      </c>
      <c r="L1910" s="14">
        <v>61.5</v>
      </c>
      <c r="M1910" s="14">
        <f t="shared" si="116"/>
        <v>242.5</v>
      </c>
      <c r="N1910" s="14">
        <f t="shared" si="117"/>
        <v>123</v>
      </c>
      <c r="O1910" s="14">
        <f t="shared" si="118"/>
        <v>119.5</v>
      </c>
      <c r="P1910" s="16">
        <f t="shared" si="119"/>
        <v>0.492783505154639</v>
      </c>
      <c r="Q1910" s="17">
        <f>YEAR(SalesDataTable[[#This Row],[Order Date]])</f>
        <v>2026</v>
      </c>
      <c r="R1910" s="16" t="str">
        <f>"Q"&amp;ROUNDUP(MONTH(SalesDataTable[[#This Row],[Order Date]])/3,0)</f>
        <v>Q3</v>
      </c>
      <c r="S1910" s="13">
        <f>MONTH(SalesDataTable[[#This Row],[Order Date]])</f>
        <v>9</v>
      </c>
      <c r="T1910" s="16" t="str">
        <f>TEXT(SalesDataTable[[#This Row],[Order Date]],"mmm")</f>
        <v>Sep</v>
      </c>
    </row>
    <row r="1911" ht="15.6" spans="1:20">
      <c r="A1911" s="19" t="s">
        <v>1982</v>
      </c>
      <c r="B1911" s="11">
        <v>46282</v>
      </c>
      <c r="C1911" s="12" t="s">
        <v>47</v>
      </c>
      <c r="D1911" s="12" t="s">
        <v>48</v>
      </c>
      <c r="E1911" s="12" t="s">
        <v>23</v>
      </c>
      <c r="F1911" s="12" t="s">
        <v>36</v>
      </c>
      <c r="G1911" s="12" t="s">
        <v>37</v>
      </c>
      <c r="H1911" s="12" t="s">
        <v>38</v>
      </c>
      <c r="I1911" s="13">
        <v>1</v>
      </c>
      <c r="J1911" s="14">
        <v>35.94</v>
      </c>
      <c r="K1911" s="15">
        <v>0.1</v>
      </c>
      <c r="L1911" s="14">
        <v>13.19</v>
      </c>
      <c r="M1911" s="14">
        <f t="shared" si="116"/>
        <v>32.346</v>
      </c>
      <c r="N1911" s="14">
        <f t="shared" si="117"/>
        <v>13.19</v>
      </c>
      <c r="O1911" s="14">
        <f t="shared" si="118"/>
        <v>19.156</v>
      </c>
      <c r="P1911" s="16">
        <f t="shared" si="119"/>
        <v>0.592221603907747</v>
      </c>
      <c r="Q1911" s="17">
        <f>YEAR(SalesDataTable[[#This Row],[Order Date]])</f>
        <v>2026</v>
      </c>
      <c r="R1911" s="16" t="str">
        <f>"Q"&amp;ROUNDUP(MONTH(SalesDataTable[[#This Row],[Order Date]])/3,0)</f>
        <v>Q3</v>
      </c>
      <c r="S1911" s="13">
        <f>MONTH(SalesDataTable[[#This Row],[Order Date]])</f>
        <v>9</v>
      </c>
      <c r="T1911" s="16" t="str">
        <f>TEXT(SalesDataTable[[#This Row],[Order Date]],"mmm")</f>
        <v>Sep</v>
      </c>
    </row>
    <row r="1912" ht="15.6" spans="1:20">
      <c r="A1912" s="19" t="s">
        <v>1983</v>
      </c>
      <c r="B1912" s="11">
        <v>46282</v>
      </c>
      <c r="C1912" s="12" t="s">
        <v>28</v>
      </c>
      <c r="D1912" s="12" t="s">
        <v>106</v>
      </c>
      <c r="E1912" s="12" t="s">
        <v>23</v>
      </c>
      <c r="F1912" s="12" t="s">
        <v>36</v>
      </c>
      <c r="G1912" s="12" t="s">
        <v>25</v>
      </c>
      <c r="H1912" s="12" t="s">
        <v>63</v>
      </c>
      <c r="I1912" s="13">
        <v>1</v>
      </c>
      <c r="J1912" s="14">
        <v>101.18</v>
      </c>
      <c r="K1912" s="15">
        <v>0.1</v>
      </c>
      <c r="L1912" s="14">
        <v>49.38</v>
      </c>
      <c r="M1912" s="14">
        <f t="shared" si="116"/>
        <v>91.062</v>
      </c>
      <c r="N1912" s="14">
        <f t="shared" si="117"/>
        <v>49.38</v>
      </c>
      <c r="O1912" s="14">
        <f t="shared" si="118"/>
        <v>41.682</v>
      </c>
      <c r="P1912" s="16">
        <f t="shared" si="119"/>
        <v>0.457732094616854</v>
      </c>
      <c r="Q1912" s="17">
        <f>YEAR(SalesDataTable[[#This Row],[Order Date]])</f>
        <v>2026</v>
      </c>
      <c r="R1912" s="16" t="str">
        <f>"Q"&amp;ROUNDUP(MONTH(SalesDataTable[[#This Row],[Order Date]])/3,0)</f>
        <v>Q3</v>
      </c>
      <c r="S1912" s="13">
        <f>MONTH(SalesDataTable[[#This Row],[Order Date]])</f>
        <v>9</v>
      </c>
      <c r="T1912" s="16" t="str">
        <f>TEXT(SalesDataTable[[#This Row],[Order Date]],"mmm")</f>
        <v>Sep</v>
      </c>
    </row>
    <row r="1913" ht="15.6" spans="1:20">
      <c r="A1913" s="19" t="s">
        <v>1984</v>
      </c>
      <c r="B1913" s="11">
        <v>46282</v>
      </c>
      <c r="C1913" s="12" t="s">
        <v>47</v>
      </c>
      <c r="D1913" s="12" t="s">
        <v>65</v>
      </c>
      <c r="E1913" s="12" t="s">
        <v>45</v>
      </c>
      <c r="F1913" s="12" t="s">
        <v>36</v>
      </c>
      <c r="G1913" s="12" t="s">
        <v>25</v>
      </c>
      <c r="H1913" s="12" t="s">
        <v>26</v>
      </c>
      <c r="I1913" s="13">
        <v>2</v>
      </c>
      <c r="J1913" s="14">
        <v>82.47</v>
      </c>
      <c r="K1913" s="15">
        <v>0</v>
      </c>
      <c r="L1913" s="14">
        <v>42.49</v>
      </c>
      <c r="M1913" s="14">
        <f t="shared" si="116"/>
        <v>164.94</v>
      </c>
      <c r="N1913" s="14">
        <f t="shared" si="117"/>
        <v>84.98</v>
      </c>
      <c r="O1913" s="14">
        <f t="shared" si="118"/>
        <v>79.96</v>
      </c>
      <c r="P1913" s="16">
        <f t="shared" si="119"/>
        <v>0.484782345095186</v>
      </c>
      <c r="Q1913" s="17">
        <f>YEAR(SalesDataTable[[#This Row],[Order Date]])</f>
        <v>2026</v>
      </c>
      <c r="R1913" s="16" t="str">
        <f>"Q"&amp;ROUNDUP(MONTH(SalesDataTable[[#This Row],[Order Date]])/3,0)</f>
        <v>Q3</v>
      </c>
      <c r="S1913" s="13">
        <f>MONTH(SalesDataTable[[#This Row],[Order Date]])</f>
        <v>9</v>
      </c>
      <c r="T1913" s="16" t="str">
        <f>TEXT(SalesDataTable[[#This Row],[Order Date]],"mmm")</f>
        <v>Sep</v>
      </c>
    </row>
    <row r="1914" ht="15.6" spans="1:20">
      <c r="A1914" s="19" t="s">
        <v>1985</v>
      </c>
      <c r="B1914" s="11">
        <v>46282</v>
      </c>
      <c r="C1914" s="12" t="s">
        <v>34</v>
      </c>
      <c r="D1914" s="12" t="s">
        <v>146</v>
      </c>
      <c r="E1914" s="12" t="s">
        <v>59</v>
      </c>
      <c r="F1914" s="12" t="s">
        <v>36</v>
      </c>
      <c r="G1914" s="12" t="s">
        <v>69</v>
      </c>
      <c r="H1914" s="12" t="s">
        <v>94</v>
      </c>
      <c r="I1914" s="13">
        <v>1</v>
      </c>
      <c r="J1914" s="14">
        <v>50.47</v>
      </c>
      <c r="K1914" s="15">
        <v>0.05</v>
      </c>
      <c r="L1914" s="14">
        <v>22.27</v>
      </c>
      <c r="M1914" s="14">
        <f t="shared" si="116"/>
        <v>47.9465</v>
      </c>
      <c r="N1914" s="14">
        <f t="shared" si="117"/>
        <v>22.27</v>
      </c>
      <c r="O1914" s="14">
        <f t="shared" si="118"/>
        <v>25.6765</v>
      </c>
      <c r="P1914" s="16">
        <f t="shared" si="119"/>
        <v>0.535523969424254</v>
      </c>
      <c r="Q1914" s="17">
        <f>YEAR(SalesDataTable[[#This Row],[Order Date]])</f>
        <v>2026</v>
      </c>
      <c r="R1914" s="16" t="str">
        <f>"Q"&amp;ROUNDUP(MONTH(SalesDataTable[[#This Row],[Order Date]])/3,0)</f>
        <v>Q3</v>
      </c>
      <c r="S1914" s="13">
        <f>MONTH(SalesDataTable[[#This Row],[Order Date]])</f>
        <v>9</v>
      </c>
      <c r="T1914" s="16" t="str">
        <f>TEXT(SalesDataTable[[#This Row],[Order Date]],"mmm")</f>
        <v>Sep</v>
      </c>
    </row>
    <row r="1915" ht="15.6" spans="1:20">
      <c r="A1915" s="19" t="s">
        <v>1986</v>
      </c>
      <c r="B1915" s="11">
        <v>46282</v>
      </c>
      <c r="C1915" s="12" t="s">
        <v>47</v>
      </c>
      <c r="D1915" s="12" t="s">
        <v>68</v>
      </c>
      <c r="E1915" s="12" t="s">
        <v>30</v>
      </c>
      <c r="F1915" s="12" t="s">
        <v>40</v>
      </c>
      <c r="G1915" s="12" t="s">
        <v>51</v>
      </c>
      <c r="H1915" s="12" t="s">
        <v>84</v>
      </c>
      <c r="I1915" s="13">
        <v>5</v>
      </c>
      <c r="J1915" s="14">
        <v>82.63</v>
      </c>
      <c r="K1915" s="15">
        <v>0.15</v>
      </c>
      <c r="L1915" s="14">
        <v>38.63</v>
      </c>
      <c r="M1915" s="14">
        <f t="shared" si="116"/>
        <v>351.1775</v>
      </c>
      <c r="N1915" s="14">
        <f t="shared" si="117"/>
        <v>193.15</v>
      </c>
      <c r="O1915" s="14">
        <f t="shared" si="118"/>
        <v>158.0275</v>
      </c>
      <c r="P1915" s="16">
        <f t="shared" si="119"/>
        <v>0.44999323703825</v>
      </c>
      <c r="Q1915" s="17">
        <f>YEAR(SalesDataTable[[#This Row],[Order Date]])</f>
        <v>2026</v>
      </c>
      <c r="R1915" s="16" t="str">
        <f>"Q"&amp;ROUNDUP(MONTH(SalesDataTable[[#This Row],[Order Date]])/3,0)</f>
        <v>Q3</v>
      </c>
      <c r="S1915" s="13">
        <f>MONTH(SalesDataTable[[#This Row],[Order Date]])</f>
        <v>9</v>
      </c>
      <c r="T1915" s="16" t="str">
        <f>TEXT(SalesDataTable[[#This Row],[Order Date]],"mmm")</f>
        <v>Sep</v>
      </c>
    </row>
    <row r="1916" ht="15.6" spans="1:20">
      <c r="A1916" s="19" t="s">
        <v>1987</v>
      </c>
      <c r="B1916" s="11">
        <v>46283</v>
      </c>
      <c r="C1916" s="12" t="s">
        <v>47</v>
      </c>
      <c r="D1916" s="12" t="s">
        <v>68</v>
      </c>
      <c r="E1916" s="12" t="s">
        <v>45</v>
      </c>
      <c r="F1916" s="12" t="s">
        <v>40</v>
      </c>
      <c r="G1916" s="12" t="s">
        <v>37</v>
      </c>
      <c r="H1916" s="12" t="s">
        <v>103</v>
      </c>
      <c r="I1916" s="13">
        <v>4</v>
      </c>
      <c r="J1916" s="14">
        <v>168.48</v>
      </c>
      <c r="K1916" s="15">
        <v>0.1</v>
      </c>
      <c r="L1916" s="14">
        <v>89.85</v>
      </c>
      <c r="M1916" s="14">
        <f t="shared" si="116"/>
        <v>606.528</v>
      </c>
      <c r="N1916" s="14">
        <f t="shared" si="117"/>
        <v>359.4</v>
      </c>
      <c r="O1916" s="14">
        <f t="shared" si="118"/>
        <v>247.128</v>
      </c>
      <c r="P1916" s="16">
        <f t="shared" si="119"/>
        <v>0.407446976891421</v>
      </c>
      <c r="Q1916" s="17">
        <f>YEAR(SalesDataTable[[#This Row],[Order Date]])</f>
        <v>2026</v>
      </c>
      <c r="R1916" s="16" t="str">
        <f>"Q"&amp;ROUNDUP(MONTH(SalesDataTable[[#This Row],[Order Date]])/3,0)</f>
        <v>Q3</v>
      </c>
      <c r="S1916" s="13">
        <f>MONTH(SalesDataTable[[#This Row],[Order Date]])</f>
        <v>9</v>
      </c>
      <c r="T1916" s="16" t="str">
        <f>TEXT(SalesDataTable[[#This Row],[Order Date]],"mmm")</f>
        <v>Sep</v>
      </c>
    </row>
    <row r="1917" ht="15.6" spans="1:20">
      <c r="A1917" s="19" t="s">
        <v>1988</v>
      </c>
      <c r="B1917" s="11">
        <v>46283</v>
      </c>
      <c r="C1917" s="12" t="s">
        <v>28</v>
      </c>
      <c r="D1917" s="12" t="s">
        <v>86</v>
      </c>
      <c r="E1917" s="12" t="s">
        <v>59</v>
      </c>
      <c r="F1917" s="12" t="s">
        <v>24</v>
      </c>
      <c r="G1917" s="12" t="s">
        <v>51</v>
      </c>
      <c r="H1917" s="12" t="s">
        <v>110</v>
      </c>
      <c r="I1917" s="13">
        <v>2</v>
      </c>
      <c r="J1917" s="14">
        <v>121.82</v>
      </c>
      <c r="K1917" s="15">
        <v>0</v>
      </c>
      <c r="L1917" s="14">
        <v>61.92</v>
      </c>
      <c r="M1917" s="14">
        <f t="shared" si="116"/>
        <v>243.64</v>
      </c>
      <c r="N1917" s="14">
        <f t="shared" si="117"/>
        <v>123.84</v>
      </c>
      <c r="O1917" s="14">
        <f t="shared" si="118"/>
        <v>119.8</v>
      </c>
      <c r="P1917" s="16">
        <f t="shared" si="119"/>
        <v>0.491709078968971</v>
      </c>
      <c r="Q1917" s="17">
        <f>YEAR(SalesDataTable[[#This Row],[Order Date]])</f>
        <v>2026</v>
      </c>
      <c r="R1917" s="16" t="str">
        <f>"Q"&amp;ROUNDUP(MONTH(SalesDataTable[[#This Row],[Order Date]])/3,0)</f>
        <v>Q3</v>
      </c>
      <c r="S1917" s="13">
        <f>MONTH(SalesDataTable[[#This Row],[Order Date]])</f>
        <v>9</v>
      </c>
      <c r="T1917" s="16" t="str">
        <f>TEXT(SalesDataTable[[#This Row],[Order Date]],"mmm")</f>
        <v>Sep</v>
      </c>
    </row>
    <row r="1918" ht="15.6" spans="1:20">
      <c r="A1918" s="19" t="s">
        <v>1989</v>
      </c>
      <c r="B1918" s="11">
        <v>46283</v>
      </c>
      <c r="C1918" s="12" t="s">
        <v>21</v>
      </c>
      <c r="D1918" s="12" t="s">
        <v>108</v>
      </c>
      <c r="E1918" s="12" t="s">
        <v>45</v>
      </c>
      <c r="F1918" s="12" t="s">
        <v>24</v>
      </c>
      <c r="G1918" s="12" t="s">
        <v>25</v>
      </c>
      <c r="H1918" s="12" t="s">
        <v>49</v>
      </c>
      <c r="I1918" s="13">
        <v>1</v>
      </c>
      <c r="J1918" s="14">
        <v>50.02</v>
      </c>
      <c r="K1918" s="15">
        <v>0.1</v>
      </c>
      <c r="L1918" s="14">
        <v>22.47</v>
      </c>
      <c r="M1918" s="14">
        <f t="shared" si="116"/>
        <v>45.018</v>
      </c>
      <c r="N1918" s="14">
        <f t="shared" si="117"/>
        <v>22.47</v>
      </c>
      <c r="O1918" s="14">
        <f t="shared" si="118"/>
        <v>22.548</v>
      </c>
      <c r="P1918" s="16">
        <f t="shared" si="119"/>
        <v>0.500866320138611</v>
      </c>
      <c r="Q1918" s="17">
        <f>YEAR(SalesDataTable[[#This Row],[Order Date]])</f>
        <v>2026</v>
      </c>
      <c r="R1918" s="16" t="str">
        <f>"Q"&amp;ROUNDUP(MONTH(SalesDataTable[[#This Row],[Order Date]])/3,0)</f>
        <v>Q3</v>
      </c>
      <c r="S1918" s="13">
        <f>MONTH(SalesDataTable[[#This Row],[Order Date]])</f>
        <v>9</v>
      </c>
      <c r="T1918" s="16" t="str">
        <f>TEXT(SalesDataTable[[#This Row],[Order Date]],"mmm")</f>
        <v>Sep</v>
      </c>
    </row>
    <row r="1919" ht="15.6" spans="1:20">
      <c r="A1919" s="19" t="s">
        <v>1990</v>
      </c>
      <c r="B1919" s="11">
        <v>46283</v>
      </c>
      <c r="C1919" s="12" t="s">
        <v>34</v>
      </c>
      <c r="D1919" s="12" t="s">
        <v>54</v>
      </c>
      <c r="E1919" s="12" t="s">
        <v>23</v>
      </c>
      <c r="F1919" s="12" t="s">
        <v>36</v>
      </c>
      <c r="G1919" s="12" t="s">
        <v>69</v>
      </c>
      <c r="H1919" s="12" t="s">
        <v>94</v>
      </c>
      <c r="I1919" s="13">
        <v>1</v>
      </c>
      <c r="J1919" s="14">
        <v>50.17</v>
      </c>
      <c r="K1919" s="15">
        <v>0.1</v>
      </c>
      <c r="L1919" s="14">
        <v>21.99</v>
      </c>
      <c r="M1919" s="14">
        <f t="shared" si="116"/>
        <v>45.153</v>
      </c>
      <c r="N1919" s="14">
        <f t="shared" si="117"/>
        <v>21.99</v>
      </c>
      <c r="O1919" s="14">
        <f t="shared" si="118"/>
        <v>23.163</v>
      </c>
      <c r="P1919" s="16">
        <f t="shared" si="119"/>
        <v>0.512989170154807</v>
      </c>
      <c r="Q1919" s="17">
        <f>YEAR(SalesDataTable[[#This Row],[Order Date]])</f>
        <v>2026</v>
      </c>
      <c r="R1919" s="16" t="str">
        <f>"Q"&amp;ROUNDUP(MONTH(SalesDataTable[[#This Row],[Order Date]])/3,0)</f>
        <v>Q3</v>
      </c>
      <c r="S1919" s="13">
        <f>MONTH(SalesDataTable[[#This Row],[Order Date]])</f>
        <v>9</v>
      </c>
      <c r="T1919" s="16" t="str">
        <f>TEXT(SalesDataTable[[#This Row],[Order Date]],"mmm")</f>
        <v>Sep</v>
      </c>
    </row>
    <row r="1920" ht="15.6" spans="1:20">
      <c r="A1920" s="19" t="s">
        <v>1991</v>
      </c>
      <c r="B1920" s="11">
        <v>46283</v>
      </c>
      <c r="C1920" s="12" t="s">
        <v>21</v>
      </c>
      <c r="D1920" s="12" t="s">
        <v>108</v>
      </c>
      <c r="E1920" s="12" t="s">
        <v>30</v>
      </c>
      <c r="F1920" s="12" t="s">
        <v>40</v>
      </c>
      <c r="G1920" s="12" t="s">
        <v>51</v>
      </c>
      <c r="H1920" s="12" t="s">
        <v>110</v>
      </c>
      <c r="I1920" s="13">
        <v>5</v>
      </c>
      <c r="J1920" s="14">
        <v>124.51</v>
      </c>
      <c r="K1920" s="15">
        <v>0.1</v>
      </c>
      <c r="L1920" s="14">
        <v>60.29</v>
      </c>
      <c r="M1920" s="14">
        <f t="shared" si="116"/>
        <v>560.295</v>
      </c>
      <c r="N1920" s="14">
        <f t="shared" si="117"/>
        <v>301.45</v>
      </c>
      <c r="O1920" s="14">
        <f t="shared" si="118"/>
        <v>258.845</v>
      </c>
      <c r="P1920" s="16">
        <f t="shared" si="119"/>
        <v>0.461979849900499</v>
      </c>
      <c r="Q1920" s="17">
        <f>YEAR(SalesDataTable[[#This Row],[Order Date]])</f>
        <v>2026</v>
      </c>
      <c r="R1920" s="16" t="str">
        <f>"Q"&amp;ROUNDUP(MONTH(SalesDataTable[[#This Row],[Order Date]])/3,0)</f>
        <v>Q3</v>
      </c>
      <c r="S1920" s="13">
        <f>MONTH(SalesDataTable[[#This Row],[Order Date]])</f>
        <v>9</v>
      </c>
      <c r="T1920" s="16" t="str">
        <f>TEXT(SalesDataTable[[#This Row],[Order Date]],"mmm")</f>
        <v>Sep</v>
      </c>
    </row>
    <row r="1921" ht="15.6" spans="1:20">
      <c r="A1921" s="19" t="s">
        <v>1992</v>
      </c>
      <c r="B1921" s="11">
        <v>46283</v>
      </c>
      <c r="C1921" s="12" t="s">
        <v>28</v>
      </c>
      <c r="D1921" s="12" t="s">
        <v>89</v>
      </c>
      <c r="E1921" s="12" t="s">
        <v>59</v>
      </c>
      <c r="F1921" s="12" t="s">
        <v>24</v>
      </c>
      <c r="G1921" s="12" t="s">
        <v>31</v>
      </c>
      <c r="H1921" s="12" t="s">
        <v>73</v>
      </c>
      <c r="I1921" s="13">
        <v>1</v>
      </c>
      <c r="J1921" s="14">
        <v>153.68</v>
      </c>
      <c r="K1921" s="15">
        <v>0.05</v>
      </c>
      <c r="L1921" s="14">
        <v>77.42</v>
      </c>
      <c r="M1921" s="14">
        <f t="shared" si="116"/>
        <v>145.996</v>
      </c>
      <c r="N1921" s="14">
        <f t="shared" si="117"/>
        <v>77.42</v>
      </c>
      <c r="O1921" s="14">
        <f t="shared" si="118"/>
        <v>68.576</v>
      </c>
      <c r="P1921" s="16">
        <f t="shared" si="119"/>
        <v>0.469711498945177</v>
      </c>
      <c r="Q1921" s="17">
        <f>YEAR(SalesDataTable[[#This Row],[Order Date]])</f>
        <v>2026</v>
      </c>
      <c r="R1921" s="16" t="str">
        <f>"Q"&amp;ROUNDUP(MONTH(SalesDataTable[[#This Row],[Order Date]])/3,0)</f>
        <v>Q3</v>
      </c>
      <c r="S1921" s="13">
        <f>MONTH(SalesDataTable[[#This Row],[Order Date]])</f>
        <v>9</v>
      </c>
      <c r="T1921" s="16" t="str">
        <f>TEXT(SalesDataTable[[#This Row],[Order Date]],"mmm")</f>
        <v>Sep</v>
      </c>
    </row>
    <row r="1922" ht="15.6" spans="1:20">
      <c r="A1922" s="19" t="s">
        <v>1993</v>
      </c>
      <c r="B1922" s="11">
        <v>46283</v>
      </c>
      <c r="C1922" s="12" t="s">
        <v>28</v>
      </c>
      <c r="D1922" s="12" t="s">
        <v>89</v>
      </c>
      <c r="E1922" s="12" t="s">
        <v>59</v>
      </c>
      <c r="F1922" s="12" t="s">
        <v>36</v>
      </c>
      <c r="G1922" s="12" t="s">
        <v>51</v>
      </c>
      <c r="H1922" s="12" t="s">
        <v>110</v>
      </c>
      <c r="I1922" s="13">
        <v>2</v>
      </c>
      <c r="J1922" s="14">
        <v>121.37</v>
      </c>
      <c r="K1922" s="15">
        <v>0.05</v>
      </c>
      <c r="L1922" s="14">
        <v>60.13</v>
      </c>
      <c r="M1922" s="14">
        <f t="shared" ref="M1922:M1985" si="120">I1922*J1922*(1-K1922)</f>
        <v>230.603</v>
      </c>
      <c r="N1922" s="14">
        <f t="shared" ref="N1922:N1985" si="121">I1922*L1922</f>
        <v>120.26</v>
      </c>
      <c r="O1922" s="14">
        <f t="shared" ref="O1922:O1985" si="122">M1922-N1922</f>
        <v>110.343</v>
      </c>
      <c r="P1922" s="16">
        <f t="shared" ref="P1922:P1985" si="123">IFERROR(O1922/M1922,0)</f>
        <v>0.478497677827262</v>
      </c>
      <c r="Q1922" s="17">
        <f>YEAR(SalesDataTable[[#This Row],[Order Date]])</f>
        <v>2026</v>
      </c>
      <c r="R1922" s="16" t="str">
        <f>"Q"&amp;ROUNDUP(MONTH(SalesDataTable[[#This Row],[Order Date]])/3,0)</f>
        <v>Q3</v>
      </c>
      <c r="S1922" s="13">
        <f>MONTH(SalesDataTable[[#This Row],[Order Date]])</f>
        <v>9</v>
      </c>
      <c r="T1922" s="16" t="str">
        <f>TEXT(SalesDataTable[[#This Row],[Order Date]],"mmm")</f>
        <v>Sep</v>
      </c>
    </row>
    <row r="1923" ht="15.6" spans="1:20">
      <c r="A1923" s="19" t="s">
        <v>1994</v>
      </c>
      <c r="B1923" s="11">
        <v>46283</v>
      </c>
      <c r="C1923" s="12" t="s">
        <v>21</v>
      </c>
      <c r="D1923" s="12" t="s">
        <v>108</v>
      </c>
      <c r="E1923" s="12" t="s">
        <v>23</v>
      </c>
      <c r="F1923" s="12" t="s">
        <v>40</v>
      </c>
      <c r="G1923" s="12" t="s">
        <v>31</v>
      </c>
      <c r="H1923" s="12" t="s">
        <v>41</v>
      </c>
      <c r="I1923" s="13">
        <v>2</v>
      </c>
      <c r="J1923" s="14">
        <v>145.1</v>
      </c>
      <c r="K1923" s="15">
        <v>0.1</v>
      </c>
      <c r="L1923" s="14">
        <v>77.62</v>
      </c>
      <c r="M1923" s="14">
        <f t="shared" si="120"/>
        <v>261.18</v>
      </c>
      <c r="N1923" s="14">
        <f t="shared" si="121"/>
        <v>155.24</v>
      </c>
      <c r="O1923" s="14">
        <f t="shared" si="122"/>
        <v>105.94</v>
      </c>
      <c r="P1923" s="16">
        <f t="shared" si="123"/>
        <v>0.405620644766062</v>
      </c>
      <c r="Q1923" s="17">
        <f>YEAR(SalesDataTable[[#This Row],[Order Date]])</f>
        <v>2026</v>
      </c>
      <c r="R1923" s="16" t="str">
        <f>"Q"&amp;ROUNDUP(MONTH(SalesDataTable[[#This Row],[Order Date]])/3,0)</f>
        <v>Q3</v>
      </c>
      <c r="S1923" s="13">
        <f>MONTH(SalesDataTable[[#This Row],[Order Date]])</f>
        <v>9</v>
      </c>
      <c r="T1923" s="16" t="str">
        <f>TEXT(SalesDataTable[[#This Row],[Order Date]],"mmm")</f>
        <v>Sep</v>
      </c>
    </row>
    <row r="1924" ht="15.6" spans="1:20">
      <c r="A1924" s="19" t="s">
        <v>1995</v>
      </c>
      <c r="B1924" s="11">
        <v>46283</v>
      </c>
      <c r="C1924" s="12" t="s">
        <v>47</v>
      </c>
      <c r="D1924" s="12" t="s">
        <v>68</v>
      </c>
      <c r="E1924" s="12" t="s">
        <v>23</v>
      </c>
      <c r="F1924" s="12" t="s">
        <v>24</v>
      </c>
      <c r="G1924" s="12" t="s">
        <v>69</v>
      </c>
      <c r="H1924" s="12" t="s">
        <v>87</v>
      </c>
      <c r="I1924" s="13">
        <v>1</v>
      </c>
      <c r="J1924" s="14">
        <v>36.73</v>
      </c>
      <c r="K1924" s="15">
        <v>0.05</v>
      </c>
      <c r="L1924" s="14">
        <v>14.11</v>
      </c>
      <c r="M1924" s="14">
        <f t="shared" si="120"/>
        <v>34.8935</v>
      </c>
      <c r="N1924" s="14">
        <f t="shared" si="121"/>
        <v>14.11</v>
      </c>
      <c r="O1924" s="14">
        <f t="shared" si="122"/>
        <v>20.7835</v>
      </c>
      <c r="P1924" s="16">
        <f t="shared" si="123"/>
        <v>0.595626692650494</v>
      </c>
      <c r="Q1924" s="17">
        <f>YEAR(SalesDataTable[[#This Row],[Order Date]])</f>
        <v>2026</v>
      </c>
      <c r="R1924" s="16" t="str">
        <f>"Q"&amp;ROUNDUP(MONTH(SalesDataTable[[#This Row],[Order Date]])/3,0)</f>
        <v>Q3</v>
      </c>
      <c r="S1924" s="13">
        <f>MONTH(SalesDataTable[[#This Row],[Order Date]])</f>
        <v>9</v>
      </c>
      <c r="T1924" s="16" t="str">
        <f>TEXT(SalesDataTable[[#This Row],[Order Date]],"mmm")</f>
        <v>Sep</v>
      </c>
    </row>
    <row r="1925" ht="15.6" spans="1:20">
      <c r="A1925" s="19" t="s">
        <v>1996</v>
      </c>
      <c r="B1925" s="11">
        <v>46283</v>
      </c>
      <c r="C1925" s="12" t="s">
        <v>34</v>
      </c>
      <c r="D1925" s="12" t="s">
        <v>35</v>
      </c>
      <c r="E1925" s="12" t="s">
        <v>23</v>
      </c>
      <c r="F1925" s="12" t="s">
        <v>40</v>
      </c>
      <c r="G1925" s="12" t="s">
        <v>37</v>
      </c>
      <c r="H1925" s="12" t="s">
        <v>91</v>
      </c>
      <c r="I1925" s="13">
        <v>4</v>
      </c>
      <c r="J1925" s="14">
        <v>134.15</v>
      </c>
      <c r="K1925" s="15">
        <v>0.05</v>
      </c>
      <c r="L1925" s="14">
        <v>65.58</v>
      </c>
      <c r="M1925" s="14">
        <f t="shared" si="120"/>
        <v>509.77</v>
      </c>
      <c r="N1925" s="14">
        <f t="shared" si="121"/>
        <v>262.32</v>
      </c>
      <c r="O1925" s="14">
        <f t="shared" si="122"/>
        <v>247.45</v>
      </c>
      <c r="P1925" s="16">
        <f t="shared" si="123"/>
        <v>0.485414991074406</v>
      </c>
      <c r="Q1925" s="17">
        <f>YEAR(SalesDataTable[[#This Row],[Order Date]])</f>
        <v>2026</v>
      </c>
      <c r="R1925" s="16" t="str">
        <f>"Q"&amp;ROUNDUP(MONTH(SalesDataTable[[#This Row],[Order Date]])/3,0)</f>
        <v>Q3</v>
      </c>
      <c r="S1925" s="13">
        <f>MONTH(SalesDataTable[[#This Row],[Order Date]])</f>
        <v>9</v>
      </c>
      <c r="T1925" s="16" t="str">
        <f>TEXT(SalesDataTable[[#This Row],[Order Date]],"mmm")</f>
        <v>Sep</v>
      </c>
    </row>
    <row r="1926" ht="15.6" spans="1:20">
      <c r="A1926" s="19" t="s">
        <v>1997</v>
      </c>
      <c r="B1926" s="11">
        <v>46283</v>
      </c>
      <c r="C1926" s="12" t="s">
        <v>21</v>
      </c>
      <c r="D1926" s="12" t="s">
        <v>22</v>
      </c>
      <c r="E1926" s="12" t="s">
        <v>30</v>
      </c>
      <c r="F1926" s="12" t="s">
        <v>40</v>
      </c>
      <c r="G1926" s="12" t="s">
        <v>31</v>
      </c>
      <c r="H1926" s="12" t="s">
        <v>32</v>
      </c>
      <c r="I1926" s="13">
        <v>8</v>
      </c>
      <c r="J1926" s="14">
        <v>94.21</v>
      </c>
      <c r="K1926" s="15">
        <v>0.1</v>
      </c>
      <c r="L1926" s="14">
        <v>45.05</v>
      </c>
      <c r="M1926" s="14">
        <f t="shared" si="120"/>
        <v>678.312</v>
      </c>
      <c r="N1926" s="14">
        <f t="shared" si="121"/>
        <v>360.4</v>
      </c>
      <c r="O1926" s="14">
        <f t="shared" si="122"/>
        <v>317.912</v>
      </c>
      <c r="P1926" s="16">
        <f t="shared" si="123"/>
        <v>0.468681078913538</v>
      </c>
      <c r="Q1926" s="17">
        <f>YEAR(SalesDataTable[[#This Row],[Order Date]])</f>
        <v>2026</v>
      </c>
      <c r="R1926" s="16" t="str">
        <f>"Q"&amp;ROUNDUP(MONTH(SalesDataTable[[#This Row],[Order Date]])/3,0)</f>
        <v>Q3</v>
      </c>
      <c r="S1926" s="13">
        <f>MONTH(SalesDataTable[[#This Row],[Order Date]])</f>
        <v>9</v>
      </c>
      <c r="T1926" s="16" t="str">
        <f>TEXT(SalesDataTable[[#This Row],[Order Date]],"mmm")</f>
        <v>Sep</v>
      </c>
    </row>
    <row r="1927" ht="15.6" spans="1:20">
      <c r="A1927" s="19" t="s">
        <v>1998</v>
      </c>
      <c r="B1927" s="11">
        <v>46284</v>
      </c>
      <c r="C1927" s="12" t="s">
        <v>21</v>
      </c>
      <c r="D1927" s="12" t="s">
        <v>108</v>
      </c>
      <c r="E1927" s="12" t="s">
        <v>45</v>
      </c>
      <c r="F1927" s="12" t="s">
        <v>24</v>
      </c>
      <c r="G1927" s="12" t="s">
        <v>51</v>
      </c>
      <c r="H1927" s="12" t="s">
        <v>61</v>
      </c>
      <c r="I1927" s="13">
        <v>1</v>
      </c>
      <c r="J1927" s="14">
        <v>198.29</v>
      </c>
      <c r="K1927" s="15">
        <v>0.05</v>
      </c>
      <c r="L1927" s="14">
        <v>106.24</v>
      </c>
      <c r="M1927" s="14">
        <f t="shared" si="120"/>
        <v>188.3755</v>
      </c>
      <c r="N1927" s="14">
        <f t="shared" si="121"/>
        <v>106.24</v>
      </c>
      <c r="O1927" s="14">
        <f t="shared" si="122"/>
        <v>82.1355</v>
      </c>
      <c r="P1927" s="16">
        <f t="shared" si="123"/>
        <v>0.436020076920831</v>
      </c>
      <c r="Q1927" s="17">
        <f>YEAR(SalesDataTable[[#This Row],[Order Date]])</f>
        <v>2026</v>
      </c>
      <c r="R1927" s="16" t="str">
        <f>"Q"&amp;ROUNDUP(MONTH(SalesDataTable[[#This Row],[Order Date]])/3,0)</f>
        <v>Q3</v>
      </c>
      <c r="S1927" s="13">
        <f>MONTH(SalesDataTable[[#This Row],[Order Date]])</f>
        <v>9</v>
      </c>
      <c r="T1927" s="16" t="str">
        <f>TEXT(SalesDataTable[[#This Row],[Order Date]],"mmm")</f>
        <v>Sep</v>
      </c>
    </row>
    <row r="1928" ht="15.6" spans="1:20">
      <c r="A1928" s="19" t="s">
        <v>1999</v>
      </c>
      <c r="B1928" s="11">
        <v>46284</v>
      </c>
      <c r="C1928" s="12" t="s">
        <v>28</v>
      </c>
      <c r="D1928" s="12" t="s">
        <v>106</v>
      </c>
      <c r="E1928" s="12" t="s">
        <v>59</v>
      </c>
      <c r="F1928" s="12" t="s">
        <v>24</v>
      </c>
      <c r="G1928" s="12" t="s">
        <v>37</v>
      </c>
      <c r="H1928" s="12" t="s">
        <v>103</v>
      </c>
      <c r="I1928" s="13">
        <v>3</v>
      </c>
      <c r="J1928" s="14">
        <v>166.21</v>
      </c>
      <c r="K1928" s="15">
        <v>0.05</v>
      </c>
      <c r="L1928" s="14">
        <v>85.03</v>
      </c>
      <c r="M1928" s="14">
        <f t="shared" si="120"/>
        <v>473.6985</v>
      </c>
      <c r="N1928" s="14">
        <f t="shared" si="121"/>
        <v>255.09</v>
      </c>
      <c r="O1928" s="14">
        <f t="shared" si="122"/>
        <v>218.6085</v>
      </c>
      <c r="P1928" s="16">
        <f t="shared" si="123"/>
        <v>0.461492911630499</v>
      </c>
      <c r="Q1928" s="17">
        <f>YEAR(SalesDataTable[[#This Row],[Order Date]])</f>
        <v>2026</v>
      </c>
      <c r="R1928" s="16" t="str">
        <f>"Q"&amp;ROUNDUP(MONTH(SalesDataTable[[#This Row],[Order Date]])/3,0)</f>
        <v>Q3</v>
      </c>
      <c r="S1928" s="13">
        <f>MONTH(SalesDataTable[[#This Row],[Order Date]])</f>
        <v>9</v>
      </c>
      <c r="T1928" s="16" t="str">
        <f>TEXT(SalesDataTable[[#This Row],[Order Date]],"mmm")</f>
        <v>Sep</v>
      </c>
    </row>
    <row r="1929" ht="15.6" spans="1:20">
      <c r="A1929" s="19" t="s">
        <v>2000</v>
      </c>
      <c r="B1929" s="11">
        <v>46284</v>
      </c>
      <c r="C1929" s="12" t="s">
        <v>28</v>
      </c>
      <c r="D1929" s="12" t="s">
        <v>58</v>
      </c>
      <c r="E1929" s="12" t="s">
        <v>59</v>
      </c>
      <c r="F1929" s="12" t="s">
        <v>36</v>
      </c>
      <c r="G1929" s="12" t="s">
        <v>25</v>
      </c>
      <c r="H1929" s="12" t="s">
        <v>55</v>
      </c>
      <c r="I1929" s="13">
        <v>1</v>
      </c>
      <c r="J1929" s="14">
        <v>40.7</v>
      </c>
      <c r="K1929" s="15">
        <v>0.05</v>
      </c>
      <c r="L1929" s="14">
        <v>16.43</v>
      </c>
      <c r="M1929" s="14">
        <f t="shared" si="120"/>
        <v>38.665</v>
      </c>
      <c r="N1929" s="14">
        <f t="shared" si="121"/>
        <v>16.43</v>
      </c>
      <c r="O1929" s="14">
        <f t="shared" si="122"/>
        <v>22.235</v>
      </c>
      <c r="P1929" s="16">
        <f t="shared" si="123"/>
        <v>0.575067890857365</v>
      </c>
      <c r="Q1929" s="17">
        <f>YEAR(SalesDataTable[[#This Row],[Order Date]])</f>
        <v>2026</v>
      </c>
      <c r="R1929" s="16" t="str">
        <f>"Q"&amp;ROUNDUP(MONTH(SalesDataTable[[#This Row],[Order Date]])/3,0)</f>
        <v>Q3</v>
      </c>
      <c r="S1929" s="13">
        <f>MONTH(SalesDataTable[[#This Row],[Order Date]])</f>
        <v>9</v>
      </c>
      <c r="T1929" s="16" t="str">
        <f>TEXT(SalesDataTable[[#This Row],[Order Date]],"mmm")</f>
        <v>Sep</v>
      </c>
    </row>
    <row r="1930" ht="15.6" spans="1:20">
      <c r="A1930" s="19" t="s">
        <v>2001</v>
      </c>
      <c r="B1930" s="11">
        <v>46284</v>
      </c>
      <c r="C1930" s="12" t="s">
        <v>21</v>
      </c>
      <c r="D1930" s="12" t="s">
        <v>108</v>
      </c>
      <c r="E1930" s="12" t="s">
        <v>23</v>
      </c>
      <c r="F1930" s="12" t="s">
        <v>36</v>
      </c>
      <c r="G1930" s="12" t="s">
        <v>31</v>
      </c>
      <c r="H1930" s="12" t="s">
        <v>73</v>
      </c>
      <c r="I1930" s="13">
        <v>3</v>
      </c>
      <c r="J1930" s="14">
        <v>153.5</v>
      </c>
      <c r="K1930" s="15">
        <v>0</v>
      </c>
      <c r="L1930" s="14">
        <v>80.82</v>
      </c>
      <c r="M1930" s="14">
        <f t="shared" si="120"/>
        <v>460.5</v>
      </c>
      <c r="N1930" s="14">
        <f t="shared" si="121"/>
        <v>242.46</v>
      </c>
      <c r="O1930" s="14">
        <f t="shared" si="122"/>
        <v>218.04</v>
      </c>
      <c r="P1930" s="16">
        <f t="shared" si="123"/>
        <v>0.473485342019544</v>
      </c>
      <c r="Q1930" s="17">
        <f>YEAR(SalesDataTable[[#This Row],[Order Date]])</f>
        <v>2026</v>
      </c>
      <c r="R1930" s="16" t="str">
        <f>"Q"&amp;ROUNDUP(MONTH(SalesDataTable[[#This Row],[Order Date]])/3,0)</f>
        <v>Q3</v>
      </c>
      <c r="S1930" s="13">
        <f>MONTH(SalesDataTable[[#This Row],[Order Date]])</f>
        <v>9</v>
      </c>
      <c r="T1930" s="16" t="str">
        <f>TEXT(SalesDataTable[[#This Row],[Order Date]],"mmm")</f>
        <v>Sep</v>
      </c>
    </row>
    <row r="1931" ht="15.6" spans="1:20">
      <c r="A1931" s="19" t="s">
        <v>2002</v>
      </c>
      <c r="B1931" s="11">
        <v>46284</v>
      </c>
      <c r="C1931" s="12" t="s">
        <v>28</v>
      </c>
      <c r="D1931" s="12" t="s">
        <v>89</v>
      </c>
      <c r="E1931" s="12" t="s">
        <v>59</v>
      </c>
      <c r="F1931" s="12" t="s">
        <v>36</v>
      </c>
      <c r="G1931" s="12" t="s">
        <v>31</v>
      </c>
      <c r="H1931" s="12" t="s">
        <v>99</v>
      </c>
      <c r="I1931" s="13">
        <v>1</v>
      </c>
      <c r="J1931" s="14">
        <v>70.43</v>
      </c>
      <c r="K1931" s="15">
        <v>0</v>
      </c>
      <c r="L1931" s="14">
        <v>31.51</v>
      </c>
      <c r="M1931" s="14">
        <f t="shared" si="120"/>
        <v>70.43</v>
      </c>
      <c r="N1931" s="14">
        <f t="shared" si="121"/>
        <v>31.51</v>
      </c>
      <c r="O1931" s="14">
        <f t="shared" si="122"/>
        <v>38.92</v>
      </c>
      <c r="P1931" s="16">
        <f t="shared" si="123"/>
        <v>0.552605423825074</v>
      </c>
      <c r="Q1931" s="17">
        <f>YEAR(SalesDataTable[[#This Row],[Order Date]])</f>
        <v>2026</v>
      </c>
      <c r="R1931" s="16" t="str">
        <f>"Q"&amp;ROUNDUP(MONTH(SalesDataTable[[#This Row],[Order Date]])/3,0)</f>
        <v>Q3</v>
      </c>
      <c r="S1931" s="13">
        <f>MONTH(SalesDataTable[[#This Row],[Order Date]])</f>
        <v>9</v>
      </c>
      <c r="T1931" s="16" t="str">
        <f>TEXT(SalesDataTable[[#This Row],[Order Date]],"mmm")</f>
        <v>Sep</v>
      </c>
    </row>
    <row r="1932" ht="15.6" spans="1:20">
      <c r="A1932" s="19" t="s">
        <v>2003</v>
      </c>
      <c r="B1932" s="11">
        <v>46284</v>
      </c>
      <c r="C1932" s="12" t="s">
        <v>21</v>
      </c>
      <c r="D1932" s="12" t="s">
        <v>108</v>
      </c>
      <c r="E1932" s="12" t="s">
        <v>45</v>
      </c>
      <c r="F1932" s="12" t="s">
        <v>40</v>
      </c>
      <c r="G1932" s="12" t="s">
        <v>25</v>
      </c>
      <c r="H1932" s="12" t="s">
        <v>49</v>
      </c>
      <c r="I1932" s="13">
        <v>4</v>
      </c>
      <c r="J1932" s="14">
        <v>49.93</v>
      </c>
      <c r="K1932" s="15">
        <v>0</v>
      </c>
      <c r="L1932" s="14">
        <v>22.99</v>
      </c>
      <c r="M1932" s="14">
        <f t="shared" si="120"/>
        <v>199.72</v>
      </c>
      <c r="N1932" s="14">
        <f t="shared" si="121"/>
        <v>91.96</v>
      </c>
      <c r="O1932" s="14">
        <f t="shared" si="122"/>
        <v>107.76</v>
      </c>
      <c r="P1932" s="16">
        <f t="shared" si="123"/>
        <v>0.53955537752854</v>
      </c>
      <c r="Q1932" s="17">
        <f>YEAR(SalesDataTable[[#This Row],[Order Date]])</f>
        <v>2026</v>
      </c>
      <c r="R1932" s="16" t="str">
        <f>"Q"&amp;ROUNDUP(MONTH(SalesDataTable[[#This Row],[Order Date]])/3,0)</f>
        <v>Q3</v>
      </c>
      <c r="S1932" s="13">
        <f>MONTH(SalesDataTable[[#This Row],[Order Date]])</f>
        <v>9</v>
      </c>
      <c r="T1932" s="16" t="str">
        <f>TEXT(SalesDataTable[[#This Row],[Order Date]],"mmm")</f>
        <v>Sep</v>
      </c>
    </row>
    <row r="1933" ht="15.6" spans="1:20">
      <c r="A1933" s="19" t="s">
        <v>2004</v>
      </c>
      <c r="B1933" s="11">
        <v>46284</v>
      </c>
      <c r="C1933" s="12" t="s">
        <v>28</v>
      </c>
      <c r="D1933" s="12" t="s">
        <v>89</v>
      </c>
      <c r="E1933" s="12" t="s">
        <v>45</v>
      </c>
      <c r="F1933" s="12" t="s">
        <v>24</v>
      </c>
      <c r="G1933" s="12" t="s">
        <v>25</v>
      </c>
      <c r="H1933" s="12" t="s">
        <v>49</v>
      </c>
      <c r="I1933" s="13">
        <v>1</v>
      </c>
      <c r="J1933" s="14">
        <v>50.18</v>
      </c>
      <c r="K1933" s="15">
        <v>0</v>
      </c>
      <c r="L1933" s="14">
        <v>22.92</v>
      </c>
      <c r="M1933" s="14">
        <f t="shared" si="120"/>
        <v>50.18</v>
      </c>
      <c r="N1933" s="14">
        <f t="shared" si="121"/>
        <v>22.92</v>
      </c>
      <c r="O1933" s="14">
        <f t="shared" si="122"/>
        <v>27.26</v>
      </c>
      <c r="P1933" s="16">
        <f t="shared" si="123"/>
        <v>0.543244320446393</v>
      </c>
      <c r="Q1933" s="17">
        <f>YEAR(SalesDataTable[[#This Row],[Order Date]])</f>
        <v>2026</v>
      </c>
      <c r="R1933" s="16" t="str">
        <f>"Q"&amp;ROUNDUP(MONTH(SalesDataTable[[#This Row],[Order Date]])/3,0)</f>
        <v>Q3</v>
      </c>
      <c r="S1933" s="13">
        <f>MONTH(SalesDataTable[[#This Row],[Order Date]])</f>
        <v>9</v>
      </c>
      <c r="T1933" s="16" t="str">
        <f>TEXT(SalesDataTable[[#This Row],[Order Date]],"mmm")</f>
        <v>Sep</v>
      </c>
    </row>
    <row r="1934" ht="15.6" spans="1:20">
      <c r="A1934" s="19" t="s">
        <v>2005</v>
      </c>
      <c r="B1934" s="11">
        <v>46284</v>
      </c>
      <c r="C1934" s="12" t="s">
        <v>47</v>
      </c>
      <c r="D1934" s="12" t="s">
        <v>102</v>
      </c>
      <c r="E1934" s="12" t="s">
        <v>45</v>
      </c>
      <c r="F1934" s="12" t="s">
        <v>36</v>
      </c>
      <c r="G1934" s="12" t="s">
        <v>37</v>
      </c>
      <c r="H1934" s="12" t="s">
        <v>103</v>
      </c>
      <c r="I1934" s="13">
        <v>2</v>
      </c>
      <c r="J1934" s="14">
        <v>164.01</v>
      </c>
      <c r="K1934" s="15">
        <v>0.15</v>
      </c>
      <c r="L1934" s="14">
        <v>87.14</v>
      </c>
      <c r="M1934" s="14">
        <f t="shared" si="120"/>
        <v>278.817</v>
      </c>
      <c r="N1934" s="14">
        <f t="shared" si="121"/>
        <v>174.28</v>
      </c>
      <c r="O1934" s="14">
        <f t="shared" si="122"/>
        <v>104.537</v>
      </c>
      <c r="P1934" s="16">
        <f t="shared" si="123"/>
        <v>0.374930509976077</v>
      </c>
      <c r="Q1934" s="17">
        <f>YEAR(SalesDataTable[[#This Row],[Order Date]])</f>
        <v>2026</v>
      </c>
      <c r="R1934" s="16" t="str">
        <f>"Q"&amp;ROUNDUP(MONTH(SalesDataTable[[#This Row],[Order Date]])/3,0)</f>
        <v>Q3</v>
      </c>
      <c r="S1934" s="13">
        <f>MONTH(SalesDataTable[[#This Row],[Order Date]])</f>
        <v>9</v>
      </c>
      <c r="T1934" s="16" t="str">
        <f>TEXT(SalesDataTable[[#This Row],[Order Date]],"mmm")</f>
        <v>Sep</v>
      </c>
    </row>
    <row r="1935" ht="15.6" spans="1:20">
      <c r="A1935" s="19" t="s">
        <v>2006</v>
      </c>
      <c r="B1935" s="11">
        <v>46284</v>
      </c>
      <c r="C1935" s="12" t="s">
        <v>28</v>
      </c>
      <c r="D1935" s="12" t="s">
        <v>106</v>
      </c>
      <c r="E1935" s="12" t="s">
        <v>59</v>
      </c>
      <c r="F1935" s="12" t="s">
        <v>24</v>
      </c>
      <c r="G1935" s="12" t="s">
        <v>25</v>
      </c>
      <c r="H1935" s="12" t="s">
        <v>26</v>
      </c>
      <c r="I1935" s="13">
        <v>2</v>
      </c>
      <c r="J1935" s="14">
        <v>83.77</v>
      </c>
      <c r="K1935" s="15">
        <v>0</v>
      </c>
      <c r="L1935" s="14">
        <v>43.32</v>
      </c>
      <c r="M1935" s="14">
        <f t="shared" si="120"/>
        <v>167.54</v>
      </c>
      <c r="N1935" s="14">
        <f t="shared" si="121"/>
        <v>86.64</v>
      </c>
      <c r="O1935" s="14">
        <f t="shared" si="122"/>
        <v>80.9</v>
      </c>
      <c r="P1935" s="16">
        <f t="shared" si="123"/>
        <v>0.482869762444789</v>
      </c>
      <c r="Q1935" s="17">
        <f>YEAR(SalesDataTable[[#This Row],[Order Date]])</f>
        <v>2026</v>
      </c>
      <c r="R1935" s="16" t="str">
        <f>"Q"&amp;ROUNDUP(MONTH(SalesDataTable[[#This Row],[Order Date]])/3,0)</f>
        <v>Q3</v>
      </c>
      <c r="S1935" s="13">
        <f>MONTH(SalesDataTable[[#This Row],[Order Date]])</f>
        <v>9</v>
      </c>
      <c r="T1935" s="16" t="str">
        <f>TEXT(SalesDataTable[[#This Row],[Order Date]],"mmm")</f>
        <v>Sep</v>
      </c>
    </row>
    <row r="1936" ht="15.6" spans="1:20">
      <c r="A1936" s="19" t="s">
        <v>2007</v>
      </c>
      <c r="B1936" s="11">
        <v>46284</v>
      </c>
      <c r="C1936" s="12" t="s">
        <v>47</v>
      </c>
      <c r="D1936" s="12" t="s">
        <v>68</v>
      </c>
      <c r="E1936" s="12" t="s">
        <v>23</v>
      </c>
      <c r="F1936" s="12" t="s">
        <v>36</v>
      </c>
      <c r="G1936" s="12" t="s">
        <v>51</v>
      </c>
      <c r="H1936" s="12" t="s">
        <v>84</v>
      </c>
      <c r="I1936" s="13">
        <v>1</v>
      </c>
      <c r="J1936" s="14">
        <v>81.84</v>
      </c>
      <c r="K1936" s="15">
        <v>0</v>
      </c>
      <c r="L1936" s="14">
        <v>38.5</v>
      </c>
      <c r="M1936" s="14">
        <f t="shared" si="120"/>
        <v>81.84</v>
      </c>
      <c r="N1936" s="14">
        <f t="shared" si="121"/>
        <v>38.5</v>
      </c>
      <c r="O1936" s="14">
        <f t="shared" si="122"/>
        <v>43.34</v>
      </c>
      <c r="P1936" s="16">
        <f t="shared" si="123"/>
        <v>0.529569892473118</v>
      </c>
      <c r="Q1936" s="17">
        <f>YEAR(SalesDataTable[[#This Row],[Order Date]])</f>
        <v>2026</v>
      </c>
      <c r="R1936" s="16" t="str">
        <f>"Q"&amp;ROUNDUP(MONTH(SalesDataTable[[#This Row],[Order Date]])/3,0)</f>
        <v>Q3</v>
      </c>
      <c r="S1936" s="13">
        <f>MONTH(SalesDataTable[[#This Row],[Order Date]])</f>
        <v>9</v>
      </c>
      <c r="T1936" s="16" t="str">
        <f>TEXT(SalesDataTable[[#This Row],[Order Date]],"mmm")</f>
        <v>Sep</v>
      </c>
    </row>
    <row r="1937" ht="15.6" spans="1:20">
      <c r="A1937" s="19" t="s">
        <v>2008</v>
      </c>
      <c r="B1937" s="11">
        <v>46284</v>
      </c>
      <c r="C1937" s="12" t="s">
        <v>34</v>
      </c>
      <c r="D1937" s="12" t="s">
        <v>54</v>
      </c>
      <c r="E1937" s="12" t="s">
        <v>59</v>
      </c>
      <c r="F1937" s="12" t="s">
        <v>24</v>
      </c>
      <c r="G1937" s="12" t="s">
        <v>69</v>
      </c>
      <c r="H1937" s="12" t="s">
        <v>70</v>
      </c>
      <c r="I1937" s="13">
        <v>1</v>
      </c>
      <c r="J1937" s="14">
        <v>40.32</v>
      </c>
      <c r="K1937" s="15">
        <v>0.15</v>
      </c>
      <c r="L1937" s="14">
        <v>14.39</v>
      </c>
      <c r="M1937" s="14">
        <f t="shared" si="120"/>
        <v>34.272</v>
      </c>
      <c r="N1937" s="14">
        <f t="shared" si="121"/>
        <v>14.39</v>
      </c>
      <c r="O1937" s="14">
        <f t="shared" si="122"/>
        <v>19.882</v>
      </c>
      <c r="P1937" s="16">
        <f t="shared" si="123"/>
        <v>0.580123716153128</v>
      </c>
      <c r="Q1937" s="17">
        <f>YEAR(SalesDataTable[[#This Row],[Order Date]])</f>
        <v>2026</v>
      </c>
      <c r="R1937" s="16" t="str">
        <f>"Q"&amp;ROUNDUP(MONTH(SalesDataTable[[#This Row],[Order Date]])/3,0)</f>
        <v>Q3</v>
      </c>
      <c r="S1937" s="13">
        <f>MONTH(SalesDataTable[[#This Row],[Order Date]])</f>
        <v>9</v>
      </c>
      <c r="T1937" s="16" t="str">
        <f>TEXT(SalesDataTable[[#This Row],[Order Date]],"mmm")</f>
        <v>Sep</v>
      </c>
    </row>
    <row r="1938" ht="15.6" spans="1:20">
      <c r="A1938" s="19" t="s">
        <v>2009</v>
      </c>
      <c r="B1938" s="11">
        <v>46284</v>
      </c>
      <c r="C1938" s="12" t="s">
        <v>34</v>
      </c>
      <c r="D1938" s="12" t="s">
        <v>146</v>
      </c>
      <c r="E1938" s="12" t="s">
        <v>30</v>
      </c>
      <c r="F1938" s="12" t="s">
        <v>40</v>
      </c>
      <c r="G1938" s="12" t="s">
        <v>31</v>
      </c>
      <c r="H1938" s="12" t="s">
        <v>73</v>
      </c>
      <c r="I1938" s="13">
        <v>4</v>
      </c>
      <c r="J1938" s="14">
        <v>155.84</v>
      </c>
      <c r="K1938" s="15">
        <v>0.05</v>
      </c>
      <c r="L1938" s="14">
        <v>80.79</v>
      </c>
      <c r="M1938" s="14">
        <f t="shared" si="120"/>
        <v>592.192</v>
      </c>
      <c r="N1938" s="14">
        <f t="shared" si="121"/>
        <v>323.16</v>
      </c>
      <c r="O1938" s="14">
        <f t="shared" si="122"/>
        <v>269.032</v>
      </c>
      <c r="P1938" s="16">
        <f t="shared" si="123"/>
        <v>0.45429860585756</v>
      </c>
      <c r="Q1938" s="17">
        <f>YEAR(SalesDataTable[[#This Row],[Order Date]])</f>
        <v>2026</v>
      </c>
      <c r="R1938" s="16" t="str">
        <f>"Q"&amp;ROUNDUP(MONTH(SalesDataTable[[#This Row],[Order Date]])/3,0)</f>
        <v>Q3</v>
      </c>
      <c r="S1938" s="13">
        <f>MONTH(SalesDataTable[[#This Row],[Order Date]])</f>
        <v>9</v>
      </c>
      <c r="T1938" s="16" t="str">
        <f>TEXT(SalesDataTable[[#This Row],[Order Date]],"mmm")</f>
        <v>Sep</v>
      </c>
    </row>
    <row r="1939" ht="15.6" spans="1:20">
      <c r="A1939" s="19" t="s">
        <v>2010</v>
      </c>
      <c r="B1939" s="11">
        <v>46285</v>
      </c>
      <c r="C1939" s="12" t="s">
        <v>28</v>
      </c>
      <c r="D1939" s="12" t="s">
        <v>58</v>
      </c>
      <c r="E1939" s="12" t="s">
        <v>23</v>
      </c>
      <c r="F1939" s="12" t="s">
        <v>40</v>
      </c>
      <c r="G1939" s="12" t="s">
        <v>69</v>
      </c>
      <c r="H1939" s="12" t="s">
        <v>94</v>
      </c>
      <c r="I1939" s="13">
        <v>1</v>
      </c>
      <c r="J1939" s="14">
        <v>51.83</v>
      </c>
      <c r="K1939" s="15">
        <v>0</v>
      </c>
      <c r="L1939" s="14">
        <v>21.9</v>
      </c>
      <c r="M1939" s="14">
        <f t="shared" si="120"/>
        <v>51.83</v>
      </c>
      <c r="N1939" s="14">
        <f t="shared" si="121"/>
        <v>21.9</v>
      </c>
      <c r="O1939" s="14">
        <f t="shared" si="122"/>
        <v>29.93</v>
      </c>
      <c r="P1939" s="16">
        <f t="shared" si="123"/>
        <v>0.577464788732394</v>
      </c>
      <c r="Q1939" s="17">
        <f>YEAR(SalesDataTable[[#This Row],[Order Date]])</f>
        <v>2026</v>
      </c>
      <c r="R1939" s="16" t="str">
        <f>"Q"&amp;ROUNDUP(MONTH(SalesDataTable[[#This Row],[Order Date]])/3,0)</f>
        <v>Q3</v>
      </c>
      <c r="S1939" s="13">
        <f>MONTH(SalesDataTable[[#This Row],[Order Date]])</f>
        <v>9</v>
      </c>
      <c r="T1939" s="16" t="str">
        <f>TEXT(SalesDataTable[[#This Row],[Order Date]],"mmm")</f>
        <v>Sep</v>
      </c>
    </row>
    <row r="1940" ht="15.6" spans="1:20">
      <c r="A1940" s="19" t="s">
        <v>2011</v>
      </c>
      <c r="B1940" s="11">
        <v>46285</v>
      </c>
      <c r="C1940" s="12" t="s">
        <v>34</v>
      </c>
      <c r="D1940" s="12" t="s">
        <v>44</v>
      </c>
      <c r="E1940" s="12" t="s">
        <v>45</v>
      </c>
      <c r="F1940" s="12" t="s">
        <v>24</v>
      </c>
      <c r="G1940" s="12" t="s">
        <v>51</v>
      </c>
      <c r="H1940" s="12" t="s">
        <v>61</v>
      </c>
      <c r="I1940" s="13">
        <v>1</v>
      </c>
      <c r="J1940" s="14">
        <v>190.77</v>
      </c>
      <c r="K1940" s="15">
        <v>0.05</v>
      </c>
      <c r="L1940" s="14">
        <v>104.69</v>
      </c>
      <c r="M1940" s="14">
        <f t="shared" si="120"/>
        <v>181.2315</v>
      </c>
      <c r="N1940" s="14">
        <f t="shared" si="121"/>
        <v>104.69</v>
      </c>
      <c r="O1940" s="14">
        <f t="shared" si="122"/>
        <v>76.5415</v>
      </c>
      <c r="P1940" s="16">
        <f t="shared" si="123"/>
        <v>0.422341038947424</v>
      </c>
      <c r="Q1940" s="17">
        <f>YEAR(SalesDataTable[[#This Row],[Order Date]])</f>
        <v>2026</v>
      </c>
      <c r="R1940" s="16" t="str">
        <f>"Q"&amp;ROUNDUP(MONTH(SalesDataTable[[#This Row],[Order Date]])/3,0)</f>
        <v>Q3</v>
      </c>
      <c r="S1940" s="13">
        <f>MONTH(SalesDataTable[[#This Row],[Order Date]])</f>
        <v>9</v>
      </c>
      <c r="T1940" s="16" t="str">
        <f>TEXT(SalesDataTable[[#This Row],[Order Date]],"mmm")</f>
        <v>Sep</v>
      </c>
    </row>
    <row r="1941" ht="15.6" spans="1:20">
      <c r="A1941" s="19" t="s">
        <v>2012</v>
      </c>
      <c r="B1941" s="11">
        <v>46285</v>
      </c>
      <c r="C1941" s="12" t="s">
        <v>28</v>
      </c>
      <c r="D1941" s="12" t="s">
        <v>89</v>
      </c>
      <c r="E1941" s="12" t="s">
        <v>45</v>
      </c>
      <c r="F1941" s="12" t="s">
        <v>36</v>
      </c>
      <c r="G1941" s="12" t="s">
        <v>25</v>
      </c>
      <c r="H1941" s="12" t="s">
        <v>55</v>
      </c>
      <c r="I1941" s="13">
        <v>2</v>
      </c>
      <c r="J1941" s="14">
        <v>40.05</v>
      </c>
      <c r="K1941" s="15">
        <v>0.05</v>
      </c>
      <c r="L1941" s="14">
        <v>16.97</v>
      </c>
      <c r="M1941" s="14">
        <f t="shared" si="120"/>
        <v>76.095</v>
      </c>
      <c r="N1941" s="14">
        <f t="shared" si="121"/>
        <v>33.94</v>
      </c>
      <c r="O1941" s="14">
        <f t="shared" si="122"/>
        <v>42.155</v>
      </c>
      <c r="P1941" s="16">
        <f t="shared" si="123"/>
        <v>0.55397857940732</v>
      </c>
      <c r="Q1941" s="17">
        <f>YEAR(SalesDataTable[[#This Row],[Order Date]])</f>
        <v>2026</v>
      </c>
      <c r="R1941" s="16" t="str">
        <f>"Q"&amp;ROUNDUP(MONTH(SalesDataTable[[#This Row],[Order Date]])/3,0)</f>
        <v>Q3</v>
      </c>
      <c r="S1941" s="13">
        <f>MONTH(SalesDataTable[[#This Row],[Order Date]])</f>
        <v>9</v>
      </c>
      <c r="T1941" s="16" t="str">
        <f>TEXT(SalesDataTable[[#This Row],[Order Date]],"mmm")</f>
        <v>Sep</v>
      </c>
    </row>
    <row r="1942" ht="15.6" spans="1:20">
      <c r="A1942" s="19" t="s">
        <v>2013</v>
      </c>
      <c r="B1942" s="11">
        <v>46285</v>
      </c>
      <c r="C1942" s="12" t="s">
        <v>28</v>
      </c>
      <c r="D1942" s="12" t="s">
        <v>89</v>
      </c>
      <c r="E1942" s="12" t="s">
        <v>23</v>
      </c>
      <c r="F1942" s="12" t="s">
        <v>36</v>
      </c>
      <c r="G1942" s="12" t="s">
        <v>25</v>
      </c>
      <c r="H1942" s="12" t="s">
        <v>26</v>
      </c>
      <c r="I1942" s="13">
        <v>1</v>
      </c>
      <c r="J1942" s="14">
        <v>82.08</v>
      </c>
      <c r="K1942" s="15">
        <v>0.05</v>
      </c>
      <c r="L1942" s="14">
        <v>43.18</v>
      </c>
      <c r="M1942" s="14">
        <f t="shared" si="120"/>
        <v>77.976</v>
      </c>
      <c r="N1942" s="14">
        <f t="shared" si="121"/>
        <v>43.18</v>
      </c>
      <c r="O1942" s="14">
        <f t="shared" si="122"/>
        <v>34.796</v>
      </c>
      <c r="P1942" s="16">
        <f t="shared" si="123"/>
        <v>0.446239868677542</v>
      </c>
      <c r="Q1942" s="17">
        <f>YEAR(SalesDataTable[[#This Row],[Order Date]])</f>
        <v>2026</v>
      </c>
      <c r="R1942" s="16" t="str">
        <f>"Q"&amp;ROUNDUP(MONTH(SalesDataTable[[#This Row],[Order Date]])/3,0)</f>
        <v>Q3</v>
      </c>
      <c r="S1942" s="13">
        <f>MONTH(SalesDataTable[[#This Row],[Order Date]])</f>
        <v>9</v>
      </c>
      <c r="T1942" s="16" t="str">
        <f>TEXT(SalesDataTable[[#This Row],[Order Date]],"mmm")</f>
        <v>Sep</v>
      </c>
    </row>
    <row r="1943" ht="15.6" spans="1:20">
      <c r="A1943" s="19" t="s">
        <v>2014</v>
      </c>
      <c r="B1943" s="11">
        <v>46285</v>
      </c>
      <c r="C1943" s="12" t="s">
        <v>21</v>
      </c>
      <c r="D1943" s="12" t="s">
        <v>108</v>
      </c>
      <c r="E1943" s="12" t="s">
        <v>23</v>
      </c>
      <c r="F1943" s="12" t="s">
        <v>24</v>
      </c>
      <c r="G1943" s="12" t="s">
        <v>25</v>
      </c>
      <c r="H1943" s="12" t="s">
        <v>49</v>
      </c>
      <c r="I1943" s="13">
        <v>1</v>
      </c>
      <c r="J1943" s="14">
        <v>50.3</v>
      </c>
      <c r="K1943" s="15">
        <v>0.05</v>
      </c>
      <c r="L1943" s="14">
        <v>22.14</v>
      </c>
      <c r="M1943" s="14">
        <f t="shared" si="120"/>
        <v>47.785</v>
      </c>
      <c r="N1943" s="14">
        <f t="shared" si="121"/>
        <v>22.14</v>
      </c>
      <c r="O1943" s="14">
        <f t="shared" si="122"/>
        <v>25.645</v>
      </c>
      <c r="P1943" s="16">
        <f t="shared" si="123"/>
        <v>0.536674688709846</v>
      </c>
      <c r="Q1943" s="17">
        <f>YEAR(SalesDataTable[[#This Row],[Order Date]])</f>
        <v>2026</v>
      </c>
      <c r="R1943" s="16" t="str">
        <f>"Q"&amp;ROUNDUP(MONTH(SalesDataTable[[#This Row],[Order Date]])/3,0)</f>
        <v>Q3</v>
      </c>
      <c r="S1943" s="13">
        <f>MONTH(SalesDataTable[[#This Row],[Order Date]])</f>
        <v>9</v>
      </c>
      <c r="T1943" s="16" t="str">
        <f>TEXT(SalesDataTable[[#This Row],[Order Date]],"mmm")</f>
        <v>Sep</v>
      </c>
    </row>
    <row r="1944" ht="15.6" spans="1:20">
      <c r="A1944" s="19" t="s">
        <v>2015</v>
      </c>
      <c r="B1944" s="11">
        <v>46285</v>
      </c>
      <c r="C1944" s="12" t="s">
        <v>34</v>
      </c>
      <c r="D1944" s="12" t="s">
        <v>146</v>
      </c>
      <c r="E1944" s="12" t="s">
        <v>23</v>
      </c>
      <c r="F1944" s="12" t="s">
        <v>36</v>
      </c>
      <c r="G1944" s="12" t="s">
        <v>37</v>
      </c>
      <c r="H1944" s="12" t="s">
        <v>66</v>
      </c>
      <c r="I1944" s="13">
        <v>1</v>
      </c>
      <c r="J1944" s="14">
        <v>47.68</v>
      </c>
      <c r="K1944" s="15">
        <v>0.1</v>
      </c>
      <c r="L1944" s="14">
        <v>18.03</v>
      </c>
      <c r="M1944" s="14">
        <f t="shared" si="120"/>
        <v>42.912</v>
      </c>
      <c r="N1944" s="14">
        <f t="shared" si="121"/>
        <v>18.03</v>
      </c>
      <c r="O1944" s="14">
        <f t="shared" si="122"/>
        <v>24.882</v>
      </c>
      <c r="P1944" s="16">
        <f t="shared" si="123"/>
        <v>0.579837807606264</v>
      </c>
      <c r="Q1944" s="17">
        <f>YEAR(SalesDataTable[[#This Row],[Order Date]])</f>
        <v>2026</v>
      </c>
      <c r="R1944" s="16" t="str">
        <f>"Q"&amp;ROUNDUP(MONTH(SalesDataTable[[#This Row],[Order Date]])/3,0)</f>
        <v>Q3</v>
      </c>
      <c r="S1944" s="13">
        <f>MONTH(SalesDataTable[[#This Row],[Order Date]])</f>
        <v>9</v>
      </c>
      <c r="T1944" s="16" t="str">
        <f>TEXT(SalesDataTable[[#This Row],[Order Date]],"mmm")</f>
        <v>Sep</v>
      </c>
    </row>
    <row r="1945" ht="15.6" spans="1:20">
      <c r="A1945" s="19" t="s">
        <v>2016</v>
      </c>
      <c r="B1945" s="11">
        <v>46285</v>
      </c>
      <c r="C1945" s="12" t="s">
        <v>34</v>
      </c>
      <c r="D1945" s="12" t="s">
        <v>35</v>
      </c>
      <c r="E1945" s="12" t="s">
        <v>45</v>
      </c>
      <c r="F1945" s="12" t="s">
        <v>24</v>
      </c>
      <c r="G1945" s="12" t="s">
        <v>25</v>
      </c>
      <c r="H1945" s="12" t="s">
        <v>49</v>
      </c>
      <c r="I1945" s="13">
        <v>2</v>
      </c>
      <c r="J1945" s="14">
        <v>51.48</v>
      </c>
      <c r="K1945" s="15">
        <v>0.05</v>
      </c>
      <c r="L1945" s="14">
        <v>22.38</v>
      </c>
      <c r="M1945" s="14">
        <f t="shared" si="120"/>
        <v>97.812</v>
      </c>
      <c r="N1945" s="14">
        <f t="shared" si="121"/>
        <v>44.76</v>
      </c>
      <c r="O1945" s="14">
        <f t="shared" si="122"/>
        <v>53.052</v>
      </c>
      <c r="P1945" s="16">
        <f t="shared" si="123"/>
        <v>0.542387437124279</v>
      </c>
      <c r="Q1945" s="17">
        <f>YEAR(SalesDataTable[[#This Row],[Order Date]])</f>
        <v>2026</v>
      </c>
      <c r="R1945" s="16" t="str">
        <f>"Q"&amp;ROUNDUP(MONTH(SalesDataTable[[#This Row],[Order Date]])/3,0)</f>
        <v>Q3</v>
      </c>
      <c r="S1945" s="13">
        <f>MONTH(SalesDataTable[[#This Row],[Order Date]])</f>
        <v>9</v>
      </c>
      <c r="T1945" s="16" t="str">
        <f>TEXT(SalesDataTable[[#This Row],[Order Date]],"mmm")</f>
        <v>Sep</v>
      </c>
    </row>
    <row r="1946" ht="15.6" spans="1:20">
      <c r="A1946" s="19" t="s">
        <v>2017</v>
      </c>
      <c r="B1946" s="11">
        <v>46285</v>
      </c>
      <c r="C1946" s="12" t="s">
        <v>34</v>
      </c>
      <c r="D1946" s="12" t="s">
        <v>44</v>
      </c>
      <c r="E1946" s="12" t="s">
        <v>23</v>
      </c>
      <c r="F1946" s="12" t="s">
        <v>40</v>
      </c>
      <c r="G1946" s="12" t="s">
        <v>69</v>
      </c>
      <c r="H1946" s="12" t="s">
        <v>75</v>
      </c>
      <c r="I1946" s="13">
        <v>2</v>
      </c>
      <c r="J1946" s="14">
        <v>123.73</v>
      </c>
      <c r="K1946" s="15">
        <v>0</v>
      </c>
      <c r="L1946" s="14">
        <v>68.46</v>
      </c>
      <c r="M1946" s="14">
        <f t="shared" si="120"/>
        <v>247.46</v>
      </c>
      <c r="N1946" s="14">
        <f t="shared" si="121"/>
        <v>136.92</v>
      </c>
      <c r="O1946" s="14">
        <f t="shared" si="122"/>
        <v>110.54</v>
      </c>
      <c r="P1946" s="16">
        <f t="shared" si="123"/>
        <v>0.446698456316172</v>
      </c>
      <c r="Q1946" s="17">
        <f>YEAR(SalesDataTable[[#This Row],[Order Date]])</f>
        <v>2026</v>
      </c>
      <c r="R1946" s="16" t="str">
        <f>"Q"&amp;ROUNDUP(MONTH(SalesDataTable[[#This Row],[Order Date]])/3,0)</f>
        <v>Q3</v>
      </c>
      <c r="S1946" s="13">
        <f>MONTH(SalesDataTable[[#This Row],[Order Date]])</f>
        <v>9</v>
      </c>
      <c r="T1946" s="16" t="str">
        <f>TEXT(SalesDataTable[[#This Row],[Order Date]],"mmm")</f>
        <v>Sep</v>
      </c>
    </row>
    <row r="1947" ht="15.6" spans="1:20">
      <c r="A1947" s="19" t="s">
        <v>2018</v>
      </c>
      <c r="B1947" s="11">
        <v>46286</v>
      </c>
      <c r="C1947" s="12" t="s">
        <v>34</v>
      </c>
      <c r="D1947" s="12" t="s">
        <v>54</v>
      </c>
      <c r="E1947" s="12" t="s">
        <v>23</v>
      </c>
      <c r="F1947" s="12" t="s">
        <v>40</v>
      </c>
      <c r="G1947" s="12" t="s">
        <v>31</v>
      </c>
      <c r="H1947" s="12" t="s">
        <v>41</v>
      </c>
      <c r="I1947" s="13">
        <v>2</v>
      </c>
      <c r="J1947" s="14">
        <v>146.81</v>
      </c>
      <c r="K1947" s="15">
        <v>0</v>
      </c>
      <c r="L1947" s="14">
        <v>79.72</v>
      </c>
      <c r="M1947" s="14">
        <f t="shared" si="120"/>
        <v>293.62</v>
      </c>
      <c r="N1947" s="14">
        <f t="shared" si="121"/>
        <v>159.44</v>
      </c>
      <c r="O1947" s="14">
        <f t="shared" si="122"/>
        <v>134.18</v>
      </c>
      <c r="P1947" s="16">
        <f t="shared" si="123"/>
        <v>0.456985218990532</v>
      </c>
      <c r="Q1947" s="17">
        <f>YEAR(SalesDataTable[[#This Row],[Order Date]])</f>
        <v>2026</v>
      </c>
      <c r="R1947" s="16" t="str">
        <f>"Q"&amp;ROUNDUP(MONTH(SalesDataTable[[#This Row],[Order Date]])/3,0)</f>
        <v>Q3</v>
      </c>
      <c r="S1947" s="13">
        <f>MONTH(SalesDataTable[[#This Row],[Order Date]])</f>
        <v>9</v>
      </c>
      <c r="T1947" s="16" t="str">
        <f>TEXT(SalesDataTable[[#This Row],[Order Date]],"mmm")</f>
        <v>Sep</v>
      </c>
    </row>
    <row r="1948" ht="15.6" spans="1:20">
      <c r="A1948" s="19" t="s">
        <v>2019</v>
      </c>
      <c r="B1948" s="11">
        <v>46286</v>
      </c>
      <c r="C1948" s="12" t="s">
        <v>28</v>
      </c>
      <c r="D1948" s="12" t="s">
        <v>89</v>
      </c>
      <c r="E1948" s="12" t="s">
        <v>45</v>
      </c>
      <c r="F1948" s="12" t="s">
        <v>24</v>
      </c>
      <c r="G1948" s="12" t="s">
        <v>37</v>
      </c>
      <c r="H1948" s="12" t="s">
        <v>103</v>
      </c>
      <c r="I1948" s="13">
        <v>2</v>
      </c>
      <c r="J1948" s="14">
        <v>167.16</v>
      </c>
      <c r="K1948" s="15">
        <v>0</v>
      </c>
      <c r="L1948" s="14">
        <v>88.51</v>
      </c>
      <c r="M1948" s="14">
        <f t="shared" si="120"/>
        <v>334.32</v>
      </c>
      <c r="N1948" s="14">
        <f t="shared" si="121"/>
        <v>177.02</v>
      </c>
      <c r="O1948" s="14">
        <f t="shared" si="122"/>
        <v>157.3</v>
      </c>
      <c r="P1948" s="16">
        <f t="shared" si="123"/>
        <v>0.470507298396746</v>
      </c>
      <c r="Q1948" s="17">
        <f>YEAR(SalesDataTable[[#This Row],[Order Date]])</f>
        <v>2026</v>
      </c>
      <c r="R1948" s="16" t="str">
        <f>"Q"&amp;ROUNDUP(MONTH(SalesDataTable[[#This Row],[Order Date]])/3,0)</f>
        <v>Q3</v>
      </c>
      <c r="S1948" s="13">
        <f>MONTH(SalesDataTable[[#This Row],[Order Date]])</f>
        <v>9</v>
      </c>
      <c r="T1948" s="16" t="str">
        <f>TEXT(SalesDataTable[[#This Row],[Order Date]],"mmm")</f>
        <v>Sep</v>
      </c>
    </row>
    <row r="1949" ht="15.6" spans="1:20">
      <c r="A1949" s="19" t="s">
        <v>2020</v>
      </c>
      <c r="B1949" s="11">
        <v>46286</v>
      </c>
      <c r="C1949" s="12" t="s">
        <v>34</v>
      </c>
      <c r="D1949" s="12" t="s">
        <v>35</v>
      </c>
      <c r="E1949" s="12" t="s">
        <v>23</v>
      </c>
      <c r="F1949" s="12" t="s">
        <v>36</v>
      </c>
      <c r="G1949" s="12" t="s">
        <v>25</v>
      </c>
      <c r="H1949" s="12" t="s">
        <v>26</v>
      </c>
      <c r="I1949" s="13">
        <v>1</v>
      </c>
      <c r="J1949" s="14">
        <v>83.69</v>
      </c>
      <c r="K1949" s="15">
        <v>0</v>
      </c>
      <c r="L1949" s="14">
        <v>42.76</v>
      </c>
      <c r="M1949" s="14">
        <f t="shared" si="120"/>
        <v>83.69</v>
      </c>
      <c r="N1949" s="14">
        <f t="shared" si="121"/>
        <v>42.76</v>
      </c>
      <c r="O1949" s="14">
        <f t="shared" si="122"/>
        <v>40.93</v>
      </c>
      <c r="P1949" s="16">
        <f t="shared" si="123"/>
        <v>0.489066794121161</v>
      </c>
      <c r="Q1949" s="17">
        <f>YEAR(SalesDataTable[[#This Row],[Order Date]])</f>
        <v>2026</v>
      </c>
      <c r="R1949" s="16" t="str">
        <f>"Q"&amp;ROUNDUP(MONTH(SalesDataTable[[#This Row],[Order Date]])/3,0)</f>
        <v>Q3</v>
      </c>
      <c r="S1949" s="13">
        <f>MONTH(SalesDataTable[[#This Row],[Order Date]])</f>
        <v>9</v>
      </c>
      <c r="T1949" s="16" t="str">
        <f>TEXT(SalesDataTable[[#This Row],[Order Date]],"mmm")</f>
        <v>Sep</v>
      </c>
    </row>
    <row r="1950" ht="15.6" spans="1:20">
      <c r="A1950" s="19" t="s">
        <v>2021</v>
      </c>
      <c r="B1950" s="11">
        <v>46286</v>
      </c>
      <c r="C1950" s="12" t="s">
        <v>21</v>
      </c>
      <c r="D1950" s="12" t="s">
        <v>22</v>
      </c>
      <c r="E1950" s="12" t="s">
        <v>23</v>
      </c>
      <c r="F1950" s="12" t="s">
        <v>36</v>
      </c>
      <c r="G1950" s="12" t="s">
        <v>25</v>
      </c>
      <c r="H1950" s="12" t="s">
        <v>55</v>
      </c>
      <c r="I1950" s="13">
        <v>1</v>
      </c>
      <c r="J1950" s="14">
        <v>40.4</v>
      </c>
      <c r="K1950" s="15">
        <v>0.15</v>
      </c>
      <c r="L1950" s="14">
        <v>16.47</v>
      </c>
      <c r="M1950" s="14">
        <f t="shared" si="120"/>
        <v>34.34</v>
      </c>
      <c r="N1950" s="14">
        <f t="shared" si="121"/>
        <v>16.47</v>
      </c>
      <c r="O1950" s="14">
        <f t="shared" si="122"/>
        <v>17.87</v>
      </c>
      <c r="P1950" s="16">
        <f t="shared" si="123"/>
        <v>0.520384391380314</v>
      </c>
      <c r="Q1950" s="17">
        <f>YEAR(SalesDataTable[[#This Row],[Order Date]])</f>
        <v>2026</v>
      </c>
      <c r="R1950" s="16" t="str">
        <f>"Q"&amp;ROUNDUP(MONTH(SalesDataTable[[#This Row],[Order Date]])/3,0)</f>
        <v>Q3</v>
      </c>
      <c r="S1950" s="13">
        <f>MONTH(SalesDataTable[[#This Row],[Order Date]])</f>
        <v>9</v>
      </c>
      <c r="T1950" s="16" t="str">
        <f>TEXT(SalesDataTable[[#This Row],[Order Date]],"mmm")</f>
        <v>Sep</v>
      </c>
    </row>
    <row r="1951" ht="15.6" spans="1:20">
      <c r="A1951" s="19" t="s">
        <v>2022</v>
      </c>
      <c r="B1951" s="11">
        <v>46286</v>
      </c>
      <c r="C1951" s="12" t="s">
        <v>28</v>
      </c>
      <c r="D1951" s="12" t="s">
        <v>86</v>
      </c>
      <c r="E1951" s="12" t="s">
        <v>23</v>
      </c>
      <c r="F1951" s="12" t="s">
        <v>24</v>
      </c>
      <c r="G1951" s="12" t="s">
        <v>31</v>
      </c>
      <c r="H1951" s="12" t="s">
        <v>41</v>
      </c>
      <c r="I1951" s="13">
        <v>3</v>
      </c>
      <c r="J1951" s="14">
        <v>143.31</v>
      </c>
      <c r="K1951" s="15">
        <v>0</v>
      </c>
      <c r="L1951" s="14">
        <v>81.36</v>
      </c>
      <c r="M1951" s="14">
        <f t="shared" si="120"/>
        <v>429.93</v>
      </c>
      <c r="N1951" s="14">
        <f t="shared" si="121"/>
        <v>244.08</v>
      </c>
      <c r="O1951" s="14">
        <f t="shared" si="122"/>
        <v>185.85</v>
      </c>
      <c r="P1951" s="16">
        <f t="shared" si="123"/>
        <v>0.43227967343521</v>
      </c>
      <c r="Q1951" s="17">
        <f>YEAR(SalesDataTable[[#This Row],[Order Date]])</f>
        <v>2026</v>
      </c>
      <c r="R1951" s="16" t="str">
        <f>"Q"&amp;ROUNDUP(MONTH(SalesDataTable[[#This Row],[Order Date]])/3,0)</f>
        <v>Q3</v>
      </c>
      <c r="S1951" s="13">
        <f>MONTH(SalesDataTable[[#This Row],[Order Date]])</f>
        <v>9</v>
      </c>
      <c r="T1951" s="16" t="str">
        <f>TEXT(SalesDataTable[[#This Row],[Order Date]],"mmm")</f>
        <v>Sep</v>
      </c>
    </row>
    <row r="1952" ht="15.6" spans="1:20">
      <c r="A1952" s="19" t="s">
        <v>2023</v>
      </c>
      <c r="B1952" s="11">
        <v>46286</v>
      </c>
      <c r="C1952" s="12" t="s">
        <v>28</v>
      </c>
      <c r="D1952" s="12" t="s">
        <v>86</v>
      </c>
      <c r="E1952" s="12" t="s">
        <v>30</v>
      </c>
      <c r="F1952" s="12" t="s">
        <v>24</v>
      </c>
      <c r="G1952" s="12" t="s">
        <v>69</v>
      </c>
      <c r="H1952" s="12" t="s">
        <v>94</v>
      </c>
      <c r="I1952" s="13">
        <v>15</v>
      </c>
      <c r="J1952" s="14">
        <v>51.1</v>
      </c>
      <c r="K1952" s="15">
        <v>0.1</v>
      </c>
      <c r="L1952" s="14">
        <v>21.9</v>
      </c>
      <c r="M1952" s="14">
        <f t="shared" si="120"/>
        <v>689.85</v>
      </c>
      <c r="N1952" s="14">
        <f t="shared" si="121"/>
        <v>328.5</v>
      </c>
      <c r="O1952" s="14">
        <f t="shared" si="122"/>
        <v>361.35</v>
      </c>
      <c r="P1952" s="16">
        <f t="shared" si="123"/>
        <v>0.523809523809524</v>
      </c>
      <c r="Q1952" s="17">
        <f>YEAR(SalesDataTable[[#This Row],[Order Date]])</f>
        <v>2026</v>
      </c>
      <c r="R1952" s="16" t="str">
        <f>"Q"&amp;ROUNDUP(MONTH(SalesDataTable[[#This Row],[Order Date]])/3,0)</f>
        <v>Q3</v>
      </c>
      <c r="S1952" s="13">
        <f>MONTH(SalesDataTable[[#This Row],[Order Date]])</f>
        <v>9</v>
      </c>
      <c r="T1952" s="16" t="str">
        <f>TEXT(SalesDataTable[[#This Row],[Order Date]],"mmm")</f>
        <v>Sep</v>
      </c>
    </row>
    <row r="1953" ht="15.6" spans="1:20">
      <c r="A1953" s="19" t="s">
        <v>2024</v>
      </c>
      <c r="B1953" s="11">
        <v>46286</v>
      </c>
      <c r="C1953" s="12" t="s">
        <v>47</v>
      </c>
      <c r="D1953" s="12" t="s">
        <v>102</v>
      </c>
      <c r="E1953" s="12" t="s">
        <v>59</v>
      </c>
      <c r="F1953" s="12" t="s">
        <v>36</v>
      </c>
      <c r="G1953" s="12" t="s">
        <v>31</v>
      </c>
      <c r="H1953" s="12" t="s">
        <v>41</v>
      </c>
      <c r="I1953" s="13">
        <v>1</v>
      </c>
      <c r="J1953" s="14">
        <v>146.33</v>
      </c>
      <c r="K1953" s="15">
        <v>0</v>
      </c>
      <c r="L1953" s="14">
        <v>80.05</v>
      </c>
      <c r="M1953" s="14">
        <f t="shared" si="120"/>
        <v>146.33</v>
      </c>
      <c r="N1953" s="14">
        <f t="shared" si="121"/>
        <v>80.05</v>
      </c>
      <c r="O1953" s="14">
        <f t="shared" si="122"/>
        <v>66.28</v>
      </c>
      <c r="P1953" s="16">
        <f t="shared" si="123"/>
        <v>0.452948814323789</v>
      </c>
      <c r="Q1953" s="17">
        <f>YEAR(SalesDataTable[[#This Row],[Order Date]])</f>
        <v>2026</v>
      </c>
      <c r="R1953" s="16" t="str">
        <f>"Q"&amp;ROUNDUP(MONTH(SalesDataTable[[#This Row],[Order Date]])/3,0)</f>
        <v>Q3</v>
      </c>
      <c r="S1953" s="13">
        <f>MONTH(SalesDataTable[[#This Row],[Order Date]])</f>
        <v>9</v>
      </c>
      <c r="T1953" s="16" t="str">
        <f>TEXT(SalesDataTable[[#This Row],[Order Date]],"mmm")</f>
        <v>Sep</v>
      </c>
    </row>
    <row r="1954" ht="15.6" spans="1:20">
      <c r="A1954" s="19" t="s">
        <v>2025</v>
      </c>
      <c r="B1954" s="11">
        <v>46287</v>
      </c>
      <c r="C1954" s="12" t="s">
        <v>47</v>
      </c>
      <c r="D1954" s="12" t="s">
        <v>68</v>
      </c>
      <c r="E1954" s="12" t="s">
        <v>23</v>
      </c>
      <c r="F1954" s="12" t="s">
        <v>24</v>
      </c>
      <c r="G1954" s="12" t="s">
        <v>37</v>
      </c>
      <c r="H1954" s="12" t="s">
        <v>91</v>
      </c>
      <c r="I1954" s="13">
        <v>1</v>
      </c>
      <c r="J1954" s="14">
        <v>130.7</v>
      </c>
      <c r="K1954" s="15">
        <v>0.05</v>
      </c>
      <c r="L1954" s="14">
        <v>68.23</v>
      </c>
      <c r="M1954" s="14">
        <f t="shared" si="120"/>
        <v>124.165</v>
      </c>
      <c r="N1954" s="14">
        <f t="shared" si="121"/>
        <v>68.23</v>
      </c>
      <c r="O1954" s="14">
        <f t="shared" si="122"/>
        <v>55.935</v>
      </c>
      <c r="P1954" s="16">
        <f t="shared" si="123"/>
        <v>0.450489268312326</v>
      </c>
      <c r="Q1954" s="17">
        <f>YEAR(SalesDataTable[[#This Row],[Order Date]])</f>
        <v>2026</v>
      </c>
      <c r="R1954" s="16" t="str">
        <f>"Q"&amp;ROUNDUP(MONTH(SalesDataTable[[#This Row],[Order Date]])/3,0)</f>
        <v>Q3</v>
      </c>
      <c r="S1954" s="13">
        <f>MONTH(SalesDataTable[[#This Row],[Order Date]])</f>
        <v>9</v>
      </c>
      <c r="T1954" s="16" t="str">
        <f>TEXT(SalesDataTable[[#This Row],[Order Date]],"mmm")</f>
        <v>Sep</v>
      </c>
    </row>
    <row r="1955" ht="15.6" spans="1:20">
      <c r="A1955" s="19" t="s">
        <v>2026</v>
      </c>
      <c r="B1955" s="11">
        <v>46287</v>
      </c>
      <c r="C1955" s="12" t="s">
        <v>28</v>
      </c>
      <c r="D1955" s="12" t="s">
        <v>89</v>
      </c>
      <c r="E1955" s="12" t="s">
        <v>30</v>
      </c>
      <c r="F1955" s="12" t="s">
        <v>40</v>
      </c>
      <c r="G1955" s="12" t="s">
        <v>69</v>
      </c>
      <c r="H1955" s="12" t="s">
        <v>70</v>
      </c>
      <c r="I1955" s="13">
        <v>8</v>
      </c>
      <c r="J1955" s="14">
        <v>39.63</v>
      </c>
      <c r="K1955" s="15">
        <v>0.15</v>
      </c>
      <c r="L1955" s="14">
        <v>14.61</v>
      </c>
      <c r="M1955" s="14">
        <f t="shared" si="120"/>
        <v>269.484</v>
      </c>
      <c r="N1955" s="14">
        <f t="shared" si="121"/>
        <v>116.88</v>
      </c>
      <c r="O1955" s="14">
        <f t="shared" si="122"/>
        <v>152.604</v>
      </c>
      <c r="P1955" s="16">
        <f t="shared" si="123"/>
        <v>0.56628222825845</v>
      </c>
      <c r="Q1955" s="17">
        <f>YEAR(SalesDataTable[[#This Row],[Order Date]])</f>
        <v>2026</v>
      </c>
      <c r="R1955" s="16" t="str">
        <f>"Q"&amp;ROUNDUP(MONTH(SalesDataTable[[#This Row],[Order Date]])/3,0)</f>
        <v>Q3</v>
      </c>
      <c r="S1955" s="13">
        <f>MONTH(SalesDataTable[[#This Row],[Order Date]])</f>
        <v>9</v>
      </c>
      <c r="T1955" s="16" t="str">
        <f>TEXT(SalesDataTable[[#This Row],[Order Date]],"mmm")</f>
        <v>Sep</v>
      </c>
    </row>
    <row r="1956" ht="15.6" spans="1:20">
      <c r="A1956" s="19" t="s">
        <v>2027</v>
      </c>
      <c r="B1956" s="11">
        <v>46287</v>
      </c>
      <c r="C1956" s="12" t="s">
        <v>28</v>
      </c>
      <c r="D1956" s="12" t="s">
        <v>58</v>
      </c>
      <c r="E1956" s="12" t="s">
        <v>23</v>
      </c>
      <c r="F1956" s="12" t="s">
        <v>24</v>
      </c>
      <c r="G1956" s="12" t="s">
        <v>37</v>
      </c>
      <c r="H1956" s="12" t="s">
        <v>91</v>
      </c>
      <c r="I1956" s="13">
        <v>1</v>
      </c>
      <c r="J1956" s="14">
        <v>132.36</v>
      </c>
      <c r="K1956" s="15">
        <v>0.05</v>
      </c>
      <c r="L1956" s="14">
        <v>66.63</v>
      </c>
      <c r="M1956" s="14">
        <f t="shared" si="120"/>
        <v>125.742</v>
      </c>
      <c r="N1956" s="14">
        <f t="shared" si="121"/>
        <v>66.63</v>
      </c>
      <c r="O1956" s="14">
        <f t="shared" si="122"/>
        <v>59.112</v>
      </c>
      <c r="P1956" s="16">
        <f t="shared" si="123"/>
        <v>0.470105454024908</v>
      </c>
      <c r="Q1956" s="17">
        <f>YEAR(SalesDataTable[[#This Row],[Order Date]])</f>
        <v>2026</v>
      </c>
      <c r="R1956" s="16" t="str">
        <f>"Q"&amp;ROUNDUP(MONTH(SalesDataTable[[#This Row],[Order Date]])/3,0)</f>
        <v>Q3</v>
      </c>
      <c r="S1956" s="13">
        <f>MONTH(SalesDataTable[[#This Row],[Order Date]])</f>
        <v>9</v>
      </c>
      <c r="T1956" s="16" t="str">
        <f>TEXT(SalesDataTable[[#This Row],[Order Date]],"mmm")</f>
        <v>Sep</v>
      </c>
    </row>
    <row r="1957" ht="15.6" spans="1:20">
      <c r="A1957" s="19" t="s">
        <v>2028</v>
      </c>
      <c r="B1957" s="11">
        <v>46287</v>
      </c>
      <c r="C1957" s="12" t="s">
        <v>47</v>
      </c>
      <c r="D1957" s="12" t="s">
        <v>65</v>
      </c>
      <c r="E1957" s="12" t="s">
        <v>23</v>
      </c>
      <c r="F1957" s="12" t="s">
        <v>40</v>
      </c>
      <c r="G1957" s="12" t="s">
        <v>31</v>
      </c>
      <c r="H1957" s="12" t="s">
        <v>73</v>
      </c>
      <c r="I1957" s="13">
        <v>1</v>
      </c>
      <c r="J1957" s="14">
        <v>156.81</v>
      </c>
      <c r="K1957" s="15">
        <v>0</v>
      </c>
      <c r="L1957" s="14">
        <v>78.2</v>
      </c>
      <c r="M1957" s="14">
        <f t="shared" si="120"/>
        <v>156.81</v>
      </c>
      <c r="N1957" s="14">
        <f t="shared" si="121"/>
        <v>78.2</v>
      </c>
      <c r="O1957" s="14">
        <f t="shared" si="122"/>
        <v>78.61</v>
      </c>
      <c r="P1957" s="16">
        <f t="shared" si="123"/>
        <v>0.501307314584529</v>
      </c>
      <c r="Q1957" s="17">
        <f>YEAR(SalesDataTable[[#This Row],[Order Date]])</f>
        <v>2026</v>
      </c>
      <c r="R1957" s="16" t="str">
        <f>"Q"&amp;ROUNDUP(MONTH(SalesDataTable[[#This Row],[Order Date]])/3,0)</f>
        <v>Q3</v>
      </c>
      <c r="S1957" s="13">
        <f>MONTH(SalesDataTable[[#This Row],[Order Date]])</f>
        <v>9</v>
      </c>
      <c r="T1957" s="16" t="str">
        <f>TEXT(SalesDataTable[[#This Row],[Order Date]],"mmm")</f>
        <v>Sep</v>
      </c>
    </row>
    <row r="1958" ht="15.6" spans="1:20">
      <c r="A1958" s="19" t="s">
        <v>2029</v>
      </c>
      <c r="B1958" s="11">
        <v>46287</v>
      </c>
      <c r="C1958" s="12" t="s">
        <v>47</v>
      </c>
      <c r="D1958" s="12" t="s">
        <v>68</v>
      </c>
      <c r="E1958" s="12" t="s">
        <v>59</v>
      </c>
      <c r="F1958" s="12" t="s">
        <v>36</v>
      </c>
      <c r="G1958" s="12" t="s">
        <v>37</v>
      </c>
      <c r="H1958" s="12" t="s">
        <v>91</v>
      </c>
      <c r="I1958" s="13">
        <v>3</v>
      </c>
      <c r="J1958" s="14">
        <v>134.52</v>
      </c>
      <c r="K1958" s="15">
        <v>0.05</v>
      </c>
      <c r="L1958" s="14">
        <v>65.19</v>
      </c>
      <c r="M1958" s="14">
        <f t="shared" si="120"/>
        <v>383.382</v>
      </c>
      <c r="N1958" s="14">
        <f t="shared" si="121"/>
        <v>195.57</v>
      </c>
      <c r="O1958" s="14">
        <f t="shared" si="122"/>
        <v>187.812</v>
      </c>
      <c r="P1958" s="16">
        <f t="shared" si="123"/>
        <v>0.489882154091742</v>
      </c>
      <c r="Q1958" s="17">
        <f>YEAR(SalesDataTable[[#This Row],[Order Date]])</f>
        <v>2026</v>
      </c>
      <c r="R1958" s="16" t="str">
        <f>"Q"&amp;ROUNDUP(MONTH(SalesDataTable[[#This Row],[Order Date]])/3,0)</f>
        <v>Q3</v>
      </c>
      <c r="S1958" s="13">
        <f>MONTH(SalesDataTable[[#This Row],[Order Date]])</f>
        <v>9</v>
      </c>
      <c r="T1958" s="16" t="str">
        <f>TEXT(SalesDataTable[[#This Row],[Order Date]],"mmm")</f>
        <v>Sep</v>
      </c>
    </row>
    <row r="1959" ht="15.6" spans="1:20">
      <c r="A1959" s="19" t="s">
        <v>2030</v>
      </c>
      <c r="B1959" s="11">
        <v>46287</v>
      </c>
      <c r="C1959" s="12" t="s">
        <v>47</v>
      </c>
      <c r="D1959" s="12" t="s">
        <v>68</v>
      </c>
      <c r="E1959" s="12" t="s">
        <v>23</v>
      </c>
      <c r="F1959" s="12" t="s">
        <v>24</v>
      </c>
      <c r="G1959" s="12" t="s">
        <v>51</v>
      </c>
      <c r="H1959" s="12" t="s">
        <v>110</v>
      </c>
      <c r="I1959" s="13">
        <v>1</v>
      </c>
      <c r="J1959" s="14">
        <v>124.51</v>
      </c>
      <c r="K1959" s="15">
        <v>0</v>
      </c>
      <c r="L1959" s="14">
        <v>59.97</v>
      </c>
      <c r="M1959" s="14">
        <f t="shared" si="120"/>
        <v>124.51</v>
      </c>
      <c r="N1959" s="14">
        <f t="shared" si="121"/>
        <v>59.97</v>
      </c>
      <c r="O1959" s="14">
        <f t="shared" si="122"/>
        <v>64.54</v>
      </c>
      <c r="P1959" s="16">
        <f t="shared" si="123"/>
        <v>0.518351939603245</v>
      </c>
      <c r="Q1959" s="17">
        <f>YEAR(SalesDataTable[[#This Row],[Order Date]])</f>
        <v>2026</v>
      </c>
      <c r="R1959" s="16" t="str">
        <f>"Q"&amp;ROUNDUP(MONTH(SalesDataTable[[#This Row],[Order Date]])/3,0)</f>
        <v>Q3</v>
      </c>
      <c r="S1959" s="13">
        <f>MONTH(SalesDataTable[[#This Row],[Order Date]])</f>
        <v>9</v>
      </c>
      <c r="T1959" s="16" t="str">
        <f>TEXT(SalesDataTable[[#This Row],[Order Date]],"mmm")</f>
        <v>Sep</v>
      </c>
    </row>
    <row r="1960" ht="15.6" spans="1:20">
      <c r="A1960" s="19" t="s">
        <v>2031</v>
      </c>
      <c r="B1960" s="11">
        <v>46287</v>
      </c>
      <c r="C1960" s="12" t="s">
        <v>34</v>
      </c>
      <c r="D1960" s="12" t="s">
        <v>44</v>
      </c>
      <c r="E1960" s="12" t="s">
        <v>23</v>
      </c>
      <c r="F1960" s="12" t="s">
        <v>24</v>
      </c>
      <c r="G1960" s="12" t="s">
        <v>31</v>
      </c>
      <c r="H1960" s="12" t="s">
        <v>41</v>
      </c>
      <c r="I1960" s="13">
        <v>1</v>
      </c>
      <c r="J1960" s="14">
        <v>141</v>
      </c>
      <c r="K1960" s="15">
        <v>0</v>
      </c>
      <c r="L1960" s="14">
        <v>79.01</v>
      </c>
      <c r="M1960" s="14">
        <f t="shared" si="120"/>
        <v>141</v>
      </c>
      <c r="N1960" s="14">
        <f t="shared" si="121"/>
        <v>79.01</v>
      </c>
      <c r="O1960" s="14">
        <f t="shared" si="122"/>
        <v>61.99</v>
      </c>
      <c r="P1960" s="16">
        <f t="shared" si="123"/>
        <v>0.439645390070922</v>
      </c>
      <c r="Q1960" s="17">
        <f>YEAR(SalesDataTable[[#This Row],[Order Date]])</f>
        <v>2026</v>
      </c>
      <c r="R1960" s="16" t="str">
        <f>"Q"&amp;ROUNDUP(MONTH(SalesDataTable[[#This Row],[Order Date]])/3,0)</f>
        <v>Q3</v>
      </c>
      <c r="S1960" s="13">
        <f>MONTH(SalesDataTable[[#This Row],[Order Date]])</f>
        <v>9</v>
      </c>
      <c r="T1960" s="16" t="str">
        <f>TEXT(SalesDataTable[[#This Row],[Order Date]],"mmm")</f>
        <v>Sep</v>
      </c>
    </row>
    <row r="1961" ht="15.6" spans="1:20">
      <c r="A1961" s="19" t="s">
        <v>2032</v>
      </c>
      <c r="B1961" s="11">
        <v>46287</v>
      </c>
      <c r="C1961" s="12" t="s">
        <v>47</v>
      </c>
      <c r="D1961" s="12" t="s">
        <v>48</v>
      </c>
      <c r="E1961" s="12" t="s">
        <v>30</v>
      </c>
      <c r="F1961" s="12" t="s">
        <v>24</v>
      </c>
      <c r="G1961" s="12" t="s">
        <v>51</v>
      </c>
      <c r="H1961" s="12" t="s">
        <v>110</v>
      </c>
      <c r="I1961" s="13">
        <v>6</v>
      </c>
      <c r="J1961" s="14">
        <v>121.7</v>
      </c>
      <c r="K1961" s="15">
        <v>0.15</v>
      </c>
      <c r="L1961" s="14">
        <v>61.26</v>
      </c>
      <c r="M1961" s="14">
        <f t="shared" si="120"/>
        <v>620.67</v>
      </c>
      <c r="N1961" s="14">
        <f t="shared" si="121"/>
        <v>367.56</v>
      </c>
      <c r="O1961" s="14">
        <f t="shared" si="122"/>
        <v>253.11</v>
      </c>
      <c r="P1961" s="16">
        <f t="shared" si="123"/>
        <v>0.40780124703949</v>
      </c>
      <c r="Q1961" s="17">
        <f>YEAR(SalesDataTable[[#This Row],[Order Date]])</f>
        <v>2026</v>
      </c>
      <c r="R1961" s="16" t="str">
        <f>"Q"&amp;ROUNDUP(MONTH(SalesDataTable[[#This Row],[Order Date]])/3,0)</f>
        <v>Q3</v>
      </c>
      <c r="S1961" s="13">
        <f>MONTH(SalesDataTable[[#This Row],[Order Date]])</f>
        <v>9</v>
      </c>
      <c r="T1961" s="16" t="str">
        <f>TEXT(SalesDataTable[[#This Row],[Order Date]],"mmm")</f>
        <v>Sep</v>
      </c>
    </row>
    <row r="1962" ht="15.6" spans="1:20">
      <c r="A1962" s="19" t="s">
        <v>2033</v>
      </c>
      <c r="B1962" s="11">
        <v>46287</v>
      </c>
      <c r="C1962" s="12" t="s">
        <v>47</v>
      </c>
      <c r="D1962" s="12" t="s">
        <v>65</v>
      </c>
      <c r="E1962" s="12" t="s">
        <v>30</v>
      </c>
      <c r="F1962" s="12" t="s">
        <v>40</v>
      </c>
      <c r="G1962" s="12" t="s">
        <v>25</v>
      </c>
      <c r="H1962" s="12" t="s">
        <v>63</v>
      </c>
      <c r="I1962" s="13">
        <v>4</v>
      </c>
      <c r="J1962" s="14">
        <v>103.86</v>
      </c>
      <c r="K1962" s="15">
        <v>0.1</v>
      </c>
      <c r="L1962" s="14">
        <v>50.12</v>
      </c>
      <c r="M1962" s="14">
        <f t="shared" si="120"/>
        <v>373.896</v>
      </c>
      <c r="N1962" s="14">
        <f t="shared" si="121"/>
        <v>200.48</v>
      </c>
      <c r="O1962" s="14">
        <f t="shared" si="122"/>
        <v>173.416</v>
      </c>
      <c r="P1962" s="16">
        <f t="shared" si="123"/>
        <v>0.463808117765368</v>
      </c>
      <c r="Q1962" s="17">
        <f>YEAR(SalesDataTable[[#This Row],[Order Date]])</f>
        <v>2026</v>
      </c>
      <c r="R1962" s="16" t="str">
        <f>"Q"&amp;ROUNDUP(MONTH(SalesDataTable[[#This Row],[Order Date]])/3,0)</f>
        <v>Q3</v>
      </c>
      <c r="S1962" s="13">
        <f>MONTH(SalesDataTable[[#This Row],[Order Date]])</f>
        <v>9</v>
      </c>
      <c r="T1962" s="16" t="str">
        <f>TEXT(SalesDataTable[[#This Row],[Order Date]],"mmm")</f>
        <v>Sep</v>
      </c>
    </row>
    <row r="1963" ht="15.6" spans="1:20">
      <c r="A1963" s="19" t="s">
        <v>2034</v>
      </c>
      <c r="B1963" s="11">
        <v>46288</v>
      </c>
      <c r="C1963" s="12" t="s">
        <v>34</v>
      </c>
      <c r="D1963" s="12" t="s">
        <v>54</v>
      </c>
      <c r="E1963" s="12" t="s">
        <v>59</v>
      </c>
      <c r="F1963" s="12" t="s">
        <v>24</v>
      </c>
      <c r="G1963" s="12" t="s">
        <v>31</v>
      </c>
      <c r="H1963" s="12" t="s">
        <v>32</v>
      </c>
      <c r="I1963" s="13">
        <v>2</v>
      </c>
      <c r="J1963" s="14">
        <v>93.82</v>
      </c>
      <c r="K1963" s="15">
        <v>0.05</v>
      </c>
      <c r="L1963" s="14">
        <v>45.57</v>
      </c>
      <c r="M1963" s="14">
        <f t="shared" si="120"/>
        <v>178.258</v>
      </c>
      <c r="N1963" s="14">
        <f t="shared" si="121"/>
        <v>91.14</v>
      </c>
      <c r="O1963" s="14">
        <f t="shared" si="122"/>
        <v>87.118</v>
      </c>
      <c r="P1963" s="16">
        <f t="shared" si="123"/>
        <v>0.488718598884762</v>
      </c>
      <c r="Q1963" s="17">
        <f>YEAR(SalesDataTable[[#This Row],[Order Date]])</f>
        <v>2026</v>
      </c>
      <c r="R1963" s="16" t="str">
        <f>"Q"&amp;ROUNDUP(MONTH(SalesDataTable[[#This Row],[Order Date]])/3,0)</f>
        <v>Q3</v>
      </c>
      <c r="S1963" s="13">
        <f>MONTH(SalesDataTable[[#This Row],[Order Date]])</f>
        <v>9</v>
      </c>
      <c r="T1963" s="16" t="str">
        <f>TEXT(SalesDataTable[[#This Row],[Order Date]],"mmm")</f>
        <v>Sep</v>
      </c>
    </row>
    <row r="1964" ht="15.6" spans="1:20">
      <c r="A1964" s="19" t="s">
        <v>2035</v>
      </c>
      <c r="B1964" s="11">
        <v>46288</v>
      </c>
      <c r="C1964" s="12" t="s">
        <v>47</v>
      </c>
      <c r="D1964" s="12" t="s">
        <v>68</v>
      </c>
      <c r="E1964" s="12" t="s">
        <v>30</v>
      </c>
      <c r="F1964" s="12" t="s">
        <v>40</v>
      </c>
      <c r="G1964" s="12" t="s">
        <v>31</v>
      </c>
      <c r="H1964" s="12" t="s">
        <v>73</v>
      </c>
      <c r="I1964" s="13">
        <v>8</v>
      </c>
      <c r="J1964" s="14">
        <v>155.14</v>
      </c>
      <c r="K1964" s="15">
        <v>0.1</v>
      </c>
      <c r="L1964" s="14">
        <v>76.87</v>
      </c>
      <c r="M1964" s="14">
        <f t="shared" si="120"/>
        <v>1117.008</v>
      </c>
      <c r="N1964" s="14">
        <f t="shared" si="121"/>
        <v>614.96</v>
      </c>
      <c r="O1964" s="14">
        <f t="shared" si="122"/>
        <v>502.048</v>
      </c>
      <c r="P1964" s="16">
        <f t="shared" si="123"/>
        <v>0.449457837365534</v>
      </c>
      <c r="Q1964" s="17">
        <f>YEAR(SalesDataTable[[#This Row],[Order Date]])</f>
        <v>2026</v>
      </c>
      <c r="R1964" s="16" t="str">
        <f>"Q"&amp;ROUNDUP(MONTH(SalesDataTable[[#This Row],[Order Date]])/3,0)</f>
        <v>Q3</v>
      </c>
      <c r="S1964" s="13">
        <f>MONTH(SalesDataTable[[#This Row],[Order Date]])</f>
        <v>9</v>
      </c>
      <c r="T1964" s="16" t="str">
        <f>TEXT(SalesDataTable[[#This Row],[Order Date]],"mmm")</f>
        <v>Sep</v>
      </c>
    </row>
    <row r="1965" ht="15.6" spans="1:20">
      <c r="A1965" s="19" t="s">
        <v>2036</v>
      </c>
      <c r="B1965" s="11">
        <v>46288</v>
      </c>
      <c r="C1965" s="12" t="s">
        <v>47</v>
      </c>
      <c r="D1965" s="12" t="s">
        <v>68</v>
      </c>
      <c r="E1965" s="12" t="s">
        <v>23</v>
      </c>
      <c r="F1965" s="12" t="s">
        <v>24</v>
      </c>
      <c r="G1965" s="12" t="s">
        <v>31</v>
      </c>
      <c r="H1965" s="12" t="s">
        <v>32</v>
      </c>
      <c r="I1965" s="13">
        <v>3</v>
      </c>
      <c r="J1965" s="14">
        <v>92.14</v>
      </c>
      <c r="K1965" s="15">
        <v>0.05</v>
      </c>
      <c r="L1965" s="14">
        <v>45.25</v>
      </c>
      <c r="M1965" s="14">
        <f t="shared" si="120"/>
        <v>262.599</v>
      </c>
      <c r="N1965" s="14">
        <f t="shared" si="121"/>
        <v>135.75</v>
      </c>
      <c r="O1965" s="14">
        <f t="shared" si="122"/>
        <v>126.849</v>
      </c>
      <c r="P1965" s="16">
        <f t="shared" si="123"/>
        <v>0.483052106062856</v>
      </c>
      <c r="Q1965" s="17">
        <f>YEAR(SalesDataTable[[#This Row],[Order Date]])</f>
        <v>2026</v>
      </c>
      <c r="R1965" s="16" t="str">
        <f>"Q"&amp;ROUNDUP(MONTH(SalesDataTable[[#This Row],[Order Date]])/3,0)</f>
        <v>Q3</v>
      </c>
      <c r="S1965" s="13">
        <f>MONTH(SalesDataTable[[#This Row],[Order Date]])</f>
        <v>9</v>
      </c>
      <c r="T1965" s="16" t="str">
        <f>TEXT(SalesDataTable[[#This Row],[Order Date]],"mmm")</f>
        <v>Sep</v>
      </c>
    </row>
    <row r="1966" ht="15.6" spans="1:20">
      <c r="A1966" s="19" t="s">
        <v>2037</v>
      </c>
      <c r="B1966" s="11">
        <v>46289</v>
      </c>
      <c r="C1966" s="12" t="s">
        <v>28</v>
      </c>
      <c r="D1966" s="12" t="s">
        <v>89</v>
      </c>
      <c r="E1966" s="12" t="s">
        <v>45</v>
      </c>
      <c r="F1966" s="12" t="s">
        <v>24</v>
      </c>
      <c r="G1966" s="12" t="s">
        <v>25</v>
      </c>
      <c r="H1966" s="12" t="s">
        <v>55</v>
      </c>
      <c r="I1966" s="13">
        <v>6</v>
      </c>
      <c r="J1966" s="14">
        <v>39.88</v>
      </c>
      <c r="K1966" s="15">
        <v>0.05</v>
      </c>
      <c r="L1966" s="14">
        <v>16.79</v>
      </c>
      <c r="M1966" s="14">
        <f t="shared" si="120"/>
        <v>227.316</v>
      </c>
      <c r="N1966" s="14">
        <f t="shared" si="121"/>
        <v>100.74</v>
      </c>
      <c r="O1966" s="14">
        <f t="shared" si="122"/>
        <v>126.576</v>
      </c>
      <c r="P1966" s="16">
        <f t="shared" si="123"/>
        <v>0.556828379876472</v>
      </c>
      <c r="Q1966" s="17">
        <f>YEAR(SalesDataTable[[#This Row],[Order Date]])</f>
        <v>2026</v>
      </c>
      <c r="R1966" s="16" t="str">
        <f>"Q"&amp;ROUNDUP(MONTH(SalesDataTable[[#This Row],[Order Date]])/3,0)</f>
        <v>Q3</v>
      </c>
      <c r="S1966" s="13">
        <f>MONTH(SalesDataTable[[#This Row],[Order Date]])</f>
        <v>9</v>
      </c>
      <c r="T1966" s="16" t="str">
        <f>TEXT(SalesDataTable[[#This Row],[Order Date]],"mmm")</f>
        <v>Sep</v>
      </c>
    </row>
    <row r="1967" ht="15.6" spans="1:20">
      <c r="A1967" s="19" t="s">
        <v>2038</v>
      </c>
      <c r="B1967" s="11">
        <v>46289</v>
      </c>
      <c r="C1967" s="12" t="s">
        <v>34</v>
      </c>
      <c r="D1967" s="12" t="s">
        <v>146</v>
      </c>
      <c r="E1967" s="12" t="s">
        <v>23</v>
      </c>
      <c r="F1967" s="12" t="s">
        <v>24</v>
      </c>
      <c r="G1967" s="12" t="s">
        <v>37</v>
      </c>
      <c r="H1967" s="12" t="s">
        <v>38</v>
      </c>
      <c r="I1967" s="13">
        <v>4</v>
      </c>
      <c r="J1967" s="14">
        <v>35.7</v>
      </c>
      <c r="K1967" s="15">
        <v>0</v>
      </c>
      <c r="L1967" s="14">
        <v>13.91</v>
      </c>
      <c r="M1967" s="14">
        <f t="shared" si="120"/>
        <v>142.8</v>
      </c>
      <c r="N1967" s="14">
        <f t="shared" si="121"/>
        <v>55.64</v>
      </c>
      <c r="O1967" s="14">
        <f t="shared" si="122"/>
        <v>87.16</v>
      </c>
      <c r="P1967" s="16">
        <f t="shared" si="123"/>
        <v>0.610364145658263</v>
      </c>
      <c r="Q1967" s="17">
        <f>YEAR(SalesDataTable[[#This Row],[Order Date]])</f>
        <v>2026</v>
      </c>
      <c r="R1967" s="16" t="str">
        <f>"Q"&amp;ROUNDUP(MONTH(SalesDataTable[[#This Row],[Order Date]])/3,0)</f>
        <v>Q3</v>
      </c>
      <c r="S1967" s="13">
        <f>MONTH(SalesDataTable[[#This Row],[Order Date]])</f>
        <v>9</v>
      </c>
      <c r="T1967" s="16" t="str">
        <f>TEXT(SalesDataTable[[#This Row],[Order Date]],"mmm")</f>
        <v>Sep</v>
      </c>
    </row>
    <row r="1968" ht="15.6" spans="1:20">
      <c r="A1968" s="19" t="s">
        <v>2039</v>
      </c>
      <c r="B1968" s="11">
        <v>46289</v>
      </c>
      <c r="C1968" s="12" t="s">
        <v>47</v>
      </c>
      <c r="D1968" s="12" t="s">
        <v>68</v>
      </c>
      <c r="E1968" s="12" t="s">
        <v>45</v>
      </c>
      <c r="F1968" s="12" t="s">
        <v>36</v>
      </c>
      <c r="G1968" s="12" t="s">
        <v>25</v>
      </c>
      <c r="H1968" s="12" t="s">
        <v>63</v>
      </c>
      <c r="I1968" s="13">
        <v>6</v>
      </c>
      <c r="J1968" s="14">
        <v>104.16</v>
      </c>
      <c r="K1968" s="15">
        <v>0</v>
      </c>
      <c r="L1968" s="14">
        <v>51.76</v>
      </c>
      <c r="M1968" s="14">
        <f t="shared" si="120"/>
        <v>624.96</v>
      </c>
      <c r="N1968" s="14">
        <f t="shared" si="121"/>
        <v>310.56</v>
      </c>
      <c r="O1968" s="14">
        <f t="shared" si="122"/>
        <v>314.4</v>
      </c>
      <c r="P1968" s="16">
        <f t="shared" si="123"/>
        <v>0.503072196620584</v>
      </c>
      <c r="Q1968" s="17">
        <f>YEAR(SalesDataTable[[#This Row],[Order Date]])</f>
        <v>2026</v>
      </c>
      <c r="R1968" s="16" t="str">
        <f>"Q"&amp;ROUNDUP(MONTH(SalesDataTable[[#This Row],[Order Date]])/3,0)</f>
        <v>Q3</v>
      </c>
      <c r="S1968" s="13">
        <f>MONTH(SalesDataTable[[#This Row],[Order Date]])</f>
        <v>9</v>
      </c>
      <c r="T1968" s="16" t="str">
        <f>TEXT(SalesDataTable[[#This Row],[Order Date]],"mmm")</f>
        <v>Sep</v>
      </c>
    </row>
    <row r="1969" ht="15.6" spans="1:20">
      <c r="A1969" s="19" t="s">
        <v>2040</v>
      </c>
      <c r="B1969" s="11">
        <v>46289</v>
      </c>
      <c r="C1969" s="12" t="s">
        <v>34</v>
      </c>
      <c r="D1969" s="12" t="s">
        <v>146</v>
      </c>
      <c r="E1969" s="12" t="s">
        <v>23</v>
      </c>
      <c r="F1969" s="12" t="s">
        <v>36</v>
      </c>
      <c r="G1969" s="12" t="s">
        <v>31</v>
      </c>
      <c r="H1969" s="12" t="s">
        <v>41</v>
      </c>
      <c r="I1969" s="13">
        <v>5</v>
      </c>
      <c r="J1969" s="14">
        <v>147.21</v>
      </c>
      <c r="K1969" s="15">
        <v>0.05</v>
      </c>
      <c r="L1969" s="14">
        <v>79.14</v>
      </c>
      <c r="M1969" s="14">
        <f t="shared" si="120"/>
        <v>699.2475</v>
      </c>
      <c r="N1969" s="14">
        <f t="shared" si="121"/>
        <v>395.7</v>
      </c>
      <c r="O1969" s="14">
        <f t="shared" si="122"/>
        <v>303.5475</v>
      </c>
      <c r="P1969" s="16">
        <f t="shared" si="123"/>
        <v>0.434105949610117</v>
      </c>
      <c r="Q1969" s="17">
        <f>YEAR(SalesDataTable[[#This Row],[Order Date]])</f>
        <v>2026</v>
      </c>
      <c r="R1969" s="16" t="str">
        <f>"Q"&amp;ROUNDUP(MONTH(SalesDataTable[[#This Row],[Order Date]])/3,0)</f>
        <v>Q3</v>
      </c>
      <c r="S1969" s="13">
        <f>MONTH(SalesDataTable[[#This Row],[Order Date]])</f>
        <v>9</v>
      </c>
      <c r="T1969" s="16" t="str">
        <f>TEXT(SalesDataTable[[#This Row],[Order Date]],"mmm")</f>
        <v>Sep</v>
      </c>
    </row>
    <row r="1970" ht="15.6" spans="1:20">
      <c r="A1970" s="19" t="s">
        <v>2041</v>
      </c>
      <c r="B1970" s="11">
        <v>46289</v>
      </c>
      <c r="C1970" s="12" t="s">
        <v>21</v>
      </c>
      <c r="D1970" s="12" t="s">
        <v>22</v>
      </c>
      <c r="E1970" s="12" t="s">
        <v>23</v>
      </c>
      <c r="F1970" s="12" t="s">
        <v>36</v>
      </c>
      <c r="G1970" s="12" t="s">
        <v>51</v>
      </c>
      <c r="H1970" s="12" t="s">
        <v>61</v>
      </c>
      <c r="I1970" s="13">
        <v>3</v>
      </c>
      <c r="J1970" s="14">
        <v>195.68</v>
      </c>
      <c r="K1970" s="15">
        <v>0.05</v>
      </c>
      <c r="L1970" s="14">
        <v>102.16</v>
      </c>
      <c r="M1970" s="14">
        <f t="shared" si="120"/>
        <v>557.688</v>
      </c>
      <c r="N1970" s="14">
        <f t="shared" si="121"/>
        <v>306.48</v>
      </c>
      <c r="O1970" s="14">
        <f t="shared" si="122"/>
        <v>251.208</v>
      </c>
      <c r="P1970" s="16">
        <f t="shared" si="123"/>
        <v>0.450445410336963</v>
      </c>
      <c r="Q1970" s="17">
        <f>YEAR(SalesDataTable[[#This Row],[Order Date]])</f>
        <v>2026</v>
      </c>
      <c r="R1970" s="16" t="str">
        <f>"Q"&amp;ROUNDUP(MONTH(SalesDataTable[[#This Row],[Order Date]])/3,0)</f>
        <v>Q3</v>
      </c>
      <c r="S1970" s="13">
        <f>MONTH(SalesDataTable[[#This Row],[Order Date]])</f>
        <v>9</v>
      </c>
      <c r="T1970" s="16" t="str">
        <f>TEXT(SalesDataTable[[#This Row],[Order Date]],"mmm")</f>
        <v>Sep</v>
      </c>
    </row>
    <row r="1971" ht="15.6" spans="1:20">
      <c r="A1971" s="19" t="s">
        <v>2042</v>
      </c>
      <c r="B1971" s="11">
        <v>46289</v>
      </c>
      <c r="C1971" s="12" t="s">
        <v>28</v>
      </c>
      <c r="D1971" s="12" t="s">
        <v>86</v>
      </c>
      <c r="E1971" s="12" t="s">
        <v>30</v>
      </c>
      <c r="F1971" s="12" t="s">
        <v>40</v>
      </c>
      <c r="G1971" s="12" t="s">
        <v>31</v>
      </c>
      <c r="H1971" s="12" t="s">
        <v>32</v>
      </c>
      <c r="I1971" s="13">
        <v>5</v>
      </c>
      <c r="J1971" s="14">
        <v>90.05</v>
      </c>
      <c r="K1971" s="15">
        <v>0.15</v>
      </c>
      <c r="L1971" s="14">
        <v>44.12</v>
      </c>
      <c r="M1971" s="14">
        <f t="shared" si="120"/>
        <v>382.7125</v>
      </c>
      <c r="N1971" s="14">
        <f t="shared" si="121"/>
        <v>220.6</v>
      </c>
      <c r="O1971" s="14">
        <f t="shared" si="122"/>
        <v>162.1125</v>
      </c>
      <c r="P1971" s="16">
        <f t="shared" si="123"/>
        <v>0.423588202632524</v>
      </c>
      <c r="Q1971" s="17">
        <f>YEAR(SalesDataTable[[#This Row],[Order Date]])</f>
        <v>2026</v>
      </c>
      <c r="R1971" s="16" t="str">
        <f>"Q"&amp;ROUNDUP(MONTH(SalesDataTable[[#This Row],[Order Date]])/3,0)</f>
        <v>Q3</v>
      </c>
      <c r="S1971" s="13">
        <f>MONTH(SalesDataTable[[#This Row],[Order Date]])</f>
        <v>9</v>
      </c>
      <c r="T1971" s="16" t="str">
        <f>TEXT(SalesDataTable[[#This Row],[Order Date]],"mmm")</f>
        <v>Sep</v>
      </c>
    </row>
    <row r="1972" ht="15.6" spans="1:20">
      <c r="A1972" s="19" t="s">
        <v>2043</v>
      </c>
      <c r="B1972" s="11">
        <v>46289</v>
      </c>
      <c r="C1972" s="12" t="s">
        <v>47</v>
      </c>
      <c r="D1972" s="12" t="s">
        <v>102</v>
      </c>
      <c r="E1972" s="12" t="s">
        <v>59</v>
      </c>
      <c r="F1972" s="12" t="s">
        <v>24</v>
      </c>
      <c r="G1972" s="12" t="s">
        <v>51</v>
      </c>
      <c r="H1972" s="12" t="s">
        <v>52</v>
      </c>
      <c r="I1972" s="13">
        <v>1</v>
      </c>
      <c r="J1972" s="14">
        <v>345.48</v>
      </c>
      <c r="K1972" s="15">
        <v>0</v>
      </c>
      <c r="L1972" s="14">
        <v>196.31</v>
      </c>
      <c r="M1972" s="14">
        <f t="shared" si="120"/>
        <v>345.48</v>
      </c>
      <c r="N1972" s="14">
        <f t="shared" si="121"/>
        <v>196.31</v>
      </c>
      <c r="O1972" s="14">
        <f t="shared" si="122"/>
        <v>149.17</v>
      </c>
      <c r="P1972" s="16">
        <f t="shared" si="123"/>
        <v>0.431776079657288</v>
      </c>
      <c r="Q1972" s="17">
        <f>YEAR(SalesDataTable[[#This Row],[Order Date]])</f>
        <v>2026</v>
      </c>
      <c r="R1972" s="16" t="str">
        <f>"Q"&amp;ROUNDUP(MONTH(SalesDataTable[[#This Row],[Order Date]])/3,0)</f>
        <v>Q3</v>
      </c>
      <c r="S1972" s="13">
        <f>MONTH(SalesDataTable[[#This Row],[Order Date]])</f>
        <v>9</v>
      </c>
      <c r="T1972" s="16" t="str">
        <f>TEXT(SalesDataTable[[#This Row],[Order Date]],"mmm")</f>
        <v>Sep</v>
      </c>
    </row>
    <row r="1973" ht="15.6" spans="1:20">
      <c r="A1973" s="19" t="s">
        <v>2044</v>
      </c>
      <c r="B1973" s="11">
        <v>46289</v>
      </c>
      <c r="C1973" s="12" t="s">
        <v>47</v>
      </c>
      <c r="D1973" s="12" t="s">
        <v>48</v>
      </c>
      <c r="E1973" s="12" t="s">
        <v>23</v>
      </c>
      <c r="F1973" s="12" t="s">
        <v>36</v>
      </c>
      <c r="G1973" s="12" t="s">
        <v>37</v>
      </c>
      <c r="H1973" s="12" t="s">
        <v>66</v>
      </c>
      <c r="I1973" s="13">
        <v>1</v>
      </c>
      <c r="J1973" s="14">
        <v>46.23</v>
      </c>
      <c r="K1973" s="15">
        <v>0.1</v>
      </c>
      <c r="L1973" s="14">
        <v>18.34</v>
      </c>
      <c r="M1973" s="14">
        <f t="shared" si="120"/>
        <v>41.607</v>
      </c>
      <c r="N1973" s="14">
        <f t="shared" si="121"/>
        <v>18.34</v>
      </c>
      <c r="O1973" s="14">
        <f t="shared" si="122"/>
        <v>23.267</v>
      </c>
      <c r="P1973" s="16">
        <f t="shared" si="123"/>
        <v>0.55920878698296</v>
      </c>
      <c r="Q1973" s="17">
        <f>YEAR(SalesDataTable[[#This Row],[Order Date]])</f>
        <v>2026</v>
      </c>
      <c r="R1973" s="16" t="str">
        <f>"Q"&amp;ROUNDUP(MONTH(SalesDataTable[[#This Row],[Order Date]])/3,0)</f>
        <v>Q3</v>
      </c>
      <c r="S1973" s="13">
        <f>MONTH(SalesDataTable[[#This Row],[Order Date]])</f>
        <v>9</v>
      </c>
      <c r="T1973" s="16" t="str">
        <f>TEXT(SalesDataTable[[#This Row],[Order Date]],"mmm")</f>
        <v>Sep</v>
      </c>
    </row>
    <row r="1974" ht="15.6" spans="1:20">
      <c r="A1974" s="19" t="s">
        <v>2045</v>
      </c>
      <c r="B1974" s="11">
        <v>46289</v>
      </c>
      <c r="C1974" s="12" t="s">
        <v>21</v>
      </c>
      <c r="D1974" s="12" t="s">
        <v>22</v>
      </c>
      <c r="E1974" s="12" t="s">
        <v>59</v>
      </c>
      <c r="F1974" s="12" t="s">
        <v>24</v>
      </c>
      <c r="G1974" s="12" t="s">
        <v>51</v>
      </c>
      <c r="H1974" s="12" t="s">
        <v>84</v>
      </c>
      <c r="I1974" s="13">
        <v>3</v>
      </c>
      <c r="J1974" s="14">
        <v>82.38</v>
      </c>
      <c r="K1974" s="15">
        <v>0.15</v>
      </c>
      <c r="L1974" s="14">
        <v>39.02</v>
      </c>
      <c r="M1974" s="14">
        <f t="shared" si="120"/>
        <v>210.069</v>
      </c>
      <c r="N1974" s="14">
        <f t="shared" si="121"/>
        <v>117.06</v>
      </c>
      <c r="O1974" s="14">
        <f t="shared" si="122"/>
        <v>93.009</v>
      </c>
      <c r="P1974" s="16">
        <f t="shared" si="123"/>
        <v>0.442754523513703</v>
      </c>
      <c r="Q1974" s="17">
        <f>YEAR(SalesDataTable[[#This Row],[Order Date]])</f>
        <v>2026</v>
      </c>
      <c r="R1974" s="16" t="str">
        <f>"Q"&amp;ROUNDUP(MONTH(SalesDataTable[[#This Row],[Order Date]])/3,0)</f>
        <v>Q3</v>
      </c>
      <c r="S1974" s="13">
        <f>MONTH(SalesDataTable[[#This Row],[Order Date]])</f>
        <v>9</v>
      </c>
      <c r="T1974" s="16" t="str">
        <f>TEXT(SalesDataTable[[#This Row],[Order Date]],"mmm")</f>
        <v>Sep</v>
      </c>
    </row>
    <row r="1975" ht="15.6" spans="1:20">
      <c r="A1975" s="19" t="s">
        <v>2046</v>
      </c>
      <c r="B1975" s="11">
        <v>46290</v>
      </c>
      <c r="C1975" s="12" t="s">
        <v>47</v>
      </c>
      <c r="D1975" s="12" t="s">
        <v>65</v>
      </c>
      <c r="E1975" s="12" t="s">
        <v>23</v>
      </c>
      <c r="F1975" s="12" t="s">
        <v>36</v>
      </c>
      <c r="G1975" s="12" t="s">
        <v>51</v>
      </c>
      <c r="H1975" s="12" t="s">
        <v>52</v>
      </c>
      <c r="I1975" s="13">
        <v>1</v>
      </c>
      <c r="J1975" s="14">
        <v>344.79</v>
      </c>
      <c r="K1975" s="15">
        <v>0</v>
      </c>
      <c r="L1975" s="14">
        <v>189.63</v>
      </c>
      <c r="M1975" s="14">
        <f t="shared" si="120"/>
        <v>344.79</v>
      </c>
      <c r="N1975" s="14">
        <f t="shared" si="121"/>
        <v>189.63</v>
      </c>
      <c r="O1975" s="14">
        <f t="shared" si="122"/>
        <v>155.16</v>
      </c>
      <c r="P1975" s="16">
        <f t="shared" si="123"/>
        <v>0.450013051422605</v>
      </c>
      <c r="Q1975" s="17">
        <f>YEAR(SalesDataTable[[#This Row],[Order Date]])</f>
        <v>2026</v>
      </c>
      <c r="R1975" s="16" t="str">
        <f>"Q"&amp;ROUNDUP(MONTH(SalesDataTable[[#This Row],[Order Date]])/3,0)</f>
        <v>Q3</v>
      </c>
      <c r="S1975" s="13">
        <f>MONTH(SalesDataTable[[#This Row],[Order Date]])</f>
        <v>9</v>
      </c>
      <c r="T1975" s="16" t="str">
        <f>TEXT(SalesDataTable[[#This Row],[Order Date]],"mmm")</f>
        <v>Sep</v>
      </c>
    </row>
    <row r="1976" ht="15.6" spans="1:20">
      <c r="A1976" s="19" t="s">
        <v>2047</v>
      </c>
      <c r="B1976" s="11">
        <v>46291</v>
      </c>
      <c r="C1976" s="12" t="s">
        <v>21</v>
      </c>
      <c r="D1976" s="12" t="s">
        <v>22</v>
      </c>
      <c r="E1976" s="12" t="s">
        <v>59</v>
      </c>
      <c r="F1976" s="12" t="s">
        <v>24</v>
      </c>
      <c r="G1976" s="12" t="s">
        <v>31</v>
      </c>
      <c r="H1976" s="12" t="s">
        <v>99</v>
      </c>
      <c r="I1976" s="13">
        <v>1</v>
      </c>
      <c r="J1976" s="14">
        <v>73.06</v>
      </c>
      <c r="K1976" s="15">
        <v>0.05</v>
      </c>
      <c r="L1976" s="14">
        <v>31.42</v>
      </c>
      <c r="M1976" s="14">
        <f t="shared" si="120"/>
        <v>69.407</v>
      </c>
      <c r="N1976" s="14">
        <f t="shared" si="121"/>
        <v>31.42</v>
      </c>
      <c r="O1976" s="14">
        <f t="shared" si="122"/>
        <v>37.987</v>
      </c>
      <c r="P1976" s="16">
        <f t="shared" si="123"/>
        <v>0.547307908424222</v>
      </c>
      <c r="Q1976" s="17">
        <f>YEAR(SalesDataTable[[#This Row],[Order Date]])</f>
        <v>2026</v>
      </c>
      <c r="R1976" s="16" t="str">
        <f>"Q"&amp;ROUNDUP(MONTH(SalesDataTable[[#This Row],[Order Date]])/3,0)</f>
        <v>Q3</v>
      </c>
      <c r="S1976" s="13">
        <f>MONTH(SalesDataTable[[#This Row],[Order Date]])</f>
        <v>9</v>
      </c>
      <c r="T1976" s="16" t="str">
        <f>TEXT(SalesDataTable[[#This Row],[Order Date]],"mmm")</f>
        <v>Sep</v>
      </c>
    </row>
    <row r="1977" ht="15.6" spans="1:20">
      <c r="A1977" s="19" t="s">
        <v>2048</v>
      </c>
      <c r="B1977" s="11">
        <v>46291</v>
      </c>
      <c r="C1977" s="12" t="s">
        <v>47</v>
      </c>
      <c r="D1977" s="12" t="s">
        <v>68</v>
      </c>
      <c r="E1977" s="12" t="s">
        <v>23</v>
      </c>
      <c r="F1977" s="12" t="s">
        <v>24</v>
      </c>
      <c r="G1977" s="12" t="s">
        <v>51</v>
      </c>
      <c r="H1977" s="12" t="s">
        <v>84</v>
      </c>
      <c r="I1977" s="13">
        <v>1</v>
      </c>
      <c r="J1977" s="14">
        <v>81.58</v>
      </c>
      <c r="K1977" s="15">
        <v>0.1</v>
      </c>
      <c r="L1977" s="14">
        <v>38.89</v>
      </c>
      <c r="M1977" s="14">
        <f t="shared" si="120"/>
        <v>73.422</v>
      </c>
      <c r="N1977" s="14">
        <f t="shared" si="121"/>
        <v>38.89</v>
      </c>
      <c r="O1977" s="14">
        <f t="shared" si="122"/>
        <v>34.532</v>
      </c>
      <c r="P1977" s="16">
        <f t="shared" si="123"/>
        <v>0.470322246738035</v>
      </c>
      <c r="Q1977" s="17">
        <f>YEAR(SalesDataTable[[#This Row],[Order Date]])</f>
        <v>2026</v>
      </c>
      <c r="R1977" s="16" t="str">
        <f>"Q"&amp;ROUNDUP(MONTH(SalesDataTable[[#This Row],[Order Date]])/3,0)</f>
        <v>Q3</v>
      </c>
      <c r="S1977" s="13">
        <f>MONTH(SalesDataTable[[#This Row],[Order Date]])</f>
        <v>9</v>
      </c>
      <c r="T1977" s="16" t="str">
        <f>TEXT(SalesDataTable[[#This Row],[Order Date]],"mmm")</f>
        <v>Sep</v>
      </c>
    </row>
    <row r="1978" ht="15.6" spans="1:20">
      <c r="A1978" s="19" t="s">
        <v>2049</v>
      </c>
      <c r="B1978" s="11">
        <v>46291</v>
      </c>
      <c r="C1978" s="12" t="s">
        <v>28</v>
      </c>
      <c r="D1978" s="12" t="s">
        <v>89</v>
      </c>
      <c r="E1978" s="12" t="s">
        <v>30</v>
      </c>
      <c r="F1978" s="12" t="s">
        <v>24</v>
      </c>
      <c r="G1978" s="12" t="s">
        <v>69</v>
      </c>
      <c r="H1978" s="12" t="s">
        <v>94</v>
      </c>
      <c r="I1978" s="13">
        <v>6</v>
      </c>
      <c r="J1978" s="14">
        <v>49.87</v>
      </c>
      <c r="K1978" s="15">
        <v>0.1</v>
      </c>
      <c r="L1978" s="14">
        <v>21.75</v>
      </c>
      <c r="M1978" s="14">
        <f t="shared" si="120"/>
        <v>269.298</v>
      </c>
      <c r="N1978" s="14">
        <f t="shared" si="121"/>
        <v>130.5</v>
      </c>
      <c r="O1978" s="14">
        <f t="shared" si="122"/>
        <v>138.798</v>
      </c>
      <c r="P1978" s="16">
        <f t="shared" si="123"/>
        <v>0.515406724149455</v>
      </c>
      <c r="Q1978" s="17">
        <f>YEAR(SalesDataTable[[#This Row],[Order Date]])</f>
        <v>2026</v>
      </c>
      <c r="R1978" s="16" t="str">
        <f>"Q"&amp;ROUNDUP(MONTH(SalesDataTable[[#This Row],[Order Date]])/3,0)</f>
        <v>Q3</v>
      </c>
      <c r="S1978" s="13">
        <f>MONTH(SalesDataTable[[#This Row],[Order Date]])</f>
        <v>9</v>
      </c>
      <c r="T1978" s="16" t="str">
        <f>TEXT(SalesDataTable[[#This Row],[Order Date]],"mmm")</f>
        <v>Sep</v>
      </c>
    </row>
    <row r="1979" ht="15.6" spans="1:20">
      <c r="A1979" s="19" t="s">
        <v>2050</v>
      </c>
      <c r="B1979" s="11">
        <v>46291</v>
      </c>
      <c r="C1979" s="12" t="s">
        <v>34</v>
      </c>
      <c r="D1979" s="12" t="s">
        <v>44</v>
      </c>
      <c r="E1979" s="12" t="s">
        <v>23</v>
      </c>
      <c r="F1979" s="12" t="s">
        <v>36</v>
      </c>
      <c r="G1979" s="12" t="s">
        <v>25</v>
      </c>
      <c r="H1979" s="12" t="s">
        <v>55</v>
      </c>
      <c r="I1979" s="13">
        <v>2</v>
      </c>
      <c r="J1979" s="14">
        <v>39.81</v>
      </c>
      <c r="K1979" s="15">
        <v>0.05</v>
      </c>
      <c r="L1979" s="14">
        <v>16.87</v>
      </c>
      <c r="M1979" s="14">
        <f t="shared" si="120"/>
        <v>75.639</v>
      </c>
      <c r="N1979" s="14">
        <f t="shared" si="121"/>
        <v>33.74</v>
      </c>
      <c r="O1979" s="14">
        <f t="shared" si="122"/>
        <v>41.899</v>
      </c>
      <c r="P1979" s="16">
        <f t="shared" si="123"/>
        <v>0.553933817210698</v>
      </c>
      <c r="Q1979" s="17">
        <f>YEAR(SalesDataTable[[#This Row],[Order Date]])</f>
        <v>2026</v>
      </c>
      <c r="R1979" s="16" t="str">
        <f>"Q"&amp;ROUNDUP(MONTH(SalesDataTable[[#This Row],[Order Date]])/3,0)</f>
        <v>Q3</v>
      </c>
      <c r="S1979" s="13">
        <f>MONTH(SalesDataTable[[#This Row],[Order Date]])</f>
        <v>9</v>
      </c>
      <c r="T1979" s="16" t="str">
        <f>TEXT(SalesDataTable[[#This Row],[Order Date]],"mmm")</f>
        <v>Sep</v>
      </c>
    </row>
    <row r="1980" ht="15.6" spans="1:20">
      <c r="A1980" s="19" t="s">
        <v>2051</v>
      </c>
      <c r="B1980" s="11">
        <v>46291</v>
      </c>
      <c r="C1980" s="12" t="s">
        <v>34</v>
      </c>
      <c r="D1980" s="12" t="s">
        <v>35</v>
      </c>
      <c r="E1980" s="12" t="s">
        <v>23</v>
      </c>
      <c r="F1980" s="12" t="s">
        <v>24</v>
      </c>
      <c r="G1980" s="12" t="s">
        <v>51</v>
      </c>
      <c r="H1980" s="12" t="s">
        <v>61</v>
      </c>
      <c r="I1980" s="13">
        <v>3</v>
      </c>
      <c r="J1980" s="14">
        <v>191.46</v>
      </c>
      <c r="K1980" s="15">
        <v>0</v>
      </c>
      <c r="L1980" s="14">
        <v>104.06</v>
      </c>
      <c r="M1980" s="14">
        <f t="shared" si="120"/>
        <v>574.38</v>
      </c>
      <c r="N1980" s="14">
        <f t="shared" si="121"/>
        <v>312.18</v>
      </c>
      <c r="O1980" s="14">
        <f t="shared" si="122"/>
        <v>262.2</v>
      </c>
      <c r="P1980" s="16">
        <f t="shared" si="123"/>
        <v>0.456492217695602</v>
      </c>
      <c r="Q1980" s="17">
        <f>YEAR(SalesDataTable[[#This Row],[Order Date]])</f>
        <v>2026</v>
      </c>
      <c r="R1980" s="16" t="str">
        <f>"Q"&amp;ROUNDUP(MONTH(SalesDataTable[[#This Row],[Order Date]])/3,0)</f>
        <v>Q3</v>
      </c>
      <c r="S1980" s="13">
        <f>MONTH(SalesDataTable[[#This Row],[Order Date]])</f>
        <v>9</v>
      </c>
      <c r="T1980" s="16" t="str">
        <f>TEXT(SalesDataTable[[#This Row],[Order Date]],"mmm")</f>
        <v>Sep</v>
      </c>
    </row>
    <row r="1981" ht="15.6" spans="1:20">
      <c r="A1981" s="19" t="s">
        <v>2052</v>
      </c>
      <c r="B1981" s="11">
        <v>46291</v>
      </c>
      <c r="C1981" s="12" t="s">
        <v>34</v>
      </c>
      <c r="D1981" s="12" t="s">
        <v>54</v>
      </c>
      <c r="E1981" s="12" t="s">
        <v>23</v>
      </c>
      <c r="F1981" s="12" t="s">
        <v>24</v>
      </c>
      <c r="G1981" s="12" t="s">
        <v>37</v>
      </c>
      <c r="H1981" s="12" t="s">
        <v>66</v>
      </c>
      <c r="I1981" s="13">
        <v>3</v>
      </c>
      <c r="J1981" s="14">
        <v>46.48</v>
      </c>
      <c r="K1981" s="15">
        <v>0.05</v>
      </c>
      <c r="L1981" s="14">
        <v>18.82</v>
      </c>
      <c r="M1981" s="14">
        <f t="shared" si="120"/>
        <v>132.468</v>
      </c>
      <c r="N1981" s="14">
        <f t="shared" si="121"/>
        <v>56.46</v>
      </c>
      <c r="O1981" s="14">
        <f t="shared" si="122"/>
        <v>76.008</v>
      </c>
      <c r="P1981" s="16">
        <f t="shared" si="123"/>
        <v>0.573783857233445</v>
      </c>
      <c r="Q1981" s="17">
        <f>YEAR(SalesDataTable[[#This Row],[Order Date]])</f>
        <v>2026</v>
      </c>
      <c r="R1981" s="16" t="str">
        <f>"Q"&amp;ROUNDUP(MONTH(SalesDataTable[[#This Row],[Order Date]])/3,0)</f>
        <v>Q3</v>
      </c>
      <c r="S1981" s="13">
        <f>MONTH(SalesDataTable[[#This Row],[Order Date]])</f>
        <v>9</v>
      </c>
      <c r="T1981" s="16" t="str">
        <f>TEXT(SalesDataTable[[#This Row],[Order Date]],"mmm")</f>
        <v>Sep</v>
      </c>
    </row>
    <row r="1982" ht="15.6" spans="1:20">
      <c r="A1982" s="19" t="s">
        <v>2053</v>
      </c>
      <c r="B1982" s="11">
        <v>46291</v>
      </c>
      <c r="C1982" s="12" t="s">
        <v>28</v>
      </c>
      <c r="D1982" s="12" t="s">
        <v>89</v>
      </c>
      <c r="E1982" s="12" t="s">
        <v>45</v>
      </c>
      <c r="F1982" s="12" t="s">
        <v>24</v>
      </c>
      <c r="G1982" s="12" t="s">
        <v>37</v>
      </c>
      <c r="H1982" s="12" t="s">
        <v>38</v>
      </c>
      <c r="I1982" s="13">
        <v>2</v>
      </c>
      <c r="J1982" s="14">
        <v>35.44</v>
      </c>
      <c r="K1982" s="15">
        <v>0.1</v>
      </c>
      <c r="L1982" s="14">
        <v>13.2</v>
      </c>
      <c r="M1982" s="14">
        <f t="shared" si="120"/>
        <v>63.792</v>
      </c>
      <c r="N1982" s="14">
        <f t="shared" si="121"/>
        <v>26.4</v>
      </c>
      <c r="O1982" s="14">
        <f t="shared" si="122"/>
        <v>37.392</v>
      </c>
      <c r="P1982" s="16">
        <f t="shared" si="123"/>
        <v>0.586155003762227</v>
      </c>
      <c r="Q1982" s="17">
        <f>YEAR(SalesDataTable[[#This Row],[Order Date]])</f>
        <v>2026</v>
      </c>
      <c r="R1982" s="16" t="str">
        <f>"Q"&amp;ROUNDUP(MONTH(SalesDataTable[[#This Row],[Order Date]])/3,0)</f>
        <v>Q3</v>
      </c>
      <c r="S1982" s="13">
        <f>MONTH(SalesDataTable[[#This Row],[Order Date]])</f>
        <v>9</v>
      </c>
      <c r="T1982" s="16" t="str">
        <f>TEXT(SalesDataTable[[#This Row],[Order Date]],"mmm")</f>
        <v>Sep</v>
      </c>
    </row>
    <row r="1983" ht="15.6" spans="1:20">
      <c r="A1983" s="19" t="s">
        <v>2054</v>
      </c>
      <c r="B1983" s="11">
        <v>46291</v>
      </c>
      <c r="C1983" s="12" t="s">
        <v>34</v>
      </c>
      <c r="D1983" s="12" t="s">
        <v>35</v>
      </c>
      <c r="E1983" s="12" t="s">
        <v>23</v>
      </c>
      <c r="F1983" s="12" t="s">
        <v>36</v>
      </c>
      <c r="G1983" s="12" t="s">
        <v>69</v>
      </c>
      <c r="H1983" s="12" t="s">
        <v>87</v>
      </c>
      <c r="I1983" s="13">
        <v>4</v>
      </c>
      <c r="J1983" s="14">
        <v>36.16</v>
      </c>
      <c r="K1983" s="15">
        <v>0.05</v>
      </c>
      <c r="L1983" s="14">
        <v>13.68</v>
      </c>
      <c r="M1983" s="14">
        <f t="shared" si="120"/>
        <v>137.408</v>
      </c>
      <c r="N1983" s="14">
        <f t="shared" si="121"/>
        <v>54.72</v>
      </c>
      <c r="O1983" s="14">
        <f t="shared" si="122"/>
        <v>82.688</v>
      </c>
      <c r="P1983" s="16">
        <f t="shared" si="123"/>
        <v>0.601769911504425</v>
      </c>
      <c r="Q1983" s="17">
        <f>YEAR(SalesDataTable[[#This Row],[Order Date]])</f>
        <v>2026</v>
      </c>
      <c r="R1983" s="16" t="str">
        <f>"Q"&amp;ROUNDUP(MONTH(SalesDataTable[[#This Row],[Order Date]])/3,0)</f>
        <v>Q3</v>
      </c>
      <c r="S1983" s="13">
        <f>MONTH(SalesDataTable[[#This Row],[Order Date]])</f>
        <v>9</v>
      </c>
      <c r="T1983" s="16" t="str">
        <f>TEXT(SalesDataTable[[#This Row],[Order Date]],"mmm")</f>
        <v>Sep</v>
      </c>
    </row>
    <row r="1984" ht="15.6" spans="1:20">
      <c r="A1984" s="19" t="s">
        <v>2055</v>
      </c>
      <c r="B1984" s="11">
        <v>46291</v>
      </c>
      <c r="C1984" s="12" t="s">
        <v>47</v>
      </c>
      <c r="D1984" s="12" t="s">
        <v>68</v>
      </c>
      <c r="E1984" s="12" t="s">
        <v>23</v>
      </c>
      <c r="F1984" s="12" t="s">
        <v>24</v>
      </c>
      <c r="G1984" s="12" t="s">
        <v>69</v>
      </c>
      <c r="H1984" s="12" t="s">
        <v>87</v>
      </c>
      <c r="I1984" s="13">
        <v>2</v>
      </c>
      <c r="J1984" s="14">
        <v>35.93</v>
      </c>
      <c r="K1984" s="15">
        <v>0</v>
      </c>
      <c r="L1984" s="14">
        <v>13.91</v>
      </c>
      <c r="M1984" s="14">
        <f t="shared" si="120"/>
        <v>71.86</v>
      </c>
      <c r="N1984" s="14">
        <f t="shared" si="121"/>
        <v>27.82</v>
      </c>
      <c r="O1984" s="14">
        <f t="shared" si="122"/>
        <v>44.04</v>
      </c>
      <c r="P1984" s="16">
        <f t="shared" si="123"/>
        <v>0.612858335652658</v>
      </c>
      <c r="Q1984" s="17">
        <f>YEAR(SalesDataTable[[#This Row],[Order Date]])</f>
        <v>2026</v>
      </c>
      <c r="R1984" s="16" t="str">
        <f>"Q"&amp;ROUNDUP(MONTH(SalesDataTable[[#This Row],[Order Date]])/3,0)</f>
        <v>Q3</v>
      </c>
      <c r="S1984" s="13">
        <f>MONTH(SalesDataTable[[#This Row],[Order Date]])</f>
        <v>9</v>
      </c>
      <c r="T1984" s="16" t="str">
        <f>TEXT(SalesDataTable[[#This Row],[Order Date]],"mmm")</f>
        <v>Sep</v>
      </c>
    </row>
    <row r="1985" ht="15.6" spans="1:20">
      <c r="A1985" s="19" t="s">
        <v>2056</v>
      </c>
      <c r="B1985" s="11">
        <v>46291</v>
      </c>
      <c r="C1985" s="12" t="s">
        <v>47</v>
      </c>
      <c r="D1985" s="12" t="s">
        <v>68</v>
      </c>
      <c r="E1985" s="12" t="s">
        <v>23</v>
      </c>
      <c r="F1985" s="12" t="s">
        <v>40</v>
      </c>
      <c r="G1985" s="12" t="s">
        <v>51</v>
      </c>
      <c r="H1985" s="12" t="s">
        <v>61</v>
      </c>
      <c r="I1985" s="13">
        <v>1</v>
      </c>
      <c r="J1985" s="14">
        <v>199.7</v>
      </c>
      <c r="K1985" s="15">
        <v>0</v>
      </c>
      <c r="L1985" s="14">
        <v>103.77</v>
      </c>
      <c r="M1985" s="14">
        <f t="shared" si="120"/>
        <v>199.7</v>
      </c>
      <c r="N1985" s="14">
        <f t="shared" si="121"/>
        <v>103.77</v>
      </c>
      <c r="O1985" s="14">
        <f t="shared" si="122"/>
        <v>95.93</v>
      </c>
      <c r="P1985" s="16">
        <f t="shared" si="123"/>
        <v>0.480370555833751</v>
      </c>
      <c r="Q1985" s="17">
        <f>YEAR(SalesDataTable[[#This Row],[Order Date]])</f>
        <v>2026</v>
      </c>
      <c r="R1985" s="16" t="str">
        <f>"Q"&amp;ROUNDUP(MONTH(SalesDataTable[[#This Row],[Order Date]])/3,0)</f>
        <v>Q3</v>
      </c>
      <c r="S1985" s="13">
        <f>MONTH(SalesDataTable[[#This Row],[Order Date]])</f>
        <v>9</v>
      </c>
      <c r="T1985" s="16" t="str">
        <f>TEXT(SalesDataTable[[#This Row],[Order Date]],"mmm")</f>
        <v>Sep</v>
      </c>
    </row>
    <row r="1986" ht="15.6" spans="1:20">
      <c r="A1986" s="19" t="s">
        <v>2057</v>
      </c>
      <c r="B1986" s="11">
        <v>46292</v>
      </c>
      <c r="C1986" s="12" t="s">
        <v>47</v>
      </c>
      <c r="D1986" s="12" t="s">
        <v>48</v>
      </c>
      <c r="E1986" s="12" t="s">
        <v>23</v>
      </c>
      <c r="F1986" s="12" t="s">
        <v>36</v>
      </c>
      <c r="G1986" s="12" t="s">
        <v>31</v>
      </c>
      <c r="H1986" s="12" t="s">
        <v>73</v>
      </c>
      <c r="I1986" s="13">
        <v>4</v>
      </c>
      <c r="J1986" s="14">
        <v>154.28</v>
      </c>
      <c r="K1986" s="15">
        <v>0.05</v>
      </c>
      <c r="L1986" s="14">
        <v>78.18</v>
      </c>
      <c r="M1986" s="14">
        <f t="shared" ref="M1986:M2049" si="124">I1986*J1986*(1-K1986)</f>
        <v>586.264</v>
      </c>
      <c r="N1986" s="14">
        <f t="shared" ref="N1986:N2049" si="125">I1986*L1986</f>
        <v>312.72</v>
      </c>
      <c r="O1986" s="14">
        <f t="shared" ref="O1986:O2049" si="126">M1986-N1986</f>
        <v>273.544</v>
      </c>
      <c r="P1986" s="16">
        <f t="shared" ref="P1986:P2049" si="127">IFERROR(O1986/M1986,0)</f>
        <v>0.466588431150471</v>
      </c>
      <c r="Q1986" s="17">
        <f>YEAR(SalesDataTable[[#This Row],[Order Date]])</f>
        <v>2026</v>
      </c>
      <c r="R1986" s="16" t="str">
        <f>"Q"&amp;ROUNDUP(MONTH(SalesDataTable[[#This Row],[Order Date]])/3,0)</f>
        <v>Q3</v>
      </c>
      <c r="S1986" s="13">
        <f>MONTH(SalesDataTable[[#This Row],[Order Date]])</f>
        <v>9</v>
      </c>
      <c r="T1986" s="16" t="str">
        <f>TEXT(SalesDataTable[[#This Row],[Order Date]],"mmm")</f>
        <v>Sep</v>
      </c>
    </row>
    <row r="1987" ht="15.6" spans="1:20">
      <c r="A1987" s="19" t="s">
        <v>2058</v>
      </c>
      <c r="B1987" s="11">
        <v>46292</v>
      </c>
      <c r="C1987" s="12" t="s">
        <v>21</v>
      </c>
      <c r="D1987" s="12" t="s">
        <v>108</v>
      </c>
      <c r="E1987" s="12" t="s">
        <v>23</v>
      </c>
      <c r="F1987" s="12" t="s">
        <v>24</v>
      </c>
      <c r="G1987" s="12" t="s">
        <v>37</v>
      </c>
      <c r="H1987" s="12" t="s">
        <v>103</v>
      </c>
      <c r="I1987" s="13">
        <v>1</v>
      </c>
      <c r="J1987" s="14">
        <v>165.44</v>
      </c>
      <c r="K1987" s="15">
        <v>0</v>
      </c>
      <c r="L1987" s="14">
        <v>88.25</v>
      </c>
      <c r="M1987" s="14">
        <f t="shared" si="124"/>
        <v>165.44</v>
      </c>
      <c r="N1987" s="14">
        <f t="shared" si="125"/>
        <v>88.25</v>
      </c>
      <c r="O1987" s="14">
        <f t="shared" si="126"/>
        <v>77.19</v>
      </c>
      <c r="P1987" s="16">
        <f t="shared" si="127"/>
        <v>0.466573984526112</v>
      </c>
      <c r="Q1987" s="17">
        <f>YEAR(SalesDataTable[[#This Row],[Order Date]])</f>
        <v>2026</v>
      </c>
      <c r="R1987" s="16" t="str">
        <f>"Q"&amp;ROUNDUP(MONTH(SalesDataTable[[#This Row],[Order Date]])/3,0)</f>
        <v>Q3</v>
      </c>
      <c r="S1987" s="13">
        <f>MONTH(SalesDataTable[[#This Row],[Order Date]])</f>
        <v>9</v>
      </c>
      <c r="T1987" s="16" t="str">
        <f>TEXT(SalesDataTable[[#This Row],[Order Date]],"mmm")</f>
        <v>Sep</v>
      </c>
    </row>
    <row r="1988" ht="15.6" spans="1:20">
      <c r="A1988" s="19" t="s">
        <v>2059</v>
      </c>
      <c r="B1988" s="11">
        <v>46292</v>
      </c>
      <c r="C1988" s="12" t="s">
        <v>47</v>
      </c>
      <c r="D1988" s="12" t="s">
        <v>65</v>
      </c>
      <c r="E1988" s="12" t="s">
        <v>23</v>
      </c>
      <c r="F1988" s="12" t="s">
        <v>24</v>
      </c>
      <c r="G1988" s="12" t="s">
        <v>37</v>
      </c>
      <c r="H1988" s="12" t="s">
        <v>91</v>
      </c>
      <c r="I1988" s="13">
        <v>2</v>
      </c>
      <c r="J1988" s="14">
        <v>130.29</v>
      </c>
      <c r="K1988" s="15">
        <v>0.1</v>
      </c>
      <c r="L1988" s="14">
        <v>67.97</v>
      </c>
      <c r="M1988" s="14">
        <f t="shared" si="124"/>
        <v>234.522</v>
      </c>
      <c r="N1988" s="14">
        <f t="shared" si="125"/>
        <v>135.94</v>
      </c>
      <c r="O1988" s="14">
        <f t="shared" si="126"/>
        <v>98.582</v>
      </c>
      <c r="P1988" s="16">
        <f t="shared" si="127"/>
        <v>0.420352888001978</v>
      </c>
      <c r="Q1988" s="17">
        <f>YEAR(SalesDataTable[[#This Row],[Order Date]])</f>
        <v>2026</v>
      </c>
      <c r="R1988" s="16" t="str">
        <f>"Q"&amp;ROUNDUP(MONTH(SalesDataTable[[#This Row],[Order Date]])/3,0)</f>
        <v>Q3</v>
      </c>
      <c r="S1988" s="13">
        <f>MONTH(SalesDataTable[[#This Row],[Order Date]])</f>
        <v>9</v>
      </c>
      <c r="T1988" s="16" t="str">
        <f>TEXT(SalesDataTable[[#This Row],[Order Date]],"mmm")</f>
        <v>Sep</v>
      </c>
    </row>
    <row r="1989" ht="15.6" spans="1:20">
      <c r="A1989" s="19" t="s">
        <v>2060</v>
      </c>
      <c r="B1989" s="11">
        <v>46292</v>
      </c>
      <c r="C1989" s="12" t="s">
        <v>28</v>
      </c>
      <c r="D1989" s="12" t="s">
        <v>89</v>
      </c>
      <c r="E1989" s="12" t="s">
        <v>23</v>
      </c>
      <c r="F1989" s="12" t="s">
        <v>24</v>
      </c>
      <c r="G1989" s="12" t="s">
        <v>69</v>
      </c>
      <c r="H1989" s="12" t="s">
        <v>87</v>
      </c>
      <c r="I1989" s="13">
        <v>3</v>
      </c>
      <c r="J1989" s="14">
        <v>36.91</v>
      </c>
      <c r="K1989" s="15">
        <v>0.05</v>
      </c>
      <c r="L1989" s="14">
        <v>13.7</v>
      </c>
      <c r="M1989" s="14">
        <f t="shared" si="124"/>
        <v>105.1935</v>
      </c>
      <c r="N1989" s="14">
        <f t="shared" si="125"/>
        <v>41.1</v>
      </c>
      <c r="O1989" s="14">
        <f t="shared" si="126"/>
        <v>64.0935</v>
      </c>
      <c r="P1989" s="16">
        <f t="shared" si="127"/>
        <v>0.609291448616122</v>
      </c>
      <c r="Q1989" s="17">
        <f>YEAR(SalesDataTable[[#This Row],[Order Date]])</f>
        <v>2026</v>
      </c>
      <c r="R1989" s="16" t="str">
        <f>"Q"&amp;ROUNDUP(MONTH(SalesDataTable[[#This Row],[Order Date]])/3,0)</f>
        <v>Q3</v>
      </c>
      <c r="S1989" s="13">
        <f>MONTH(SalesDataTable[[#This Row],[Order Date]])</f>
        <v>9</v>
      </c>
      <c r="T1989" s="16" t="str">
        <f>TEXT(SalesDataTable[[#This Row],[Order Date]],"mmm")</f>
        <v>Sep</v>
      </c>
    </row>
    <row r="1990" ht="15.6" spans="1:20">
      <c r="A1990" s="19" t="s">
        <v>2061</v>
      </c>
      <c r="B1990" s="11">
        <v>46292</v>
      </c>
      <c r="C1990" s="12" t="s">
        <v>34</v>
      </c>
      <c r="D1990" s="12" t="s">
        <v>54</v>
      </c>
      <c r="E1990" s="12" t="s">
        <v>59</v>
      </c>
      <c r="F1990" s="12" t="s">
        <v>40</v>
      </c>
      <c r="G1990" s="12" t="s">
        <v>25</v>
      </c>
      <c r="H1990" s="12" t="s">
        <v>49</v>
      </c>
      <c r="I1990" s="13">
        <v>1</v>
      </c>
      <c r="J1990" s="14">
        <v>50.02</v>
      </c>
      <c r="K1990" s="15">
        <v>0</v>
      </c>
      <c r="L1990" s="14">
        <v>22.65</v>
      </c>
      <c r="M1990" s="14">
        <f t="shared" si="124"/>
        <v>50.02</v>
      </c>
      <c r="N1990" s="14">
        <f t="shared" si="125"/>
        <v>22.65</v>
      </c>
      <c r="O1990" s="14">
        <f t="shared" si="126"/>
        <v>27.37</v>
      </c>
      <c r="P1990" s="16">
        <f t="shared" si="127"/>
        <v>0.547181127548981</v>
      </c>
      <c r="Q1990" s="17">
        <f>YEAR(SalesDataTable[[#This Row],[Order Date]])</f>
        <v>2026</v>
      </c>
      <c r="R1990" s="16" t="str">
        <f>"Q"&amp;ROUNDUP(MONTH(SalesDataTable[[#This Row],[Order Date]])/3,0)</f>
        <v>Q3</v>
      </c>
      <c r="S1990" s="13">
        <f>MONTH(SalesDataTable[[#This Row],[Order Date]])</f>
        <v>9</v>
      </c>
      <c r="T1990" s="16" t="str">
        <f>TEXT(SalesDataTable[[#This Row],[Order Date]],"mmm")</f>
        <v>Sep</v>
      </c>
    </row>
    <row r="1991" ht="15.6" spans="1:20">
      <c r="A1991" s="19" t="s">
        <v>2062</v>
      </c>
      <c r="B1991" s="11">
        <v>46292</v>
      </c>
      <c r="C1991" s="12" t="s">
        <v>28</v>
      </c>
      <c r="D1991" s="12" t="s">
        <v>89</v>
      </c>
      <c r="E1991" s="12" t="s">
        <v>23</v>
      </c>
      <c r="F1991" s="12" t="s">
        <v>24</v>
      </c>
      <c r="G1991" s="12" t="s">
        <v>51</v>
      </c>
      <c r="H1991" s="12" t="s">
        <v>84</v>
      </c>
      <c r="I1991" s="13">
        <v>1</v>
      </c>
      <c r="J1991" s="14">
        <v>83.32</v>
      </c>
      <c r="K1991" s="15">
        <v>0.05</v>
      </c>
      <c r="L1991" s="14">
        <v>38.93</v>
      </c>
      <c r="M1991" s="14">
        <f t="shared" si="124"/>
        <v>79.154</v>
      </c>
      <c r="N1991" s="14">
        <f t="shared" si="125"/>
        <v>38.93</v>
      </c>
      <c r="O1991" s="14">
        <f t="shared" si="126"/>
        <v>40.224</v>
      </c>
      <c r="P1991" s="16">
        <f t="shared" si="127"/>
        <v>0.508173939409253</v>
      </c>
      <c r="Q1991" s="17">
        <f>YEAR(SalesDataTable[[#This Row],[Order Date]])</f>
        <v>2026</v>
      </c>
      <c r="R1991" s="16" t="str">
        <f>"Q"&amp;ROUNDUP(MONTH(SalesDataTable[[#This Row],[Order Date]])/3,0)</f>
        <v>Q3</v>
      </c>
      <c r="S1991" s="13">
        <f>MONTH(SalesDataTable[[#This Row],[Order Date]])</f>
        <v>9</v>
      </c>
      <c r="T1991" s="16" t="str">
        <f>TEXT(SalesDataTable[[#This Row],[Order Date]],"mmm")</f>
        <v>Sep</v>
      </c>
    </row>
    <row r="1992" ht="15.6" spans="1:20">
      <c r="A1992" s="19" t="s">
        <v>2063</v>
      </c>
      <c r="B1992" s="11">
        <v>46293</v>
      </c>
      <c r="C1992" s="12" t="s">
        <v>21</v>
      </c>
      <c r="D1992" s="12" t="s">
        <v>108</v>
      </c>
      <c r="E1992" s="12" t="s">
        <v>30</v>
      </c>
      <c r="F1992" s="12" t="s">
        <v>40</v>
      </c>
      <c r="G1992" s="12" t="s">
        <v>31</v>
      </c>
      <c r="H1992" s="12" t="s">
        <v>99</v>
      </c>
      <c r="I1992" s="13">
        <v>10</v>
      </c>
      <c r="J1992" s="14">
        <v>71.04</v>
      </c>
      <c r="K1992" s="15">
        <v>0.2</v>
      </c>
      <c r="L1992" s="14">
        <v>31.7</v>
      </c>
      <c r="M1992" s="14">
        <f t="shared" si="124"/>
        <v>568.32</v>
      </c>
      <c r="N1992" s="14">
        <f t="shared" si="125"/>
        <v>317</v>
      </c>
      <c r="O1992" s="14">
        <f t="shared" si="126"/>
        <v>251.32</v>
      </c>
      <c r="P1992" s="16">
        <f t="shared" si="127"/>
        <v>0.442215653153153</v>
      </c>
      <c r="Q1992" s="17">
        <f>YEAR(SalesDataTable[[#This Row],[Order Date]])</f>
        <v>2026</v>
      </c>
      <c r="R1992" s="16" t="str">
        <f>"Q"&amp;ROUNDUP(MONTH(SalesDataTable[[#This Row],[Order Date]])/3,0)</f>
        <v>Q3</v>
      </c>
      <c r="S1992" s="13">
        <f>MONTH(SalesDataTable[[#This Row],[Order Date]])</f>
        <v>9</v>
      </c>
      <c r="T1992" s="16" t="str">
        <f>TEXT(SalesDataTable[[#This Row],[Order Date]],"mmm")</f>
        <v>Sep</v>
      </c>
    </row>
    <row r="1993" ht="15.6" spans="1:20">
      <c r="A1993" s="19" t="s">
        <v>2064</v>
      </c>
      <c r="B1993" s="11">
        <v>46293</v>
      </c>
      <c r="C1993" s="12" t="s">
        <v>47</v>
      </c>
      <c r="D1993" s="12" t="s">
        <v>65</v>
      </c>
      <c r="E1993" s="12" t="s">
        <v>45</v>
      </c>
      <c r="F1993" s="12" t="s">
        <v>24</v>
      </c>
      <c r="G1993" s="12" t="s">
        <v>25</v>
      </c>
      <c r="H1993" s="12" t="s">
        <v>55</v>
      </c>
      <c r="I1993" s="13">
        <v>2</v>
      </c>
      <c r="J1993" s="14">
        <v>40.83</v>
      </c>
      <c r="K1993" s="15">
        <v>0</v>
      </c>
      <c r="L1993" s="14">
        <v>16.85</v>
      </c>
      <c r="M1993" s="14">
        <f t="shared" si="124"/>
        <v>81.66</v>
      </c>
      <c r="N1993" s="14">
        <f t="shared" si="125"/>
        <v>33.7</v>
      </c>
      <c r="O1993" s="14">
        <f t="shared" si="126"/>
        <v>47.96</v>
      </c>
      <c r="P1993" s="16">
        <f t="shared" si="127"/>
        <v>0.587313250061229</v>
      </c>
      <c r="Q1993" s="17">
        <f>YEAR(SalesDataTable[[#This Row],[Order Date]])</f>
        <v>2026</v>
      </c>
      <c r="R1993" s="16" t="str">
        <f>"Q"&amp;ROUNDUP(MONTH(SalesDataTable[[#This Row],[Order Date]])/3,0)</f>
        <v>Q3</v>
      </c>
      <c r="S1993" s="13">
        <f>MONTH(SalesDataTable[[#This Row],[Order Date]])</f>
        <v>9</v>
      </c>
      <c r="T1993" s="16" t="str">
        <f>TEXT(SalesDataTable[[#This Row],[Order Date]],"mmm")</f>
        <v>Sep</v>
      </c>
    </row>
    <row r="1994" ht="15.6" spans="1:20">
      <c r="A1994" s="19" t="s">
        <v>2065</v>
      </c>
      <c r="B1994" s="11">
        <v>46293</v>
      </c>
      <c r="C1994" s="12" t="s">
        <v>28</v>
      </c>
      <c r="D1994" s="12" t="s">
        <v>106</v>
      </c>
      <c r="E1994" s="12" t="s">
        <v>59</v>
      </c>
      <c r="F1994" s="12" t="s">
        <v>24</v>
      </c>
      <c r="G1994" s="12" t="s">
        <v>51</v>
      </c>
      <c r="H1994" s="12" t="s">
        <v>110</v>
      </c>
      <c r="I1994" s="13">
        <v>1</v>
      </c>
      <c r="J1994" s="14">
        <v>121.64</v>
      </c>
      <c r="K1994" s="15">
        <v>0.15</v>
      </c>
      <c r="L1994" s="14">
        <v>61.56</v>
      </c>
      <c r="M1994" s="14">
        <f t="shared" si="124"/>
        <v>103.394</v>
      </c>
      <c r="N1994" s="14">
        <f t="shared" si="125"/>
        <v>61.56</v>
      </c>
      <c r="O1994" s="14">
        <f t="shared" si="126"/>
        <v>41.834</v>
      </c>
      <c r="P1994" s="16">
        <f t="shared" si="127"/>
        <v>0.404607617463296</v>
      </c>
      <c r="Q1994" s="17">
        <f>YEAR(SalesDataTable[[#This Row],[Order Date]])</f>
        <v>2026</v>
      </c>
      <c r="R1994" s="16" t="str">
        <f>"Q"&amp;ROUNDUP(MONTH(SalesDataTable[[#This Row],[Order Date]])/3,0)</f>
        <v>Q3</v>
      </c>
      <c r="S1994" s="13">
        <f>MONTH(SalesDataTable[[#This Row],[Order Date]])</f>
        <v>9</v>
      </c>
      <c r="T1994" s="16" t="str">
        <f>TEXT(SalesDataTable[[#This Row],[Order Date]],"mmm")</f>
        <v>Sep</v>
      </c>
    </row>
    <row r="1995" ht="15.6" spans="1:20">
      <c r="A1995" s="19" t="s">
        <v>2066</v>
      </c>
      <c r="B1995" s="11">
        <v>46293</v>
      </c>
      <c r="C1995" s="12" t="s">
        <v>28</v>
      </c>
      <c r="D1995" s="12" t="s">
        <v>29</v>
      </c>
      <c r="E1995" s="12" t="s">
        <v>45</v>
      </c>
      <c r="F1995" s="12" t="s">
        <v>36</v>
      </c>
      <c r="G1995" s="12" t="s">
        <v>37</v>
      </c>
      <c r="H1995" s="12" t="s">
        <v>103</v>
      </c>
      <c r="I1995" s="13">
        <v>1</v>
      </c>
      <c r="J1995" s="14">
        <v>164.7</v>
      </c>
      <c r="K1995" s="15">
        <v>0</v>
      </c>
      <c r="L1995" s="14">
        <v>86.02</v>
      </c>
      <c r="M1995" s="14">
        <f t="shared" si="124"/>
        <v>164.7</v>
      </c>
      <c r="N1995" s="14">
        <f t="shared" si="125"/>
        <v>86.02</v>
      </c>
      <c r="O1995" s="14">
        <f t="shared" si="126"/>
        <v>78.68</v>
      </c>
      <c r="P1995" s="16">
        <f t="shared" si="127"/>
        <v>0.477717061323619</v>
      </c>
      <c r="Q1995" s="17">
        <f>YEAR(SalesDataTable[[#This Row],[Order Date]])</f>
        <v>2026</v>
      </c>
      <c r="R1995" s="16" t="str">
        <f>"Q"&amp;ROUNDUP(MONTH(SalesDataTable[[#This Row],[Order Date]])/3,0)</f>
        <v>Q3</v>
      </c>
      <c r="S1995" s="13">
        <f>MONTH(SalesDataTable[[#This Row],[Order Date]])</f>
        <v>9</v>
      </c>
      <c r="T1995" s="16" t="str">
        <f>TEXT(SalesDataTable[[#This Row],[Order Date]],"mmm")</f>
        <v>Sep</v>
      </c>
    </row>
    <row r="1996" ht="15.6" spans="1:20">
      <c r="A1996" s="19" t="s">
        <v>2067</v>
      </c>
      <c r="B1996" s="11">
        <v>46293</v>
      </c>
      <c r="C1996" s="12" t="s">
        <v>47</v>
      </c>
      <c r="D1996" s="12" t="s">
        <v>65</v>
      </c>
      <c r="E1996" s="12" t="s">
        <v>59</v>
      </c>
      <c r="F1996" s="12" t="s">
        <v>36</v>
      </c>
      <c r="G1996" s="12" t="s">
        <v>51</v>
      </c>
      <c r="H1996" s="12" t="s">
        <v>61</v>
      </c>
      <c r="I1996" s="13">
        <v>1</v>
      </c>
      <c r="J1996" s="14">
        <v>199.09</v>
      </c>
      <c r="K1996" s="15">
        <v>0.05</v>
      </c>
      <c r="L1996" s="14">
        <v>106.57</v>
      </c>
      <c r="M1996" s="14">
        <f t="shared" si="124"/>
        <v>189.1355</v>
      </c>
      <c r="N1996" s="14">
        <f t="shared" si="125"/>
        <v>106.57</v>
      </c>
      <c r="O1996" s="14">
        <f t="shared" si="126"/>
        <v>82.5655</v>
      </c>
      <c r="P1996" s="16">
        <f t="shared" si="127"/>
        <v>0.436541527106228</v>
      </c>
      <c r="Q1996" s="17">
        <f>YEAR(SalesDataTable[[#This Row],[Order Date]])</f>
        <v>2026</v>
      </c>
      <c r="R1996" s="16" t="str">
        <f>"Q"&amp;ROUNDUP(MONTH(SalesDataTable[[#This Row],[Order Date]])/3,0)</f>
        <v>Q3</v>
      </c>
      <c r="S1996" s="13">
        <f>MONTH(SalesDataTable[[#This Row],[Order Date]])</f>
        <v>9</v>
      </c>
      <c r="T1996" s="16" t="str">
        <f>TEXT(SalesDataTable[[#This Row],[Order Date]],"mmm")</f>
        <v>Sep</v>
      </c>
    </row>
    <row r="1997" ht="15.6" spans="1:20">
      <c r="A1997" s="19" t="s">
        <v>2068</v>
      </c>
      <c r="B1997" s="11">
        <v>46293</v>
      </c>
      <c r="C1997" s="12" t="s">
        <v>21</v>
      </c>
      <c r="D1997" s="12" t="s">
        <v>22</v>
      </c>
      <c r="E1997" s="12" t="s">
        <v>59</v>
      </c>
      <c r="F1997" s="12" t="s">
        <v>24</v>
      </c>
      <c r="G1997" s="12" t="s">
        <v>25</v>
      </c>
      <c r="H1997" s="12" t="s">
        <v>26</v>
      </c>
      <c r="I1997" s="13">
        <v>1</v>
      </c>
      <c r="J1997" s="14">
        <v>81.48</v>
      </c>
      <c r="K1997" s="15">
        <v>0</v>
      </c>
      <c r="L1997" s="14">
        <v>41.47</v>
      </c>
      <c r="M1997" s="14">
        <f t="shared" si="124"/>
        <v>81.48</v>
      </c>
      <c r="N1997" s="14">
        <f t="shared" si="125"/>
        <v>41.47</v>
      </c>
      <c r="O1997" s="14">
        <f t="shared" si="126"/>
        <v>40.01</v>
      </c>
      <c r="P1997" s="16">
        <f t="shared" si="127"/>
        <v>0.491040746195385</v>
      </c>
      <c r="Q1997" s="17">
        <f>YEAR(SalesDataTable[[#This Row],[Order Date]])</f>
        <v>2026</v>
      </c>
      <c r="R1997" s="16" t="str">
        <f>"Q"&amp;ROUNDUP(MONTH(SalesDataTable[[#This Row],[Order Date]])/3,0)</f>
        <v>Q3</v>
      </c>
      <c r="S1997" s="13">
        <f>MONTH(SalesDataTable[[#This Row],[Order Date]])</f>
        <v>9</v>
      </c>
      <c r="T1997" s="16" t="str">
        <f>TEXT(SalesDataTable[[#This Row],[Order Date]],"mmm")</f>
        <v>Sep</v>
      </c>
    </row>
    <row r="1998" ht="15.6" spans="1:20">
      <c r="A1998" s="19" t="s">
        <v>2069</v>
      </c>
      <c r="B1998" s="11">
        <v>46293</v>
      </c>
      <c r="C1998" s="12" t="s">
        <v>21</v>
      </c>
      <c r="D1998" s="12" t="s">
        <v>22</v>
      </c>
      <c r="E1998" s="12" t="s">
        <v>23</v>
      </c>
      <c r="F1998" s="12" t="s">
        <v>36</v>
      </c>
      <c r="G1998" s="12" t="s">
        <v>69</v>
      </c>
      <c r="H1998" s="12" t="s">
        <v>70</v>
      </c>
      <c r="I1998" s="13">
        <v>3</v>
      </c>
      <c r="J1998" s="14">
        <v>39.45</v>
      </c>
      <c r="K1998" s="15">
        <v>0.05</v>
      </c>
      <c r="L1998" s="14">
        <v>15.1</v>
      </c>
      <c r="M1998" s="14">
        <f t="shared" si="124"/>
        <v>112.4325</v>
      </c>
      <c r="N1998" s="14">
        <f t="shared" si="125"/>
        <v>45.3</v>
      </c>
      <c r="O1998" s="14">
        <f t="shared" si="126"/>
        <v>67.1325</v>
      </c>
      <c r="P1998" s="16">
        <f t="shared" si="127"/>
        <v>0.597091588286305</v>
      </c>
      <c r="Q1998" s="17">
        <f>YEAR(SalesDataTable[[#This Row],[Order Date]])</f>
        <v>2026</v>
      </c>
      <c r="R1998" s="16" t="str">
        <f>"Q"&amp;ROUNDUP(MONTH(SalesDataTable[[#This Row],[Order Date]])/3,0)</f>
        <v>Q3</v>
      </c>
      <c r="S1998" s="13">
        <f>MONTH(SalesDataTable[[#This Row],[Order Date]])</f>
        <v>9</v>
      </c>
      <c r="T1998" s="16" t="str">
        <f>TEXT(SalesDataTable[[#This Row],[Order Date]],"mmm")</f>
        <v>Sep</v>
      </c>
    </row>
    <row r="1999" ht="15.6" spans="1:20">
      <c r="A1999" s="19" t="s">
        <v>2070</v>
      </c>
      <c r="B1999" s="11">
        <v>46293</v>
      </c>
      <c r="C1999" s="12" t="s">
        <v>47</v>
      </c>
      <c r="D1999" s="12" t="s">
        <v>68</v>
      </c>
      <c r="E1999" s="12" t="s">
        <v>23</v>
      </c>
      <c r="F1999" s="12" t="s">
        <v>24</v>
      </c>
      <c r="G1999" s="12" t="s">
        <v>31</v>
      </c>
      <c r="H1999" s="12" t="s">
        <v>32</v>
      </c>
      <c r="I1999" s="13">
        <v>3</v>
      </c>
      <c r="J1999" s="14">
        <v>93.22</v>
      </c>
      <c r="K1999" s="15">
        <v>0</v>
      </c>
      <c r="L1999" s="14">
        <v>46.75</v>
      </c>
      <c r="M1999" s="14">
        <f t="shared" si="124"/>
        <v>279.66</v>
      </c>
      <c r="N1999" s="14">
        <f t="shared" si="125"/>
        <v>140.25</v>
      </c>
      <c r="O1999" s="14">
        <f t="shared" si="126"/>
        <v>139.41</v>
      </c>
      <c r="P1999" s="16">
        <f t="shared" si="127"/>
        <v>0.498498176357005</v>
      </c>
      <c r="Q1999" s="17">
        <f>YEAR(SalesDataTable[[#This Row],[Order Date]])</f>
        <v>2026</v>
      </c>
      <c r="R1999" s="16" t="str">
        <f>"Q"&amp;ROUNDUP(MONTH(SalesDataTable[[#This Row],[Order Date]])/3,0)</f>
        <v>Q3</v>
      </c>
      <c r="S1999" s="13">
        <f>MONTH(SalesDataTable[[#This Row],[Order Date]])</f>
        <v>9</v>
      </c>
      <c r="T1999" s="16" t="str">
        <f>TEXT(SalesDataTable[[#This Row],[Order Date]],"mmm")</f>
        <v>Sep</v>
      </c>
    </row>
    <row r="2000" ht="15.6" spans="1:20">
      <c r="A2000" s="19" t="s">
        <v>2071</v>
      </c>
      <c r="B2000" s="11">
        <v>46293</v>
      </c>
      <c r="C2000" s="12" t="s">
        <v>28</v>
      </c>
      <c r="D2000" s="12" t="s">
        <v>89</v>
      </c>
      <c r="E2000" s="12" t="s">
        <v>23</v>
      </c>
      <c r="F2000" s="12" t="s">
        <v>36</v>
      </c>
      <c r="G2000" s="12" t="s">
        <v>31</v>
      </c>
      <c r="H2000" s="12" t="s">
        <v>41</v>
      </c>
      <c r="I2000" s="13">
        <v>3</v>
      </c>
      <c r="J2000" s="14">
        <v>142.19</v>
      </c>
      <c r="K2000" s="15">
        <v>0.05</v>
      </c>
      <c r="L2000" s="14">
        <v>78.37</v>
      </c>
      <c r="M2000" s="14">
        <f t="shared" si="124"/>
        <v>405.2415</v>
      </c>
      <c r="N2000" s="14">
        <f t="shared" si="125"/>
        <v>235.11</v>
      </c>
      <c r="O2000" s="14">
        <f t="shared" si="126"/>
        <v>170.1315</v>
      </c>
      <c r="P2000" s="16">
        <f t="shared" si="127"/>
        <v>0.419827436232469</v>
      </c>
      <c r="Q2000" s="17">
        <f>YEAR(SalesDataTable[[#This Row],[Order Date]])</f>
        <v>2026</v>
      </c>
      <c r="R2000" s="16" t="str">
        <f>"Q"&amp;ROUNDUP(MONTH(SalesDataTable[[#This Row],[Order Date]])/3,0)</f>
        <v>Q3</v>
      </c>
      <c r="S2000" s="13">
        <f>MONTH(SalesDataTable[[#This Row],[Order Date]])</f>
        <v>9</v>
      </c>
      <c r="T2000" s="16" t="str">
        <f>TEXT(SalesDataTable[[#This Row],[Order Date]],"mmm")</f>
        <v>Sep</v>
      </c>
    </row>
    <row r="2001" ht="15.6" spans="1:20">
      <c r="A2001" s="19" t="s">
        <v>2072</v>
      </c>
      <c r="B2001" s="11">
        <v>46293</v>
      </c>
      <c r="C2001" s="12" t="s">
        <v>21</v>
      </c>
      <c r="D2001" s="12" t="s">
        <v>22</v>
      </c>
      <c r="E2001" s="12" t="s">
        <v>23</v>
      </c>
      <c r="F2001" s="12" t="s">
        <v>24</v>
      </c>
      <c r="G2001" s="12" t="s">
        <v>31</v>
      </c>
      <c r="H2001" s="12" t="s">
        <v>73</v>
      </c>
      <c r="I2001" s="13">
        <v>2</v>
      </c>
      <c r="J2001" s="14">
        <v>151.7</v>
      </c>
      <c r="K2001" s="15">
        <v>0</v>
      </c>
      <c r="L2001" s="14">
        <v>77.19</v>
      </c>
      <c r="M2001" s="14">
        <f t="shared" si="124"/>
        <v>303.4</v>
      </c>
      <c r="N2001" s="14">
        <f t="shared" si="125"/>
        <v>154.38</v>
      </c>
      <c r="O2001" s="14">
        <f t="shared" si="126"/>
        <v>149.02</v>
      </c>
      <c r="P2001" s="16">
        <f t="shared" si="127"/>
        <v>0.49116677653263</v>
      </c>
      <c r="Q2001" s="17">
        <f>YEAR(SalesDataTable[[#This Row],[Order Date]])</f>
        <v>2026</v>
      </c>
      <c r="R2001" s="16" t="str">
        <f>"Q"&amp;ROUNDUP(MONTH(SalesDataTable[[#This Row],[Order Date]])/3,0)</f>
        <v>Q3</v>
      </c>
      <c r="S2001" s="13">
        <f>MONTH(SalesDataTable[[#This Row],[Order Date]])</f>
        <v>9</v>
      </c>
      <c r="T2001" s="16" t="str">
        <f>TEXT(SalesDataTable[[#This Row],[Order Date]],"mmm")</f>
        <v>Sep</v>
      </c>
    </row>
    <row r="2002" ht="15.6" spans="1:20">
      <c r="A2002" s="19" t="s">
        <v>2073</v>
      </c>
      <c r="B2002" s="11">
        <v>46293</v>
      </c>
      <c r="C2002" s="12" t="s">
        <v>34</v>
      </c>
      <c r="D2002" s="12" t="s">
        <v>35</v>
      </c>
      <c r="E2002" s="12" t="s">
        <v>45</v>
      </c>
      <c r="F2002" s="12" t="s">
        <v>36</v>
      </c>
      <c r="G2002" s="12" t="s">
        <v>37</v>
      </c>
      <c r="H2002" s="12" t="s">
        <v>91</v>
      </c>
      <c r="I2002" s="13">
        <v>1</v>
      </c>
      <c r="J2002" s="14">
        <v>133.85</v>
      </c>
      <c r="K2002" s="15">
        <v>0.05</v>
      </c>
      <c r="L2002" s="14">
        <v>66.41</v>
      </c>
      <c r="M2002" s="14">
        <f t="shared" si="124"/>
        <v>127.1575</v>
      </c>
      <c r="N2002" s="14">
        <f t="shared" si="125"/>
        <v>66.41</v>
      </c>
      <c r="O2002" s="14">
        <f t="shared" si="126"/>
        <v>60.7475</v>
      </c>
      <c r="P2002" s="16">
        <f t="shared" si="127"/>
        <v>0.477734305880502</v>
      </c>
      <c r="Q2002" s="17">
        <f>YEAR(SalesDataTable[[#This Row],[Order Date]])</f>
        <v>2026</v>
      </c>
      <c r="R2002" s="16" t="str">
        <f>"Q"&amp;ROUNDUP(MONTH(SalesDataTable[[#This Row],[Order Date]])/3,0)</f>
        <v>Q3</v>
      </c>
      <c r="S2002" s="13">
        <f>MONTH(SalesDataTable[[#This Row],[Order Date]])</f>
        <v>9</v>
      </c>
      <c r="T2002" s="16" t="str">
        <f>TEXT(SalesDataTable[[#This Row],[Order Date]],"mmm")</f>
        <v>Sep</v>
      </c>
    </row>
    <row r="2003" ht="15.6" spans="1:20">
      <c r="A2003" s="19" t="s">
        <v>2074</v>
      </c>
      <c r="B2003" s="11">
        <v>46293</v>
      </c>
      <c r="C2003" s="12" t="s">
        <v>47</v>
      </c>
      <c r="D2003" s="12" t="s">
        <v>102</v>
      </c>
      <c r="E2003" s="12" t="s">
        <v>59</v>
      </c>
      <c r="F2003" s="12" t="s">
        <v>40</v>
      </c>
      <c r="G2003" s="12" t="s">
        <v>51</v>
      </c>
      <c r="H2003" s="12" t="s">
        <v>110</v>
      </c>
      <c r="I2003" s="13">
        <v>6</v>
      </c>
      <c r="J2003" s="14">
        <v>125.62</v>
      </c>
      <c r="K2003" s="15">
        <v>0</v>
      </c>
      <c r="L2003" s="14">
        <v>61.34</v>
      </c>
      <c r="M2003" s="14">
        <f t="shared" si="124"/>
        <v>753.72</v>
      </c>
      <c r="N2003" s="14">
        <f t="shared" si="125"/>
        <v>368.04</v>
      </c>
      <c r="O2003" s="14">
        <f t="shared" si="126"/>
        <v>385.68</v>
      </c>
      <c r="P2003" s="16">
        <f t="shared" si="127"/>
        <v>0.511701958286897</v>
      </c>
      <c r="Q2003" s="17">
        <f>YEAR(SalesDataTable[[#This Row],[Order Date]])</f>
        <v>2026</v>
      </c>
      <c r="R2003" s="16" t="str">
        <f>"Q"&amp;ROUNDUP(MONTH(SalesDataTable[[#This Row],[Order Date]])/3,0)</f>
        <v>Q3</v>
      </c>
      <c r="S2003" s="13">
        <f>MONTH(SalesDataTable[[#This Row],[Order Date]])</f>
        <v>9</v>
      </c>
      <c r="T2003" s="16" t="str">
        <f>TEXT(SalesDataTable[[#This Row],[Order Date]],"mmm")</f>
        <v>Sep</v>
      </c>
    </row>
    <row r="2004" ht="15.6" spans="1:20">
      <c r="A2004" s="19" t="s">
        <v>2075</v>
      </c>
      <c r="B2004" s="11">
        <v>46293</v>
      </c>
      <c r="C2004" s="12" t="s">
        <v>28</v>
      </c>
      <c r="D2004" s="12" t="s">
        <v>89</v>
      </c>
      <c r="E2004" s="12" t="s">
        <v>23</v>
      </c>
      <c r="F2004" s="12" t="s">
        <v>36</v>
      </c>
      <c r="G2004" s="12" t="s">
        <v>51</v>
      </c>
      <c r="H2004" s="12" t="s">
        <v>61</v>
      </c>
      <c r="I2004" s="13">
        <v>3</v>
      </c>
      <c r="J2004" s="14">
        <v>196.87</v>
      </c>
      <c r="K2004" s="15">
        <v>0.1</v>
      </c>
      <c r="L2004" s="14">
        <v>105.93</v>
      </c>
      <c r="M2004" s="14">
        <f t="shared" si="124"/>
        <v>531.549</v>
      </c>
      <c r="N2004" s="14">
        <f t="shared" si="125"/>
        <v>317.79</v>
      </c>
      <c r="O2004" s="14">
        <f t="shared" si="126"/>
        <v>213.759</v>
      </c>
      <c r="P2004" s="16">
        <f t="shared" si="127"/>
        <v>0.402143546502768</v>
      </c>
      <c r="Q2004" s="17">
        <f>YEAR(SalesDataTable[[#This Row],[Order Date]])</f>
        <v>2026</v>
      </c>
      <c r="R2004" s="16" t="str">
        <f>"Q"&amp;ROUNDUP(MONTH(SalesDataTable[[#This Row],[Order Date]])/3,0)</f>
        <v>Q3</v>
      </c>
      <c r="S2004" s="13">
        <f>MONTH(SalesDataTable[[#This Row],[Order Date]])</f>
        <v>9</v>
      </c>
      <c r="T2004" s="16" t="str">
        <f>TEXT(SalesDataTable[[#This Row],[Order Date]],"mmm")</f>
        <v>Sep</v>
      </c>
    </row>
    <row r="2005" ht="15.6" spans="1:20">
      <c r="A2005" s="19" t="s">
        <v>2076</v>
      </c>
      <c r="B2005" s="11">
        <v>46294</v>
      </c>
      <c r="C2005" s="12" t="s">
        <v>28</v>
      </c>
      <c r="D2005" s="12" t="s">
        <v>29</v>
      </c>
      <c r="E2005" s="12" t="s">
        <v>23</v>
      </c>
      <c r="F2005" s="12" t="s">
        <v>24</v>
      </c>
      <c r="G2005" s="12" t="s">
        <v>37</v>
      </c>
      <c r="H2005" s="12" t="s">
        <v>38</v>
      </c>
      <c r="I2005" s="13">
        <v>4</v>
      </c>
      <c r="J2005" s="14">
        <v>36.87</v>
      </c>
      <c r="K2005" s="15">
        <v>0</v>
      </c>
      <c r="L2005" s="14">
        <v>13.43</v>
      </c>
      <c r="M2005" s="14">
        <f t="shared" si="124"/>
        <v>147.48</v>
      </c>
      <c r="N2005" s="14">
        <f t="shared" si="125"/>
        <v>53.72</v>
      </c>
      <c r="O2005" s="14">
        <f t="shared" si="126"/>
        <v>93.76</v>
      </c>
      <c r="P2005" s="16">
        <f t="shared" si="127"/>
        <v>0.635747219962029</v>
      </c>
      <c r="Q2005" s="17">
        <f>YEAR(SalesDataTable[[#This Row],[Order Date]])</f>
        <v>2026</v>
      </c>
      <c r="R2005" s="16" t="str">
        <f>"Q"&amp;ROUNDUP(MONTH(SalesDataTable[[#This Row],[Order Date]])/3,0)</f>
        <v>Q3</v>
      </c>
      <c r="S2005" s="13">
        <f>MONTH(SalesDataTable[[#This Row],[Order Date]])</f>
        <v>9</v>
      </c>
      <c r="T2005" s="16" t="str">
        <f>TEXT(SalesDataTable[[#This Row],[Order Date]],"mmm")</f>
        <v>Sep</v>
      </c>
    </row>
    <row r="2006" ht="15.6" spans="1:20">
      <c r="A2006" s="19" t="s">
        <v>2077</v>
      </c>
      <c r="B2006" s="11">
        <v>46294</v>
      </c>
      <c r="C2006" s="12" t="s">
        <v>28</v>
      </c>
      <c r="D2006" s="12" t="s">
        <v>89</v>
      </c>
      <c r="E2006" s="12" t="s">
        <v>23</v>
      </c>
      <c r="F2006" s="12" t="s">
        <v>36</v>
      </c>
      <c r="G2006" s="12" t="s">
        <v>37</v>
      </c>
      <c r="H2006" s="12" t="s">
        <v>66</v>
      </c>
      <c r="I2006" s="13">
        <v>1</v>
      </c>
      <c r="J2006" s="14">
        <v>47.37</v>
      </c>
      <c r="K2006" s="15">
        <v>0</v>
      </c>
      <c r="L2006" s="14">
        <v>18.2</v>
      </c>
      <c r="M2006" s="14">
        <f t="shared" si="124"/>
        <v>47.37</v>
      </c>
      <c r="N2006" s="14">
        <f t="shared" si="125"/>
        <v>18.2</v>
      </c>
      <c r="O2006" s="14">
        <f t="shared" si="126"/>
        <v>29.17</v>
      </c>
      <c r="P2006" s="16">
        <f t="shared" si="127"/>
        <v>0.615790584758286</v>
      </c>
      <c r="Q2006" s="17">
        <f>YEAR(SalesDataTable[[#This Row],[Order Date]])</f>
        <v>2026</v>
      </c>
      <c r="R2006" s="16" t="str">
        <f>"Q"&amp;ROUNDUP(MONTH(SalesDataTable[[#This Row],[Order Date]])/3,0)</f>
        <v>Q3</v>
      </c>
      <c r="S2006" s="13">
        <f>MONTH(SalesDataTable[[#This Row],[Order Date]])</f>
        <v>9</v>
      </c>
      <c r="T2006" s="16" t="str">
        <f>TEXT(SalesDataTable[[#This Row],[Order Date]],"mmm")</f>
        <v>Sep</v>
      </c>
    </row>
    <row r="2007" ht="15.6" spans="1:20">
      <c r="A2007" s="19" t="s">
        <v>2078</v>
      </c>
      <c r="B2007" s="11">
        <v>46294</v>
      </c>
      <c r="C2007" s="12" t="s">
        <v>47</v>
      </c>
      <c r="D2007" s="12" t="s">
        <v>68</v>
      </c>
      <c r="E2007" s="12" t="s">
        <v>59</v>
      </c>
      <c r="F2007" s="12" t="s">
        <v>40</v>
      </c>
      <c r="G2007" s="12" t="s">
        <v>31</v>
      </c>
      <c r="H2007" s="12" t="s">
        <v>41</v>
      </c>
      <c r="I2007" s="13">
        <v>1</v>
      </c>
      <c r="J2007" s="14">
        <v>145.62</v>
      </c>
      <c r="K2007" s="15">
        <v>0.05</v>
      </c>
      <c r="L2007" s="14">
        <v>80.25</v>
      </c>
      <c r="M2007" s="14">
        <f t="shared" si="124"/>
        <v>138.339</v>
      </c>
      <c r="N2007" s="14">
        <f t="shared" si="125"/>
        <v>80.25</v>
      </c>
      <c r="O2007" s="14">
        <f t="shared" si="126"/>
        <v>58.089</v>
      </c>
      <c r="P2007" s="16">
        <f t="shared" si="127"/>
        <v>0.419903281070414</v>
      </c>
      <c r="Q2007" s="17">
        <f>YEAR(SalesDataTable[[#This Row],[Order Date]])</f>
        <v>2026</v>
      </c>
      <c r="R2007" s="16" t="str">
        <f>"Q"&amp;ROUNDUP(MONTH(SalesDataTable[[#This Row],[Order Date]])/3,0)</f>
        <v>Q3</v>
      </c>
      <c r="S2007" s="13">
        <f>MONTH(SalesDataTable[[#This Row],[Order Date]])</f>
        <v>9</v>
      </c>
      <c r="T2007" s="16" t="str">
        <f>TEXT(SalesDataTable[[#This Row],[Order Date]],"mmm")</f>
        <v>Sep</v>
      </c>
    </row>
    <row r="2008" ht="15.6" spans="1:20">
      <c r="A2008" s="19" t="s">
        <v>2079</v>
      </c>
      <c r="B2008" s="11">
        <v>46294</v>
      </c>
      <c r="C2008" s="12" t="s">
        <v>47</v>
      </c>
      <c r="D2008" s="12" t="s">
        <v>68</v>
      </c>
      <c r="E2008" s="12" t="s">
        <v>45</v>
      </c>
      <c r="F2008" s="12" t="s">
        <v>36</v>
      </c>
      <c r="G2008" s="12" t="s">
        <v>69</v>
      </c>
      <c r="H2008" s="12" t="s">
        <v>87</v>
      </c>
      <c r="I2008" s="13">
        <v>2</v>
      </c>
      <c r="J2008" s="14">
        <v>36.1</v>
      </c>
      <c r="K2008" s="15">
        <v>0.05</v>
      </c>
      <c r="L2008" s="14">
        <v>13.71</v>
      </c>
      <c r="M2008" s="14">
        <f t="shared" si="124"/>
        <v>68.59</v>
      </c>
      <c r="N2008" s="14">
        <f t="shared" si="125"/>
        <v>27.42</v>
      </c>
      <c r="O2008" s="14">
        <f t="shared" si="126"/>
        <v>41.17</v>
      </c>
      <c r="P2008" s="16">
        <f t="shared" si="127"/>
        <v>0.600233270155999</v>
      </c>
      <c r="Q2008" s="17">
        <f>YEAR(SalesDataTable[[#This Row],[Order Date]])</f>
        <v>2026</v>
      </c>
      <c r="R2008" s="16" t="str">
        <f>"Q"&amp;ROUNDUP(MONTH(SalesDataTable[[#This Row],[Order Date]])/3,0)</f>
        <v>Q3</v>
      </c>
      <c r="S2008" s="13">
        <f>MONTH(SalesDataTable[[#This Row],[Order Date]])</f>
        <v>9</v>
      </c>
      <c r="T2008" s="16" t="str">
        <f>TEXT(SalesDataTable[[#This Row],[Order Date]],"mmm")</f>
        <v>Sep</v>
      </c>
    </row>
    <row r="2009" ht="15.6" spans="1:20">
      <c r="A2009" s="19" t="s">
        <v>2080</v>
      </c>
      <c r="B2009" s="11">
        <v>46294</v>
      </c>
      <c r="C2009" s="12" t="s">
        <v>21</v>
      </c>
      <c r="D2009" s="12" t="s">
        <v>72</v>
      </c>
      <c r="E2009" s="12" t="s">
        <v>45</v>
      </c>
      <c r="F2009" s="12" t="s">
        <v>24</v>
      </c>
      <c r="G2009" s="12" t="s">
        <v>31</v>
      </c>
      <c r="H2009" s="12" t="s">
        <v>99</v>
      </c>
      <c r="I2009" s="13">
        <v>2</v>
      </c>
      <c r="J2009" s="14">
        <v>73</v>
      </c>
      <c r="K2009" s="15">
        <v>0.05</v>
      </c>
      <c r="L2009" s="14">
        <v>31.41</v>
      </c>
      <c r="M2009" s="14">
        <f t="shared" si="124"/>
        <v>138.7</v>
      </c>
      <c r="N2009" s="14">
        <f t="shared" si="125"/>
        <v>62.82</v>
      </c>
      <c r="O2009" s="14">
        <f t="shared" si="126"/>
        <v>75.88</v>
      </c>
      <c r="P2009" s="16">
        <f t="shared" si="127"/>
        <v>0.547080028839221</v>
      </c>
      <c r="Q2009" s="17">
        <f>YEAR(SalesDataTable[[#This Row],[Order Date]])</f>
        <v>2026</v>
      </c>
      <c r="R2009" s="16" t="str">
        <f>"Q"&amp;ROUNDUP(MONTH(SalesDataTable[[#This Row],[Order Date]])/3,0)</f>
        <v>Q3</v>
      </c>
      <c r="S2009" s="13">
        <f>MONTH(SalesDataTable[[#This Row],[Order Date]])</f>
        <v>9</v>
      </c>
      <c r="T2009" s="16" t="str">
        <f>TEXT(SalesDataTable[[#This Row],[Order Date]],"mmm")</f>
        <v>Sep</v>
      </c>
    </row>
    <row r="2010" ht="15.6" spans="1:20">
      <c r="A2010" s="19" t="s">
        <v>2081</v>
      </c>
      <c r="B2010" s="11">
        <v>46294</v>
      </c>
      <c r="C2010" s="12" t="s">
        <v>28</v>
      </c>
      <c r="D2010" s="12" t="s">
        <v>86</v>
      </c>
      <c r="E2010" s="12" t="s">
        <v>23</v>
      </c>
      <c r="F2010" s="12" t="s">
        <v>36</v>
      </c>
      <c r="G2010" s="12" t="s">
        <v>37</v>
      </c>
      <c r="H2010" s="12" t="s">
        <v>38</v>
      </c>
      <c r="I2010" s="13">
        <v>2</v>
      </c>
      <c r="J2010" s="14">
        <v>36.93</v>
      </c>
      <c r="K2010" s="15">
        <v>0.1</v>
      </c>
      <c r="L2010" s="14">
        <v>13.4</v>
      </c>
      <c r="M2010" s="14">
        <f t="shared" si="124"/>
        <v>66.474</v>
      </c>
      <c r="N2010" s="14">
        <f t="shared" si="125"/>
        <v>26.8</v>
      </c>
      <c r="O2010" s="14">
        <f t="shared" si="126"/>
        <v>39.674</v>
      </c>
      <c r="P2010" s="16">
        <f t="shared" si="127"/>
        <v>0.596834852724374</v>
      </c>
      <c r="Q2010" s="17">
        <f>YEAR(SalesDataTable[[#This Row],[Order Date]])</f>
        <v>2026</v>
      </c>
      <c r="R2010" s="16" t="str">
        <f>"Q"&amp;ROUNDUP(MONTH(SalesDataTable[[#This Row],[Order Date]])/3,0)</f>
        <v>Q3</v>
      </c>
      <c r="S2010" s="13">
        <f>MONTH(SalesDataTable[[#This Row],[Order Date]])</f>
        <v>9</v>
      </c>
      <c r="T2010" s="16" t="str">
        <f>TEXT(SalesDataTable[[#This Row],[Order Date]],"mmm")</f>
        <v>Sep</v>
      </c>
    </row>
    <row r="2011" ht="15.6" spans="1:20">
      <c r="A2011" s="19" t="s">
        <v>2082</v>
      </c>
      <c r="B2011" s="11">
        <v>46294</v>
      </c>
      <c r="C2011" s="12" t="s">
        <v>28</v>
      </c>
      <c r="D2011" s="12" t="s">
        <v>106</v>
      </c>
      <c r="E2011" s="12" t="s">
        <v>23</v>
      </c>
      <c r="F2011" s="12" t="s">
        <v>36</v>
      </c>
      <c r="G2011" s="12" t="s">
        <v>69</v>
      </c>
      <c r="H2011" s="12" t="s">
        <v>94</v>
      </c>
      <c r="I2011" s="13">
        <v>2</v>
      </c>
      <c r="J2011" s="14">
        <v>51.52</v>
      </c>
      <c r="K2011" s="15">
        <v>0</v>
      </c>
      <c r="L2011" s="14">
        <v>21.47</v>
      </c>
      <c r="M2011" s="14">
        <f t="shared" si="124"/>
        <v>103.04</v>
      </c>
      <c r="N2011" s="14">
        <f t="shared" si="125"/>
        <v>42.94</v>
      </c>
      <c r="O2011" s="14">
        <f t="shared" si="126"/>
        <v>60.1</v>
      </c>
      <c r="P2011" s="16">
        <f t="shared" si="127"/>
        <v>0.583268633540373</v>
      </c>
      <c r="Q2011" s="17">
        <f>YEAR(SalesDataTable[[#This Row],[Order Date]])</f>
        <v>2026</v>
      </c>
      <c r="R2011" s="16" t="str">
        <f>"Q"&amp;ROUNDUP(MONTH(SalesDataTable[[#This Row],[Order Date]])/3,0)</f>
        <v>Q3</v>
      </c>
      <c r="S2011" s="13">
        <f>MONTH(SalesDataTable[[#This Row],[Order Date]])</f>
        <v>9</v>
      </c>
      <c r="T2011" s="16" t="str">
        <f>TEXT(SalesDataTable[[#This Row],[Order Date]],"mmm")</f>
        <v>Sep</v>
      </c>
    </row>
    <row r="2012" ht="15.6" spans="1:20">
      <c r="A2012" s="19" t="s">
        <v>2083</v>
      </c>
      <c r="B2012" s="11">
        <v>46294</v>
      </c>
      <c r="C2012" s="12" t="s">
        <v>28</v>
      </c>
      <c r="D2012" s="12" t="s">
        <v>58</v>
      </c>
      <c r="E2012" s="12" t="s">
        <v>23</v>
      </c>
      <c r="F2012" s="12" t="s">
        <v>36</v>
      </c>
      <c r="G2012" s="12" t="s">
        <v>69</v>
      </c>
      <c r="H2012" s="12" t="s">
        <v>94</v>
      </c>
      <c r="I2012" s="13">
        <v>1</v>
      </c>
      <c r="J2012" s="14">
        <v>50.42</v>
      </c>
      <c r="K2012" s="15">
        <v>0</v>
      </c>
      <c r="L2012" s="14">
        <v>21.68</v>
      </c>
      <c r="M2012" s="14">
        <f t="shared" si="124"/>
        <v>50.42</v>
      </c>
      <c r="N2012" s="14">
        <f t="shared" si="125"/>
        <v>21.68</v>
      </c>
      <c r="O2012" s="14">
        <f t="shared" si="126"/>
        <v>28.74</v>
      </c>
      <c r="P2012" s="16">
        <f t="shared" si="127"/>
        <v>0.570011900039667</v>
      </c>
      <c r="Q2012" s="17">
        <f>YEAR(SalesDataTable[[#This Row],[Order Date]])</f>
        <v>2026</v>
      </c>
      <c r="R2012" s="16" t="str">
        <f>"Q"&amp;ROUNDUP(MONTH(SalesDataTable[[#This Row],[Order Date]])/3,0)</f>
        <v>Q3</v>
      </c>
      <c r="S2012" s="13">
        <f>MONTH(SalesDataTable[[#This Row],[Order Date]])</f>
        <v>9</v>
      </c>
      <c r="T2012" s="16" t="str">
        <f>TEXT(SalesDataTable[[#This Row],[Order Date]],"mmm")</f>
        <v>Sep</v>
      </c>
    </row>
    <row r="2013" ht="15.6" spans="1:20">
      <c r="A2013" s="19" t="s">
        <v>2084</v>
      </c>
      <c r="B2013" s="11">
        <v>46294</v>
      </c>
      <c r="C2013" s="12" t="s">
        <v>28</v>
      </c>
      <c r="D2013" s="12" t="s">
        <v>106</v>
      </c>
      <c r="E2013" s="12" t="s">
        <v>30</v>
      </c>
      <c r="F2013" s="12" t="s">
        <v>24</v>
      </c>
      <c r="G2013" s="12" t="s">
        <v>31</v>
      </c>
      <c r="H2013" s="12" t="s">
        <v>73</v>
      </c>
      <c r="I2013" s="13">
        <v>10</v>
      </c>
      <c r="J2013" s="14">
        <v>157.79</v>
      </c>
      <c r="K2013" s="15">
        <v>0.1</v>
      </c>
      <c r="L2013" s="14">
        <v>77.9</v>
      </c>
      <c r="M2013" s="14">
        <f t="shared" si="124"/>
        <v>1420.11</v>
      </c>
      <c r="N2013" s="14">
        <f t="shared" si="125"/>
        <v>779</v>
      </c>
      <c r="O2013" s="14">
        <f t="shared" si="126"/>
        <v>641.11</v>
      </c>
      <c r="P2013" s="16">
        <f t="shared" si="127"/>
        <v>0.451450943940962</v>
      </c>
      <c r="Q2013" s="17">
        <f>YEAR(SalesDataTable[[#This Row],[Order Date]])</f>
        <v>2026</v>
      </c>
      <c r="R2013" s="16" t="str">
        <f>"Q"&amp;ROUNDUP(MONTH(SalesDataTable[[#This Row],[Order Date]])/3,0)</f>
        <v>Q3</v>
      </c>
      <c r="S2013" s="13">
        <f>MONTH(SalesDataTable[[#This Row],[Order Date]])</f>
        <v>9</v>
      </c>
      <c r="T2013" s="16" t="str">
        <f>TEXT(SalesDataTable[[#This Row],[Order Date]],"mmm")</f>
        <v>Sep</v>
      </c>
    </row>
    <row r="2014" ht="15.6" spans="1:20">
      <c r="A2014" s="19" t="s">
        <v>2085</v>
      </c>
      <c r="B2014" s="11">
        <v>46294</v>
      </c>
      <c r="C2014" s="12" t="s">
        <v>28</v>
      </c>
      <c r="D2014" s="12" t="s">
        <v>86</v>
      </c>
      <c r="E2014" s="12" t="s">
        <v>23</v>
      </c>
      <c r="F2014" s="12" t="s">
        <v>24</v>
      </c>
      <c r="G2014" s="12" t="s">
        <v>25</v>
      </c>
      <c r="H2014" s="12" t="s">
        <v>55</v>
      </c>
      <c r="I2014" s="13">
        <v>1</v>
      </c>
      <c r="J2014" s="14">
        <v>40.41</v>
      </c>
      <c r="K2014" s="15">
        <v>0.15</v>
      </c>
      <c r="L2014" s="14">
        <v>16.3</v>
      </c>
      <c r="M2014" s="14">
        <f t="shared" si="124"/>
        <v>34.3485</v>
      </c>
      <c r="N2014" s="14">
        <f t="shared" si="125"/>
        <v>16.3</v>
      </c>
      <c r="O2014" s="14">
        <f t="shared" si="126"/>
        <v>18.0485</v>
      </c>
      <c r="P2014" s="16">
        <f t="shared" si="127"/>
        <v>0.52545234871974</v>
      </c>
      <c r="Q2014" s="17">
        <f>YEAR(SalesDataTable[[#This Row],[Order Date]])</f>
        <v>2026</v>
      </c>
      <c r="R2014" s="16" t="str">
        <f>"Q"&amp;ROUNDUP(MONTH(SalesDataTable[[#This Row],[Order Date]])/3,0)</f>
        <v>Q3</v>
      </c>
      <c r="S2014" s="13">
        <f>MONTH(SalesDataTable[[#This Row],[Order Date]])</f>
        <v>9</v>
      </c>
      <c r="T2014" s="16" t="str">
        <f>TEXT(SalesDataTable[[#This Row],[Order Date]],"mmm")</f>
        <v>Sep</v>
      </c>
    </row>
    <row r="2015" ht="15.6" spans="1:20">
      <c r="A2015" s="19" t="s">
        <v>2086</v>
      </c>
      <c r="B2015" s="11">
        <v>46294</v>
      </c>
      <c r="C2015" s="12" t="s">
        <v>47</v>
      </c>
      <c r="D2015" s="12" t="s">
        <v>68</v>
      </c>
      <c r="E2015" s="12" t="s">
        <v>23</v>
      </c>
      <c r="F2015" s="12" t="s">
        <v>36</v>
      </c>
      <c r="G2015" s="12" t="s">
        <v>25</v>
      </c>
      <c r="H2015" s="12" t="s">
        <v>49</v>
      </c>
      <c r="I2015" s="13">
        <v>2</v>
      </c>
      <c r="J2015" s="14">
        <v>50.17</v>
      </c>
      <c r="K2015" s="15">
        <v>0.05</v>
      </c>
      <c r="L2015" s="14">
        <v>22.83</v>
      </c>
      <c r="M2015" s="14">
        <f t="shared" si="124"/>
        <v>95.323</v>
      </c>
      <c r="N2015" s="14">
        <f t="shared" si="125"/>
        <v>45.66</v>
      </c>
      <c r="O2015" s="14">
        <f t="shared" si="126"/>
        <v>49.663</v>
      </c>
      <c r="P2015" s="16">
        <f t="shared" si="127"/>
        <v>0.520997031146733</v>
      </c>
      <c r="Q2015" s="17">
        <f>YEAR(SalesDataTable[[#This Row],[Order Date]])</f>
        <v>2026</v>
      </c>
      <c r="R2015" s="16" t="str">
        <f>"Q"&amp;ROUNDUP(MONTH(SalesDataTable[[#This Row],[Order Date]])/3,0)</f>
        <v>Q3</v>
      </c>
      <c r="S2015" s="13">
        <f>MONTH(SalesDataTable[[#This Row],[Order Date]])</f>
        <v>9</v>
      </c>
      <c r="T2015" s="16" t="str">
        <f>TEXT(SalesDataTable[[#This Row],[Order Date]],"mmm")</f>
        <v>Sep</v>
      </c>
    </row>
    <row r="2016" ht="15.6" spans="1:20">
      <c r="A2016" s="19" t="s">
        <v>2087</v>
      </c>
      <c r="B2016" s="11">
        <v>46294</v>
      </c>
      <c r="C2016" s="12" t="s">
        <v>28</v>
      </c>
      <c r="D2016" s="12" t="s">
        <v>106</v>
      </c>
      <c r="E2016" s="12" t="s">
        <v>23</v>
      </c>
      <c r="F2016" s="12" t="s">
        <v>36</v>
      </c>
      <c r="G2016" s="12" t="s">
        <v>31</v>
      </c>
      <c r="H2016" s="12" t="s">
        <v>73</v>
      </c>
      <c r="I2016" s="13">
        <v>1</v>
      </c>
      <c r="J2016" s="14">
        <v>155.55</v>
      </c>
      <c r="K2016" s="15">
        <v>0.1</v>
      </c>
      <c r="L2016" s="14">
        <v>79.2</v>
      </c>
      <c r="M2016" s="14">
        <f t="shared" si="124"/>
        <v>139.995</v>
      </c>
      <c r="N2016" s="14">
        <f t="shared" si="125"/>
        <v>79.2</v>
      </c>
      <c r="O2016" s="14">
        <f t="shared" si="126"/>
        <v>60.795</v>
      </c>
      <c r="P2016" s="16">
        <f t="shared" si="127"/>
        <v>0.434265509482481</v>
      </c>
      <c r="Q2016" s="17">
        <f>YEAR(SalesDataTable[[#This Row],[Order Date]])</f>
        <v>2026</v>
      </c>
      <c r="R2016" s="16" t="str">
        <f>"Q"&amp;ROUNDUP(MONTH(SalesDataTable[[#This Row],[Order Date]])/3,0)</f>
        <v>Q3</v>
      </c>
      <c r="S2016" s="13">
        <f>MONTH(SalesDataTable[[#This Row],[Order Date]])</f>
        <v>9</v>
      </c>
      <c r="T2016" s="16" t="str">
        <f>TEXT(SalesDataTable[[#This Row],[Order Date]],"mmm")</f>
        <v>Sep</v>
      </c>
    </row>
    <row r="2017" ht="15.6" spans="1:20">
      <c r="A2017" s="19" t="s">
        <v>2088</v>
      </c>
      <c r="B2017" s="11">
        <v>46295</v>
      </c>
      <c r="C2017" s="12" t="s">
        <v>34</v>
      </c>
      <c r="D2017" s="12" t="s">
        <v>81</v>
      </c>
      <c r="E2017" s="12" t="s">
        <v>45</v>
      </c>
      <c r="F2017" s="12" t="s">
        <v>40</v>
      </c>
      <c r="G2017" s="12" t="s">
        <v>25</v>
      </c>
      <c r="H2017" s="12" t="s">
        <v>49</v>
      </c>
      <c r="I2017" s="13">
        <v>1</v>
      </c>
      <c r="J2017" s="14">
        <v>51.81</v>
      </c>
      <c r="K2017" s="15">
        <v>0.1</v>
      </c>
      <c r="L2017" s="14">
        <v>22.65</v>
      </c>
      <c r="M2017" s="14">
        <f t="shared" si="124"/>
        <v>46.629</v>
      </c>
      <c r="N2017" s="14">
        <f t="shared" si="125"/>
        <v>22.65</v>
      </c>
      <c r="O2017" s="14">
        <f t="shared" si="126"/>
        <v>23.979</v>
      </c>
      <c r="P2017" s="16">
        <f t="shared" si="127"/>
        <v>0.514250788136139</v>
      </c>
      <c r="Q2017" s="17">
        <f>YEAR(SalesDataTable[[#This Row],[Order Date]])</f>
        <v>2026</v>
      </c>
      <c r="R2017" s="16" t="str">
        <f>"Q"&amp;ROUNDUP(MONTH(SalesDataTable[[#This Row],[Order Date]])/3,0)</f>
        <v>Q3</v>
      </c>
      <c r="S2017" s="13">
        <f>MONTH(SalesDataTable[[#This Row],[Order Date]])</f>
        <v>9</v>
      </c>
      <c r="T2017" s="16" t="str">
        <f>TEXT(SalesDataTable[[#This Row],[Order Date]],"mmm")</f>
        <v>Sep</v>
      </c>
    </row>
    <row r="2018" ht="15.6" spans="1:20">
      <c r="A2018" s="19" t="s">
        <v>2089</v>
      </c>
      <c r="B2018" s="11">
        <v>46295</v>
      </c>
      <c r="C2018" s="12" t="s">
        <v>21</v>
      </c>
      <c r="D2018" s="12" t="s">
        <v>72</v>
      </c>
      <c r="E2018" s="12" t="s">
        <v>45</v>
      </c>
      <c r="F2018" s="12" t="s">
        <v>24</v>
      </c>
      <c r="G2018" s="12" t="s">
        <v>69</v>
      </c>
      <c r="H2018" s="12" t="s">
        <v>70</v>
      </c>
      <c r="I2018" s="13">
        <v>1</v>
      </c>
      <c r="J2018" s="14">
        <v>40.61</v>
      </c>
      <c r="K2018" s="15">
        <v>0.1</v>
      </c>
      <c r="L2018" s="14">
        <v>14.28</v>
      </c>
      <c r="M2018" s="14">
        <f t="shared" si="124"/>
        <v>36.549</v>
      </c>
      <c r="N2018" s="14">
        <f t="shared" si="125"/>
        <v>14.28</v>
      </c>
      <c r="O2018" s="14">
        <f t="shared" si="126"/>
        <v>22.269</v>
      </c>
      <c r="P2018" s="16">
        <f t="shared" si="127"/>
        <v>0.609291635886071</v>
      </c>
      <c r="Q2018" s="17">
        <f>YEAR(SalesDataTable[[#This Row],[Order Date]])</f>
        <v>2026</v>
      </c>
      <c r="R2018" s="16" t="str">
        <f>"Q"&amp;ROUNDUP(MONTH(SalesDataTable[[#This Row],[Order Date]])/3,0)</f>
        <v>Q3</v>
      </c>
      <c r="S2018" s="13">
        <f>MONTH(SalesDataTable[[#This Row],[Order Date]])</f>
        <v>9</v>
      </c>
      <c r="T2018" s="16" t="str">
        <f>TEXT(SalesDataTable[[#This Row],[Order Date]],"mmm")</f>
        <v>Sep</v>
      </c>
    </row>
    <row r="2019" ht="15.6" spans="1:20">
      <c r="A2019" s="19" t="s">
        <v>2090</v>
      </c>
      <c r="B2019" s="11">
        <v>46295</v>
      </c>
      <c r="C2019" s="12" t="s">
        <v>34</v>
      </c>
      <c r="D2019" s="12" t="s">
        <v>35</v>
      </c>
      <c r="E2019" s="12" t="s">
        <v>45</v>
      </c>
      <c r="F2019" s="12" t="s">
        <v>40</v>
      </c>
      <c r="G2019" s="12" t="s">
        <v>31</v>
      </c>
      <c r="H2019" s="12" t="s">
        <v>41</v>
      </c>
      <c r="I2019" s="13">
        <v>1</v>
      </c>
      <c r="J2019" s="14">
        <v>140.78</v>
      </c>
      <c r="K2019" s="15">
        <v>0.05</v>
      </c>
      <c r="L2019" s="14">
        <v>80.8</v>
      </c>
      <c r="M2019" s="14">
        <f t="shared" si="124"/>
        <v>133.741</v>
      </c>
      <c r="N2019" s="14">
        <f t="shared" si="125"/>
        <v>80.8</v>
      </c>
      <c r="O2019" s="14">
        <f t="shared" si="126"/>
        <v>52.941</v>
      </c>
      <c r="P2019" s="16">
        <f t="shared" si="127"/>
        <v>0.395847197194578</v>
      </c>
      <c r="Q2019" s="17">
        <f>YEAR(SalesDataTable[[#This Row],[Order Date]])</f>
        <v>2026</v>
      </c>
      <c r="R2019" s="16" t="str">
        <f>"Q"&amp;ROUNDUP(MONTH(SalesDataTable[[#This Row],[Order Date]])/3,0)</f>
        <v>Q3</v>
      </c>
      <c r="S2019" s="13">
        <f>MONTH(SalesDataTable[[#This Row],[Order Date]])</f>
        <v>9</v>
      </c>
      <c r="T2019" s="16" t="str">
        <f>TEXT(SalesDataTable[[#This Row],[Order Date]],"mmm")</f>
        <v>Sep</v>
      </c>
    </row>
    <row r="2020" ht="15.6" spans="1:20">
      <c r="A2020" s="19" t="s">
        <v>2091</v>
      </c>
      <c r="B2020" s="11">
        <v>46295</v>
      </c>
      <c r="C2020" s="12" t="s">
        <v>28</v>
      </c>
      <c r="D2020" s="12" t="s">
        <v>58</v>
      </c>
      <c r="E2020" s="12" t="s">
        <v>45</v>
      </c>
      <c r="F2020" s="12" t="s">
        <v>40</v>
      </c>
      <c r="G2020" s="12" t="s">
        <v>37</v>
      </c>
      <c r="H2020" s="12" t="s">
        <v>103</v>
      </c>
      <c r="I2020" s="13">
        <v>1</v>
      </c>
      <c r="J2020" s="14">
        <v>163.14</v>
      </c>
      <c r="K2020" s="15">
        <v>0</v>
      </c>
      <c r="L2020" s="14">
        <v>87.53</v>
      </c>
      <c r="M2020" s="14">
        <f t="shared" si="124"/>
        <v>163.14</v>
      </c>
      <c r="N2020" s="14">
        <f t="shared" si="125"/>
        <v>87.53</v>
      </c>
      <c r="O2020" s="14">
        <f t="shared" si="126"/>
        <v>75.61</v>
      </c>
      <c r="P2020" s="16">
        <f t="shared" si="127"/>
        <v>0.463466960892485</v>
      </c>
      <c r="Q2020" s="17">
        <f>YEAR(SalesDataTable[[#This Row],[Order Date]])</f>
        <v>2026</v>
      </c>
      <c r="R2020" s="16" t="str">
        <f>"Q"&amp;ROUNDUP(MONTH(SalesDataTable[[#This Row],[Order Date]])/3,0)</f>
        <v>Q3</v>
      </c>
      <c r="S2020" s="13">
        <f>MONTH(SalesDataTable[[#This Row],[Order Date]])</f>
        <v>9</v>
      </c>
      <c r="T2020" s="16" t="str">
        <f>TEXT(SalesDataTable[[#This Row],[Order Date]],"mmm")</f>
        <v>Sep</v>
      </c>
    </row>
    <row r="2021" ht="15.6" spans="1:20">
      <c r="A2021" s="19" t="s">
        <v>2092</v>
      </c>
      <c r="B2021" s="11">
        <v>46295</v>
      </c>
      <c r="C2021" s="12" t="s">
        <v>47</v>
      </c>
      <c r="D2021" s="12" t="s">
        <v>48</v>
      </c>
      <c r="E2021" s="12" t="s">
        <v>45</v>
      </c>
      <c r="F2021" s="12" t="s">
        <v>24</v>
      </c>
      <c r="G2021" s="12" t="s">
        <v>31</v>
      </c>
      <c r="H2021" s="12" t="s">
        <v>99</v>
      </c>
      <c r="I2021" s="13">
        <v>1</v>
      </c>
      <c r="J2021" s="14">
        <v>70.91</v>
      </c>
      <c r="K2021" s="15">
        <v>0</v>
      </c>
      <c r="L2021" s="14">
        <v>31.73</v>
      </c>
      <c r="M2021" s="14">
        <f t="shared" si="124"/>
        <v>70.91</v>
      </c>
      <c r="N2021" s="14">
        <f t="shared" si="125"/>
        <v>31.73</v>
      </c>
      <c r="O2021" s="14">
        <f t="shared" si="126"/>
        <v>39.18</v>
      </c>
      <c r="P2021" s="16">
        <f t="shared" si="127"/>
        <v>0.552531377802849</v>
      </c>
      <c r="Q2021" s="17">
        <f>YEAR(SalesDataTable[[#This Row],[Order Date]])</f>
        <v>2026</v>
      </c>
      <c r="R2021" s="16" t="str">
        <f>"Q"&amp;ROUNDUP(MONTH(SalesDataTable[[#This Row],[Order Date]])/3,0)</f>
        <v>Q3</v>
      </c>
      <c r="S2021" s="13">
        <f>MONTH(SalesDataTable[[#This Row],[Order Date]])</f>
        <v>9</v>
      </c>
      <c r="T2021" s="16" t="str">
        <f>TEXT(SalesDataTable[[#This Row],[Order Date]],"mmm")</f>
        <v>Sep</v>
      </c>
    </row>
    <row r="2022" ht="15.6" spans="1:20">
      <c r="A2022" s="19" t="s">
        <v>2093</v>
      </c>
      <c r="B2022" s="11">
        <v>46295</v>
      </c>
      <c r="C2022" s="12" t="s">
        <v>47</v>
      </c>
      <c r="D2022" s="12" t="s">
        <v>102</v>
      </c>
      <c r="E2022" s="12" t="s">
        <v>59</v>
      </c>
      <c r="F2022" s="12" t="s">
        <v>24</v>
      </c>
      <c r="G2022" s="12" t="s">
        <v>25</v>
      </c>
      <c r="H2022" s="12" t="s">
        <v>26</v>
      </c>
      <c r="I2022" s="13">
        <v>2</v>
      </c>
      <c r="J2022" s="14">
        <v>81.99</v>
      </c>
      <c r="K2022" s="15">
        <v>0</v>
      </c>
      <c r="L2022" s="14">
        <v>43.95</v>
      </c>
      <c r="M2022" s="14">
        <f t="shared" si="124"/>
        <v>163.98</v>
      </c>
      <c r="N2022" s="14">
        <f t="shared" si="125"/>
        <v>87.9</v>
      </c>
      <c r="O2022" s="14">
        <f t="shared" si="126"/>
        <v>76.08</v>
      </c>
      <c r="P2022" s="16">
        <f t="shared" si="127"/>
        <v>0.463959019392609</v>
      </c>
      <c r="Q2022" s="17">
        <f>YEAR(SalesDataTable[[#This Row],[Order Date]])</f>
        <v>2026</v>
      </c>
      <c r="R2022" s="16" t="str">
        <f>"Q"&amp;ROUNDUP(MONTH(SalesDataTable[[#This Row],[Order Date]])/3,0)</f>
        <v>Q3</v>
      </c>
      <c r="S2022" s="13">
        <f>MONTH(SalesDataTable[[#This Row],[Order Date]])</f>
        <v>9</v>
      </c>
      <c r="T2022" s="16" t="str">
        <f>TEXT(SalesDataTable[[#This Row],[Order Date]],"mmm")</f>
        <v>Sep</v>
      </c>
    </row>
    <row r="2023" ht="15.6" spans="1:20">
      <c r="A2023" s="19" t="s">
        <v>2094</v>
      </c>
      <c r="B2023" s="11">
        <v>46295</v>
      </c>
      <c r="C2023" s="12" t="s">
        <v>47</v>
      </c>
      <c r="D2023" s="12" t="s">
        <v>48</v>
      </c>
      <c r="E2023" s="12" t="s">
        <v>59</v>
      </c>
      <c r="F2023" s="12" t="s">
        <v>36</v>
      </c>
      <c r="G2023" s="12" t="s">
        <v>25</v>
      </c>
      <c r="H2023" s="12" t="s">
        <v>26</v>
      </c>
      <c r="I2023" s="13">
        <v>2</v>
      </c>
      <c r="J2023" s="14">
        <v>81.13</v>
      </c>
      <c r="K2023" s="15">
        <v>0</v>
      </c>
      <c r="L2023" s="14">
        <v>43.7</v>
      </c>
      <c r="M2023" s="14">
        <f t="shared" si="124"/>
        <v>162.26</v>
      </c>
      <c r="N2023" s="14">
        <f t="shared" si="125"/>
        <v>87.4</v>
      </c>
      <c r="O2023" s="14">
        <f t="shared" si="126"/>
        <v>74.86</v>
      </c>
      <c r="P2023" s="16">
        <f t="shared" si="127"/>
        <v>0.46135831381733</v>
      </c>
      <c r="Q2023" s="17">
        <f>YEAR(SalesDataTable[[#This Row],[Order Date]])</f>
        <v>2026</v>
      </c>
      <c r="R2023" s="16" t="str">
        <f>"Q"&amp;ROUNDUP(MONTH(SalesDataTable[[#This Row],[Order Date]])/3,0)</f>
        <v>Q3</v>
      </c>
      <c r="S2023" s="13">
        <f>MONTH(SalesDataTable[[#This Row],[Order Date]])</f>
        <v>9</v>
      </c>
      <c r="T2023" s="16" t="str">
        <f>TEXT(SalesDataTable[[#This Row],[Order Date]],"mmm")</f>
        <v>Sep</v>
      </c>
    </row>
    <row r="2024" ht="15.6" spans="1:20">
      <c r="A2024" s="19" t="s">
        <v>2095</v>
      </c>
      <c r="B2024" s="11">
        <v>46295</v>
      </c>
      <c r="C2024" s="12" t="s">
        <v>28</v>
      </c>
      <c r="D2024" s="12" t="s">
        <v>89</v>
      </c>
      <c r="E2024" s="12" t="s">
        <v>30</v>
      </c>
      <c r="F2024" s="12" t="s">
        <v>24</v>
      </c>
      <c r="G2024" s="12" t="s">
        <v>31</v>
      </c>
      <c r="H2024" s="12" t="s">
        <v>41</v>
      </c>
      <c r="I2024" s="13">
        <v>5</v>
      </c>
      <c r="J2024" s="14">
        <v>141.08</v>
      </c>
      <c r="K2024" s="15">
        <v>0.05</v>
      </c>
      <c r="L2024" s="14">
        <v>78.23</v>
      </c>
      <c r="M2024" s="14">
        <f t="shared" si="124"/>
        <v>670.13</v>
      </c>
      <c r="N2024" s="14">
        <f t="shared" si="125"/>
        <v>391.15</v>
      </c>
      <c r="O2024" s="14">
        <f t="shared" si="126"/>
        <v>278.98</v>
      </c>
      <c r="P2024" s="16">
        <f t="shared" si="127"/>
        <v>0.416307283661379</v>
      </c>
      <c r="Q2024" s="17">
        <f>YEAR(SalesDataTable[[#This Row],[Order Date]])</f>
        <v>2026</v>
      </c>
      <c r="R2024" s="16" t="str">
        <f>"Q"&amp;ROUNDUP(MONTH(SalesDataTable[[#This Row],[Order Date]])/3,0)</f>
        <v>Q3</v>
      </c>
      <c r="S2024" s="13">
        <f>MONTH(SalesDataTable[[#This Row],[Order Date]])</f>
        <v>9</v>
      </c>
      <c r="T2024" s="16" t="str">
        <f>TEXT(SalesDataTable[[#This Row],[Order Date]],"mmm")</f>
        <v>Sep</v>
      </c>
    </row>
    <row r="2025" ht="15.6" spans="1:20">
      <c r="A2025" s="19" t="s">
        <v>2096</v>
      </c>
      <c r="B2025" s="11">
        <v>46295</v>
      </c>
      <c r="C2025" s="12" t="s">
        <v>21</v>
      </c>
      <c r="D2025" s="12" t="s">
        <v>108</v>
      </c>
      <c r="E2025" s="12" t="s">
        <v>23</v>
      </c>
      <c r="F2025" s="12" t="s">
        <v>24</v>
      </c>
      <c r="G2025" s="12" t="s">
        <v>37</v>
      </c>
      <c r="H2025" s="12" t="s">
        <v>38</v>
      </c>
      <c r="I2025" s="13">
        <v>5</v>
      </c>
      <c r="J2025" s="14">
        <v>36.18</v>
      </c>
      <c r="K2025" s="15">
        <v>0</v>
      </c>
      <c r="L2025" s="14">
        <v>13.66</v>
      </c>
      <c r="M2025" s="14">
        <f t="shared" si="124"/>
        <v>180.9</v>
      </c>
      <c r="N2025" s="14">
        <f t="shared" si="125"/>
        <v>68.3</v>
      </c>
      <c r="O2025" s="14">
        <f t="shared" si="126"/>
        <v>112.6</v>
      </c>
      <c r="P2025" s="16">
        <f t="shared" si="127"/>
        <v>0.622443338861249</v>
      </c>
      <c r="Q2025" s="17">
        <f>YEAR(SalesDataTable[[#This Row],[Order Date]])</f>
        <v>2026</v>
      </c>
      <c r="R2025" s="16" t="str">
        <f>"Q"&amp;ROUNDUP(MONTH(SalesDataTable[[#This Row],[Order Date]])/3,0)</f>
        <v>Q3</v>
      </c>
      <c r="S2025" s="13">
        <f>MONTH(SalesDataTable[[#This Row],[Order Date]])</f>
        <v>9</v>
      </c>
      <c r="T2025" s="16" t="str">
        <f>TEXT(SalesDataTable[[#This Row],[Order Date]],"mmm")</f>
        <v>Sep</v>
      </c>
    </row>
    <row r="2026" ht="15.6" spans="1:20">
      <c r="A2026" s="19" t="s">
        <v>2097</v>
      </c>
      <c r="B2026" s="11">
        <v>46295</v>
      </c>
      <c r="C2026" s="12" t="s">
        <v>47</v>
      </c>
      <c r="D2026" s="12" t="s">
        <v>102</v>
      </c>
      <c r="E2026" s="12" t="s">
        <v>59</v>
      </c>
      <c r="F2026" s="12" t="s">
        <v>36</v>
      </c>
      <c r="G2026" s="12" t="s">
        <v>25</v>
      </c>
      <c r="H2026" s="12" t="s">
        <v>26</v>
      </c>
      <c r="I2026" s="13">
        <v>1</v>
      </c>
      <c r="J2026" s="14">
        <v>81.06</v>
      </c>
      <c r="K2026" s="15">
        <v>0.05</v>
      </c>
      <c r="L2026" s="14">
        <v>43.54</v>
      </c>
      <c r="M2026" s="14">
        <f t="shared" si="124"/>
        <v>77.007</v>
      </c>
      <c r="N2026" s="14">
        <f t="shared" si="125"/>
        <v>43.54</v>
      </c>
      <c r="O2026" s="14">
        <f t="shared" si="126"/>
        <v>33.467</v>
      </c>
      <c r="P2026" s="16">
        <f t="shared" si="127"/>
        <v>0.434596854831379</v>
      </c>
      <c r="Q2026" s="17">
        <f>YEAR(SalesDataTable[[#This Row],[Order Date]])</f>
        <v>2026</v>
      </c>
      <c r="R2026" s="16" t="str">
        <f>"Q"&amp;ROUNDUP(MONTH(SalesDataTable[[#This Row],[Order Date]])/3,0)</f>
        <v>Q3</v>
      </c>
      <c r="S2026" s="13">
        <f>MONTH(SalesDataTable[[#This Row],[Order Date]])</f>
        <v>9</v>
      </c>
      <c r="T2026" s="16" t="str">
        <f>TEXT(SalesDataTable[[#This Row],[Order Date]],"mmm")</f>
        <v>Sep</v>
      </c>
    </row>
    <row r="2027" ht="15.6" spans="1:20">
      <c r="A2027" s="19" t="s">
        <v>2098</v>
      </c>
      <c r="B2027" s="11">
        <v>46295</v>
      </c>
      <c r="C2027" s="12" t="s">
        <v>34</v>
      </c>
      <c r="D2027" s="12" t="s">
        <v>44</v>
      </c>
      <c r="E2027" s="12" t="s">
        <v>23</v>
      </c>
      <c r="F2027" s="12" t="s">
        <v>40</v>
      </c>
      <c r="G2027" s="12" t="s">
        <v>69</v>
      </c>
      <c r="H2027" s="12" t="s">
        <v>94</v>
      </c>
      <c r="I2027" s="13">
        <v>1</v>
      </c>
      <c r="J2027" s="14">
        <v>49.51</v>
      </c>
      <c r="K2027" s="15">
        <v>0.15</v>
      </c>
      <c r="L2027" s="14">
        <v>21.4</v>
      </c>
      <c r="M2027" s="14">
        <f t="shared" si="124"/>
        <v>42.0835</v>
      </c>
      <c r="N2027" s="14">
        <f t="shared" si="125"/>
        <v>21.4</v>
      </c>
      <c r="O2027" s="14">
        <f t="shared" si="126"/>
        <v>20.6835</v>
      </c>
      <c r="P2027" s="16">
        <f t="shared" si="127"/>
        <v>0.491487162427079</v>
      </c>
      <c r="Q2027" s="17">
        <f>YEAR(SalesDataTable[[#This Row],[Order Date]])</f>
        <v>2026</v>
      </c>
      <c r="R2027" s="16" t="str">
        <f>"Q"&amp;ROUNDUP(MONTH(SalesDataTable[[#This Row],[Order Date]])/3,0)</f>
        <v>Q3</v>
      </c>
      <c r="S2027" s="13">
        <f>MONTH(SalesDataTable[[#This Row],[Order Date]])</f>
        <v>9</v>
      </c>
      <c r="T2027" s="16" t="str">
        <f>TEXT(SalesDataTable[[#This Row],[Order Date]],"mmm")</f>
        <v>Sep</v>
      </c>
    </row>
    <row r="2028" ht="15.6" spans="1:20">
      <c r="A2028" s="19" t="s">
        <v>2099</v>
      </c>
      <c r="B2028" s="11">
        <v>46295</v>
      </c>
      <c r="C2028" s="12" t="s">
        <v>28</v>
      </c>
      <c r="D2028" s="12" t="s">
        <v>106</v>
      </c>
      <c r="E2028" s="12" t="s">
        <v>23</v>
      </c>
      <c r="F2028" s="12" t="s">
        <v>36</v>
      </c>
      <c r="G2028" s="12" t="s">
        <v>51</v>
      </c>
      <c r="H2028" s="12" t="s">
        <v>61</v>
      </c>
      <c r="I2028" s="13">
        <v>1</v>
      </c>
      <c r="J2028" s="14">
        <v>196.74</v>
      </c>
      <c r="K2028" s="15">
        <v>0.15</v>
      </c>
      <c r="L2028" s="14">
        <v>102.01</v>
      </c>
      <c r="M2028" s="14">
        <f t="shared" si="124"/>
        <v>167.229</v>
      </c>
      <c r="N2028" s="14">
        <f t="shared" si="125"/>
        <v>102.01</v>
      </c>
      <c r="O2028" s="14">
        <f t="shared" si="126"/>
        <v>65.219</v>
      </c>
      <c r="P2028" s="16">
        <f t="shared" si="127"/>
        <v>0.389998146254537</v>
      </c>
      <c r="Q2028" s="17">
        <f>YEAR(SalesDataTable[[#This Row],[Order Date]])</f>
        <v>2026</v>
      </c>
      <c r="R2028" s="16" t="str">
        <f>"Q"&amp;ROUNDUP(MONTH(SalesDataTable[[#This Row],[Order Date]])/3,0)</f>
        <v>Q3</v>
      </c>
      <c r="S2028" s="13">
        <f>MONTH(SalesDataTable[[#This Row],[Order Date]])</f>
        <v>9</v>
      </c>
      <c r="T2028" s="16" t="str">
        <f>TEXT(SalesDataTable[[#This Row],[Order Date]],"mmm")</f>
        <v>Sep</v>
      </c>
    </row>
    <row r="2029" ht="15.6" spans="1:20">
      <c r="A2029" s="19" t="s">
        <v>2100</v>
      </c>
      <c r="B2029" s="11">
        <v>46295</v>
      </c>
      <c r="C2029" s="12" t="s">
        <v>47</v>
      </c>
      <c r="D2029" s="12" t="s">
        <v>102</v>
      </c>
      <c r="E2029" s="12" t="s">
        <v>23</v>
      </c>
      <c r="F2029" s="12" t="s">
        <v>36</v>
      </c>
      <c r="G2029" s="12" t="s">
        <v>31</v>
      </c>
      <c r="H2029" s="12" t="s">
        <v>32</v>
      </c>
      <c r="I2029" s="13">
        <v>2</v>
      </c>
      <c r="J2029" s="14">
        <v>91.78</v>
      </c>
      <c r="K2029" s="15">
        <v>0.1</v>
      </c>
      <c r="L2029" s="14">
        <v>45.51</v>
      </c>
      <c r="M2029" s="14">
        <f t="shared" si="124"/>
        <v>165.204</v>
      </c>
      <c r="N2029" s="14">
        <f t="shared" si="125"/>
        <v>91.02</v>
      </c>
      <c r="O2029" s="14">
        <f t="shared" si="126"/>
        <v>74.184</v>
      </c>
      <c r="P2029" s="16">
        <f t="shared" si="127"/>
        <v>0.449044817316772</v>
      </c>
      <c r="Q2029" s="17">
        <f>YEAR(SalesDataTable[[#This Row],[Order Date]])</f>
        <v>2026</v>
      </c>
      <c r="R2029" s="16" t="str">
        <f>"Q"&amp;ROUNDUP(MONTH(SalesDataTable[[#This Row],[Order Date]])/3,0)</f>
        <v>Q3</v>
      </c>
      <c r="S2029" s="13">
        <f>MONTH(SalesDataTable[[#This Row],[Order Date]])</f>
        <v>9</v>
      </c>
      <c r="T2029" s="16" t="str">
        <f>TEXT(SalesDataTable[[#This Row],[Order Date]],"mmm")</f>
        <v>Sep</v>
      </c>
    </row>
    <row r="2030" ht="15.6" spans="1:20">
      <c r="A2030" s="19" t="s">
        <v>2101</v>
      </c>
      <c r="B2030" s="11">
        <v>46296</v>
      </c>
      <c r="C2030" s="12" t="s">
        <v>34</v>
      </c>
      <c r="D2030" s="12" t="s">
        <v>81</v>
      </c>
      <c r="E2030" s="12" t="s">
        <v>23</v>
      </c>
      <c r="F2030" s="12" t="s">
        <v>36</v>
      </c>
      <c r="G2030" s="12" t="s">
        <v>31</v>
      </c>
      <c r="H2030" s="12" t="s">
        <v>41</v>
      </c>
      <c r="I2030" s="13">
        <v>5</v>
      </c>
      <c r="J2030" s="14">
        <v>146.69</v>
      </c>
      <c r="K2030" s="15">
        <v>0</v>
      </c>
      <c r="L2030" s="14">
        <v>79</v>
      </c>
      <c r="M2030" s="14">
        <f t="shared" si="124"/>
        <v>733.45</v>
      </c>
      <c r="N2030" s="14">
        <f t="shared" si="125"/>
        <v>395</v>
      </c>
      <c r="O2030" s="14">
        <f t="shared" si="126"/>
        <v>338.45</v>
      </c>
      <c r="P2030" s="16">
        <f t="shared" si="127"/>
        <v>0.461449314881723</v>
      </c>
      <c r="Q2030" s="17">
        <f>YEAR(SalesDataTable[[#This Row],[Order Date]])</f>
        <v>2026</v>
      </c>
      <c r="R2030" s="16" t="str">
        <f>"Q"&amp;ROUNDUP(MONTH(SalesDataTable[[#This Row],[Order Date]])/3,0)</f>
        <v>Q4</v>
      </c>
      <c r="S2030" s="13">
        <f>MONTH(SalesDataTable[[#This Row],[Order Date]])</f>
        <v>10</v>
      </c>
      <c r="T2030" s="16" t="str">
        <f>TEXT(SalesDataTable[[#This Row],[Order Date]],"mmm")</f>
        <v>Oct</v>
      </c>
    </row>
    <row r="2031" ht="15.6" spans="1:20">
      <c r="A2031" s="19" t="s">
        <v>2102</v>
      </c>
      <c r="B2031" s="11">
        <v>46296</v>
      </c>
      <c r="C2031" s="12" t="s">
        <v>21</v>
      </c>
      <c r="D2031" s="12" t="s">
        <v>72</v>
      </c>
      <c r="E2031" s="12" t="s">
        <v>45</v>
      </c>
      <c r="F2031" s="12" t="s">
        <v>36</v>
      </c>
      <c r="G2031" s="12" t="s">
        <v>51</v>
      </c>
      <c r="H2031" s="12" t="s">
        <v>84</v>
      </c>
      <c r="I2031" s="13">
        <v>1</v>
      </c>
      <c r="J2031" s="14">
        <v>79.81</v>
      </c>
      <c r="K2031" s="15">
        <v>0</v>
      </c>
      <c r="L2031" s="14">
        <v>39.08</v>
      </c>
      <c r="M2031" s="14">
        <f t="shared" si="124"/>
        <v>79.81</v>
      </c>
      <c r="N2031" s="14">
        <f t="shared" si="125"/>
        <v>39.08</v>
      </c>
      <c r="O2031" s="14">
        <f t="shared" si="126"/>
        <v>40.73</v>
      </c>
      <c r="P2031" s="16">
        <f t="shared" si="127"/>
        <v>0.510337050494926</v>
      </c>
      <c r="Q2031" s="17">
        <f>YEAR(SalesDataTable[[#This Row],[Order Date]])</f>
        <v>2026</v>
      </c>
      <c r="R2031" s="16" t="str">
        <f>"Q"&amp;ROUNDUP(MONTH(SalesDataTable[[#This Row],[Order Date]])/3,0)</f>
        <v>Q4</v>
      </c>
      <c r="S2031" s="13">
        <f>MONTH(SalesDataTable[[#This Row],[Order Date]])</f>
        <v>10</v>
      </c>
      <c r="T2031" s="16" t="str">
        <f>TEXT(SalesDataTable[[#This Row],[Order Date]],"mmm")</f>
        <v>Oct</v>
      </c>
    </row>
    <row r="2032" ht="15.6" spans="1:20">
      <c r="A2032" s="19" t="s">
        <v>2103</v>
      </c>
      <c r="B2032" s="11">
        <v>46296</v>
      </c>
      <c r="C2032" s="12" t="s">
        <v>47</v>
      </c>
      <c r="D2032" s="12" t="s">
        <v>68</v>
      </c>
      <c r="E2032" s="12" t="s">
        <v>23</v>
      </c>
      <c r="F2032" s="12" t="s">
        <v>36</v>
      </c>
      <c r="G2032" s="12" t="s">
        <v>51</v>
      </c>
      <c r="H2032" s="12" t="s">
        <v>110</v>
      </c>
      <c r="I2032" s="13">
        <v>5</v>
      </c>
      <c r="J2032" s="14">
        <v>121.63</v>
      </c>
      <c r="K2032" s="15">
        <v>0.05</v>
      </c>
      <c r="L2032" s="14">
        <v>61.7</v>
      </c>
      <c r="M2032" s="14">
        <f t="shared" si="124"/>
        <v>577.7425</v>
      </c>
      <c r="N2032" s="14">
        <f t="shared" si="125"/>
        <v>308.5</v>
      </c>
      <c r="O2032" s="14">
        <f t="shared" si="126"/>
        <v>269.2425</v>
      </c>
      <c r="P2032" s="16">
        <f t="shared" si="127"/>
        <v>0.466025089031878</v>
      </c>
      <c r="Q2032" s="17">
        <f>YEAR(SalesDataTable[[#This Row],[Order Date]])</f>
        <v>2026</v>
      </c>
      <c r="R2032" s="16" t="str">
        <f>"Q"&amp;ROUNDUP(MONTH(SalesDataTable[[#This Row],[Order Date]])/3,0)</f>
        <v>Q4</v>
      </c>
      <c r="S2032" s="13">
        <f>MONTH(SalesDataTable[[#This Row],[Order Date]])</f>
        <v>10</v>
      </c>
      <c r="T2032" s="16" t="str">
        <f>TEXT(SalesDataTable[[#This Row],[Order Date]],"mmm")</f>
        <v>Oct</v>
      </c>
    </row>
    <row r="2033" ht="15.6" spans="1:20">
      <c r="A2033" s="19" t="s">
        <v>2104</v>
      </c>
      <c r="B2033" s="11">
        <v>46296</v>
      </c>
      <c r="C2033" s="12" t="s">
        <v>47</v>
      </c>
      <c r="D2033" s="12" t="s">
        <v>102</v>
      </c>
      <c r="E2033" s="12" t="s">
        <v>30</v>
      </c>
      <c r="F2033" s="12" t="s">
        <v>40</v>
      </c>
      <c r="G2033" s="12" t="s">
        <v>25</v>
      </c>
      <c r="H2033" s="12" t="s">
        <v>49</v>
      </c>
      <c r="I2033" s="13">
        <v>10</v>
      </c>
      <c r="J2033" s="14">
        <v>50.42</v>
      </c>
      <c r="K2033" s="15">
        <v>0.05</v>
      </c>
      <c r="L2033" s="14">
        <v>22.5</v>
      </c>
      <c r="M2033" s="14">
        <f t="shared" si="124"/>
        <v>478.99</v>
      </c>
      <c r="N2033" s="14">
        <f t="shared" si="125"/>
        <v>225</v>
      </c>
      <c r="O2033" s="14">
        <f t="shared" si="126"/>
        <v>253.99</v>
      </c>
      <c r="P2033" s="16">
        <f t="shared" si="127"/>
        <v>0.530261592100044</v>
      </c>
      <c r="Q2033" s="17">
        <f>YEAR(SalesDataTable[[#This Row],[Order Date]])</f>
        <v>2026</v>
      </c>
      <c r="R2033" s="16" t="str">
        <f>"Q"&amp;ROUNDUP(MONTH(SalesDataTable[[#This Row],[Order Date]])/3,0)</f>
        <v>Q4</v>
      </c>
      <c r="S2033" s="13">
        <f>MONTH(SalesDataTable[[#This Row],[Order Date]])</f>
        <v>10</v>
      </c>
      <c r="T2033" s="16" t="str">
        <f>TEXT(SalesDataTable[[#This Row],[Order Date]],"mmm")</f>
        <v>Oct</v>
      </c>
    </row>
    <row r="2034" ht="15.6" spans="1:20">
      <c r="A2034" s="19" t="s">
        <v>2105</v>
      </c>
      <c r="B2034" s="11">
        <v>46296</v>
      </c>
      <c r="C2034" s="12" t="s">
        <v>34</v>
      </c>
      <c r="D2034" s="12" t="s">
        <v>54</v>
      </c>
      <c r="E2034" s="12" t="s">
        <v>23</v>
      </c>
      <c r="F2034" s="12" t="s">
        <v>36</v>
      </c>
      <c r="G2034" s="12" t="s">
        <v>51</v>
      </c>
      <c r="H2034" s="12" t="s">
        <v>84</v>
      </c>
      <c r="I2034" s="13">
        <v>3</v>
      </c>
      <c r="J2034" s="14">
        <v>80.67</v>
      </c>
      <c r="K2034" s="15">
        <v>0</v>
      </c>
      <c r="L2034" s="14">
        <v>39.94</v>
      </c>
      <c r="M2034" s="14">
        <f t="shared" si="124"/>
        <v>242.01</v>
      </c>
      <c r="N2034" s="14">
        <f t="shared" si="125"/>
        <v>119.82</v>
      </c>
      <c r="O2034" s="14">
        <f t="shared" si="126"/>
        <v>122.19</v>
      </c>
      <c r="P2034" s="16">
        <f t="shared" si="127"/>
        <v>0.504896491880501</v>
      </c>
      <c r="Q2034" s="17">
        <f>YEAR(SalesDataTable[[#This Row],[Order Date]])</f>
        <v>2026</v>
      </c>
      <c r="R2034" s="16" t="str">
        <f>"Q"&amp;ROUNDUP(MONTH(SalesDataTable[[#This Row],[Order Date]])/3,0)</f>
        <v>Q4</v>
      </c>
      <c r="S2034" s="13">
        <f>MONTH(SalesDataTable[[#This Row],[Order Date]])</f>
        <v>10</v>
      </c>
      <c r="T2034" s="16" t="str">
        <f>TEXT(SalesDataTable[[#This Row],[Order Date]],"mmm")</f>
        <v>Oct</v>
      </c>
    </row>
    <row r="2035" ht="15.6" spans="1:20">
      <c r="A2035" s="19" t="s">
        <v>2106</v>
      </c>
      <c r="B2035" s="11">
        <v>46296</v>
      </c>
      <c r="C2035" s="12" t="s">
        <v>47</v>
      </c>
      <c r="D2035" s="12" t="s">
        <v>102</v>
      </c>
      <c r="E2035" s="12" t="s">
        <v>23</v>
      </c>
      <c r="F2035" s="12" t="s">
        <v>40</v>
      </c>
      <c r="G2035" s="12" t="s">
        <v>31</v>
      </c>
      <c r="H2035" s="12" t="s">
        <v>73</v>
      </c>
      <c r="I2035" s="13">
        <v>2</v>
      </c>
      <c r="J2035" s="14">
        <v>152.12</v>
      </c>
      <c r="K2035" s="15">
        <v>0</v>
      </c>
      <c r="L2035" s="14">
        <v>79.53</v>
      </c>
      <c r="M2035" s="14">
        <f t="shared" si="124"/>
        <v>304.24</v>
      </c>
      <c r="N2035" s="14">
        <f t="shared" si="125"/>
        <v>159.06</v>
      </c>
      <c r="O2035" s="14">
        <f t="shared" si="126"/>
        <v>145.18</v>
      </c>
      <c r="P2035" s="16">
        <f t="shared" si="127"/>
        <v>0.47718906126742</v>
      </c>
      <c r="Q2035" s="17">
        <f>YEAR(SalesDataTable[[#This Row],[Order Date]])</f>
        <v>2026</v>
      </c>
      <c r="R2035" s="16" t="str">
        <f>"Q"&amp;ROUNDUP(MONTH(SalesDataTable[[#This Row],[Order Date]])/3,0)</f>
        <v>Q4</v>
      </c>
      <c r="S2035" s="13">
        <f>MONTH(SalesDataTable[[#This Row],[Order Date]])</f>
        <v>10</v>
      </c>
      <c r="T2035" s="16" t="str">
        <f>TEXT(SalesDataTable[[#This Row],[Order Date]],"mmm")</f>
        <v>Oct</v>
      </c>
    </row>
    <row r="2036" ht="15.6" spans="1:20">
      <c r="A2036" s="19" t="s">
        <v>2107</v>
      </c>
      <c r="B2036" s="11">
        <v>46296</v>
      </c>
      <c r="C2036" s="12" t="s">
        <v>34</v>
      </c>
      <c r="D2036" s="12" t="s">
        <v>54</v>
      </c>
      <c r="E2036" s="12" t="s">
        <v>30</v>
      </c>
      <c r="F2036" s="12" t="s">
        <v>36</v>
      </c>
      <c r="G2036" s="12" t="s">
        <v>51</v>
      </c>
      <c r="H2036" s="12" t="s">
        <v>84</v>
      </c>
      <c r="I2036" s="13">
        <v>4</v>
      </c>
      <c r="J2036" s="14">
        <v>82.54</v>
      </c>
      <c r="K2036" s="15">
        <v>0.15</v>
      </c>
      <c r="L2036" s="14">
        <v>39.74</v>
      </c>
      <c r="M2036" s="14">
        <f t="shared" si="124"/>
        <v>280.636</v>
      </c>
      <c r="N2036" s="14">
        <f t="shared" si="125"/>
        <v>158.96</v>
      </c>
      <c r="O2036" s="14">
        <f t="shared" si="126"/>
        <v>121.676</v>
      </c>
      <c r="P2036" s="16">
        <f t="shared" si="127"/>
        <v>0.433572314314628</v>
      </c>
      <c r="Q2036" s="17">
        <f>YEAR(SalesDataTable[[#This Row],[Order Date]])</f>
        <v>2026</v>
      </c>
      <c r="R2036" s="16" t="str">
        <f>"Q"&amp;ROUNDUP(MONTH(SalesDataTable[[#This Row],[Order Date]])/3,0)</f>
        <v>Q4</v>
      </c>
      <c r="S2036" s="13">
        <f>MONTH(SalesDataTable[[#This Row],[Order Date]])</f>
        <v>10</v>
      </c>
      <c r="T2036" s="16" t="str">
        <f>TEXT(SalesDataTable[[#This Row],[Order Date]],"mmm")</f>
        <v>Oct</v>
      </c>
    </row>
    <row r="2037" ht="15.6" spans="1:20">
      <c r="A2037" s="19" t="s">
        <v>2108</v>
      </c>
      <c r="B2037" s="11">
        <v>46297</v>
      </c>
      <c r="C2037" s="12" t="s">
        <v>47</v>
      </c>
      <c r="D2037" s="12" t="s">
        <v>102</v>
      </c>
      <c r="E2037" s="12" t="s">
        <v>45</v>
      </c>
      <c r="F2037" s="12" t="s">
        <v>24</v>
      </c>
      <c r="G2037" s="12" t="s">
        <v>25</v>
      </c>
      <c r="H2037" s="12" t="s">
        <v>49</v>
      </c>
      <c r="I2037" s="13">
        <v>2</v>
      </c>
      <c r="J2037" s="14">
        <v>50.43</v>
      </c>
      <c r="K2037" s="15">
        <v>0</v>
      </c>
      <c r="L2037" s="14">
        <v>23.04</v>
      </c>
      <c r="M2037" s="14">
        <f t="shared" si="124"/>
        <v>100.86</v>
      </c>
      <c r="N2037" s="14">
        <f t="shared" si="125"/>
        <v>46.08</v>
      </c>
      <c r="O2037" s="14">
        <f t="shared" si="126"/>
        <v>54.78</v>
      </c>
      <c r="P2037" s="16">
        <f t="shared" si="127"/>
        <v>0.543129089827484</v>
      </c>
      <c r="Q2037" s="17">
        <f>YEAR(SalesDataTable[[#This Row],[Order Date]])</f>
        <v>2026</v>
      </c>
      <c r="R2037" s="16" t="str">
        <f>"Q"&amp;ROUNDUP(MONTH(SalesDataTable[[#This Row],[Order Date]])/3,0)</f>
        <v>Q4</v>
      </c>
      <c r="S2037" s="13">
        <f>MONTH(SalesDataTable[[#This Row],[Order Date]])</f>
        <v>10</v>
      </c>
      <c r="T2037" s="16" t="str">
        <f>TEXT(SalesDataTable[[#This Row],[Order Date]],"mmm")</f>
        <v>Oct</v>
      </c>
    </row>
    <row r="2038" ht="15.6" spans="1:20">
      <c r="A2038" s="19" t="s">
        <v>2109</v>
      </c>
      <c r="B2038" s="11">
        <v>46297</v>
      </c>
      <c r="C2038" s="12" t="s">
        <v>34</v>
      </c>
      <c r="D2038" s="12" t="s">
        <v>81</v>
      </c>
      <c r="E2038" s="12" t="s">
        <v>23</v>
      </c>
      <c r="F2038" s="12" t="s">
        <v>36</v>
      </c>
      <c r="G2038" s="12" t="s">
        <v>51</v>
      </c>
      <c r="H2038" s="12" t="s">
        <v>61</v>
      </c>
      <c r="I2038" s="13">
        <v>2</v>
      </c>
      <c r="J2038" s="14">
        <v>198.57</v>
      </c>
      <c r="K2038" s="15">
        <v>0.15</v>
      </c>
      <c r="L2038" s="14">
        <v>101.08</v>
      </c>
      <c r="M2038" s="14">
        <f t="shared" si="124"/>
        <v>337.569</v>
      </c>
      <c r="N2038" s="14">
        <f t="shared" si="125"/>
        <v>202.16</v>
      </c>
      <c r="O2038" s="14">
        <f t="shared" si="126"/>
        <v>135.409</v>
      </c>
      <c r="P2038" s="16">
        <f t="shared" si="127"/>
        <v>0.401129843083932</v>
      </c>
      <c r="Q2038" s="17">
        <f>YEAR(SalesDataTable[[#This Row],[Order Date]])</f>
        <v>2026</v>
      </c>
      <c r="R2038" s="16" t="str">
        <f>"Q"&amp;ROUNDUP(MONTH(SalesDataTable[[#This Row],[Order Date]])/3,0)</f>
        <v>Q4</v>
      </c>
      <c r="S2038" s="13">
        <f>MONTH(SalesDataTable[[#This Row],[Order Date]])</f>
        <v>10</v>
      </c>
      <c r="T2038" s="16" t="str">
        <f>TEXT(SalesDataTable[[#This Row],[Order Date]],"mmm")</f>
        <v>Oct</v>
      </c>
    </row>
    <row r="2039" ht="15.6" spans="1:20">
      <c r="A2039" s="19" t="s">
        <v>2110</v>
      </c>
      <c r="B2039" s="11">
        <v>46298</v>
      </c>
      <c r="C2039" s="12" t="s">
        <v>47</v>
      </c>
      <c r="D2039" s="12" t="s">
        <v>68</v>
      </c>
      <c r="E2039" s="12" t="s">
        <v>23</v>
      </c>
      <c r="F2039" s="12" t="s">
        <v>36</v>
      </c>
      <c r="G2039" s="12" t="s">
        <v>69</v>
      </c>
      <c r="H2039" s="12" t="s">
        <v>70</v>
      </c>
      <c r="I2039" s="13">
        <v>2</v>
      </c>
      <c r="J2039" s="14">
        <v>41.06</v>
      </c>
      <c r="K2039" s="15">
        <v>0.05</v>
      </c>
      <c r="L2039" s="14">
        <v>14.54</v>
      </c>
      <c r="M2039" s="14">
        <f t="shared" si="124"/>
        <v>78.014</v>
      </c>
      <c r="N2039" s="14">
        <f t="shared" si="125"/>
        <v>29.08</v>
      </c>
      <c r="O2039" s="14">
        <f t="shared" si="126"/>
        <v>48.934</v>
      </c>
      <c r="P2039" s="16">
        <f t="shared" si="127"/>
        <v>0.627246391673289</v>
      </c>
      <c r="Q2039" s="17">
        <f>YEAR(SalesDataTable[[#This Row],[Order Date]])</f>
        <v>2026</v>
      </c>
      <c r="R2039" s="16" t="str">
        <f>"Q"&amp;ROUNDUP(MONTH(SalesDataTable[[#This Row],[Order Date]])/3,0)</f>
        <v>Q4</v>
      </c>
      <c r="S2039" s="13">
        <f>MONTH(SalesDataTable[[#This Row],[Order Date]])</f>
        <v>10</v>
      </c>
      <c r="T2039" s="16" t="str">
        <f>TEXT(SalesDataTable[[#This Row],[Order Date]],"mmm")</f>
        <v>Oct</v>
      </c>
    </row>
    <row r="2040" ht="15.6" spans="1:20">
      <c r="A2040" s="19" t="s">
        <v>2111</v>
      </c>
      <c r="B2040" s="11">
        <v>46298</v>
      </c>
      <c r="C2040" s="12" t="s">
        <v>28</v>
      </c>
      <c r="D2040" s="12" t="s">
        <v>89</v>
      </c>
      <c r="E2040" s="12" t="s">
        <v>30</v>
      </c>
      <c r="F2040" s="12" t="s">
        <v>40</v>
      </c>
      <c r="G2040" s="12" t="s">
        <v>37</v>
      </c>
      <c r="H2040" s="12" t="s">
        <v>103</v>
      </c>
      <c r="I2040" s="13">
        <v>4</v>
      </c>
      <c r="J2040" s="14">
        <v>162.19</v>
      </c>
      <c r="K2040" s="15">
        <v>0.15</v>
      </c>
      <c r="L2040" s="14">
        <v>89.81</v>
      </c>
      <c r="M2040" s="14">
        <f t="shared" si="124"/>
        <v>551.446</v>
      </c>
      <c r="N2040" s="14">
        <f t="shared" si="125"/>
        <v>359.24</v>
      </c>
      <c r="O2040" s="14">
        <f t="shared" si="126"/>
        <v>192.206</v>
      </c>
      <c r="P2040" s="16">
        <f t="shared" si="127"/>
        <v>0.348549087308639</v>
      </c>
      <c r="Q2040" s="17">
        <f>YEAR(SalesDataTable[[#This Row],[Order Date]])</f>
        <v>2026</v>
      </c>
      <c r="R2040" s="16" t="str">
        <f>"Q"&amp;ROUNDUP(MONTH(SalesDataTable[[#This Row],[Order Date]])/3,0)</f>
        <v>Q4</v>
      </c>
      <c r="S2040" s="13">
        <f>MONTH(SalesDataTable[[#This Row],[Order Date]])</f>
        <v>10</v>
      </c>
      <c r="T2040" s="16" t="str">
        <f>TEXT(SalesDataTable[[#This Row],[Order Date]],"mmm")</f>
        <v>Oct</v>
      </c>
    </row>
    <row r="2041" ht="15.6" spans="1:20">
      <c r="A2041" s="19" t="s">
        <v>2112</v>
      </c>
      <c r="B2041" s="11">
        <v>46298</v>
      </c>
      <c r="C2041" s="12" t="s">
        <v>47</v>
      </c>
      <c r="D2041" s="12" t="s">
        <v>48</v>
      </c>
      <c r="E2041" s="12" t="s">
        <v>45</v>
      </c>
      <c r="F2041" s="12" t="s">
        <v>36</v>
      </c>
      <c r="G2041" s="12" t="s">
        <v>51</v>
      </c>
      <c r="H2041" s="12" t="s">
        <v>61</v>
      </c>
      <c r="I2041" s="13">
        <v>2</v>
      </c>
      <c r="J2041" s="14">
        <v>192.99</v>
      </c>
      <c r="K2041" s="15">
        <v>0</v>
      </c>
      <c r="L2041" s="14">
        <v>101.73</v>
      </c>
      <c r="M2041" s="14">
        <f t="shared" si="124"/>
        <v>385.98</v>
      </c>
      <c r="N2041" s="14">
        <f t="shared" si="125"/>
        <v>203.46</v>
      </c>
      <c r="O2041" s="14">
        <f t="shared" si="126"/>
        <v>182.52</v>
      </c>
      <c r="P2041" s="16">
        <f t="shared" si="127"/>
        <v>0.472874242188714</v>
      </c>
      <c r="Q2041" s="17">
        <f>YEAR(SalesDataTable[[#This Row],[Order Date]])</f>
        <v>2026</v>
      </c>
      <c r="R2041" s="16" t="str">
        <f>"Q"&amp;ROUNDUP(MONTH(SalesDataTable[[#This Row],[Order Date]])/3,0)</f>
        <v>Q4</v>
      </c>
      <c r="S2041" s="13">
        <f>MONTH(SalesDataTable[[#This Row],[Order Date]])</f>
        <v>10</v>
      </c>
      <c r="T2041" s="16" t="str">
        <f>TEXT(SalesDataTable[[#This Row],[Order Date]],"mmm")</f>
        <v>Oct</v>
      </c>
    </row>
    <row r="2042" ht="15.6" spans="1:20">
      <c r="A2042" s="19" t="s">
        <v>2113</v>
      </c>
      <c r="B2042" s="11">
        <v>46298</v>
      </c>
      <c r="C2042" s="12" t="s">
        <v>21</v>
      </c>
      <c r="D2042" s="12" t="s">
        <v>108</v>
      </c>
      <c r="E2042" s="12" t="s">
        <v>23</v>
      </c>
      <c r="F2042" s="12" t="s">
        <v>36</v>
      </c>
      <c r="G2042" s="12" t="s">
        <v>31</v>
      </c>
      <c r="H2042" s="12" t="s">
        <v>41</v>
      </c>
      <c r="I2042" s="13">
        <v>3</v>
      </c>
      <c r="J2042" s="14">
        <v>142.33</v>
      </c>
      <c r="K2042" s="15">
        <v>0.1</v>
      </c>
      <c r="L2042" s="14">
        <v>79.19</v>
      </c>
      <c r="M2042" s="14">
        <f t="shared" si="124"/>
        <v>384.291</v>
      </c>
      <c r="N2042" s="14">
        <f t="shared" si="125"/>
        <v>237.57</v>
      </c>
      <c r="O2042" s="14">
        <f t="shared" si="126"/>
        <v>146.721</v>
      </c>
      <c r="P2042" s="16">
        <f t="shared" si="127"/>
        <v>0.381796607258562</v>
      </c>
      <c r="Q2042" s="17">
        <f>YEAR(SalesDataTable[[#This Row],[Order Date]])</f>
        <v>2026</v>
      </c>
      <c r="R2042" s="16" t="str">
        <f>"Q"&amp;ROUNDUP(MONTH(SalesDataTable[[#This Row],[Order Date]])/3,0)</f>
        <v>Q4</v>
      </c>
      <c r="S2042" s="13">
        <f>MONTH(SalesDataTable[[#This Row],[Order Date]])</f>
        <v>10</v>
      </c>
      <c r="T2042" s="16" t="str">
        <f>TEXT(SalesDataTable[[#This Row],[Order Date]],"mmm")</f>
        <v>Oct</v>
      </c>
    </row>
    <row r="2043" ht="15.6" spans="1:20">
      <c r="A2043" s="19" t="s">
        <v>2114</v>
      </c>
      <c r="B2043" s="11">
        <v>46298</v>
      </c>
      <c r="C2043" s="12" t="s">
        <v>28</v>
      </c>
      <c r="D2043" s="12" t="s">
        <v>86</v>
      </c>
      <c r="E2043" s="12" t="s">
        <v>45</v>
      </c>
      <c r="F2043" s="12" t="s">
        <v>40</v>
      </c>
      <c r="G2043" s="12" t="s">
        <v>31</v>
      </c>
      <c r="H2043" s="12" t="s">
        <v>41</v>
      </c>
      <c r="I2043" s="13">
        <v>4</v>
      </c>
      <c r="J2043" s="14">
        <v>143.63</v>
      </c>
      <c r="K2043" s="15">
        <v>0</v>
      </c>
      <c r="L2043" s="14">
        <v>80.51</v>
      </c>
      <c r="M2043" s="14">
        <f t="shared" si="124"/>
        <v>574.52</v>
      </c>
      <c r="N2043" s="14">
        <f t="shared" si="125"/>
        <v>322.04</v>
      </c>
      <c r="O2043" s="14">
        <f t="shared" si="126"/>
        <v>252.48</v>
      </c>
      <c r="P2043" s="16">
        <f t="shared" si="127"/>
        <v>0.439462507832625</v>
      </c>
      <c r="Q2043" s="17">
        <f>YEAR(SalesDataTable[[#This Row],[Order Date]])</f>
        <v>2026</v>
      </c>
      <c r="R2043" s="16" t="str">
        <f>"Q"&amp;ROUNDUP(MONTH(SalesDataTable[[#This Row],[Order Date]])/3,0)</f>
        <v>Q4</v>
      </c>
      <c r="S2043" s="13">
        <f>MONTH(SalesDataTable[[#This Row],[Order Date]])</f>
        <v>10</v>
      </c>
      <c r="T2043" s="16" t="str">
        <f>TEXT(SalesDataTable[[#This Row],[Order Date]],"mmm")</f>
        <v>Oct</v>
      </c>
    </row>
    <row r="2044" ht="15.6" spans="1:20">
      <c r="A2044" s="19" t="s">
        <v>2115</v>
      </c>
      <c r="B2044" s="11">
        <v>46298</v>
      </c>
      <c r="C2044" s="12" t="s">
        <v>28</v>
      </c>
      <c r="D2044" s="12" t="s">
        <v>58</v>
      </c>
      <c r="E2044" s="12" t="s">
        <v>45</v>
      </c>
      <c r="F2044" s="12" t="s">
        <v>24</v>
      </c>
      <c r="G2044" s="12" t="s">
        <v>51</v>
      </c>
      <c r="H2044" s="12" t="s">
        <v>52</v>
      </c>
      <c r="I2044" s="13">
        <v>4</v>
      </c>
      <c r="J2044" s="14">
        <v>341.95</v>
      </c>
      <c r="K2044" s="15">
        <v>0.05</v>
      </c>
      <c r="L2044" s="14">
        <v>199.9</v>
      </c>
      <c r="M2044" s="14">
        <f t="shared" si="124"/>
        <v>1299.41</v>
      </c>
      <c r="N2044" s="14">
        <f t="shared" si="125"/>
        <v>799.6</v>
      </c>
      <c r="O2044" s="14">
        <f t="shared" si="126"/>
        <v>499.81</v>
      </c>
      <c r="P2044" s="16">
        <f t="shared" si="127"/>
        <v>0.384643799878406</v>
      </c>
      <c r="Q2044" s="17">
        <f>YEAR(SalesDataTable[[#This Row],[Order Date]])</f>
        <v>2026</v>
      </c>
      <c r="R2044" s="16" t="str">
        <f>"Q"&amp;ROUNDUP(MONTH(SalesDataTable[[#This Row],[Order Date]])/3,0)</f>
        <v>Q4</v>
      </c>
      <c r="S2044" s="13">
        <f>MONTH(SalesDataTable[[#This Row],[Order Date]])</f>
        <v>10</v>
      </c>
      <c r="T2044" s="16" t="str">
        <f>TEXT(SalesDataTable[[#This Row],[Order Date]],"mmm")</f>
        <v>Oct</v>
      </c>
    </row>
    <row r="2045" ht="15.6" spans="1:20">
      <c r="A2045" s="19" t="s">
        <v>2116</v>
      </c>
      <c r="B2045" s="11">
        <v>46298</v>
      </c>
      <c r="C2045" s="12" t="s">
        <v>28</v>
      </c>
      <c r="D2045" s="12" t="s">
        <v>58</v>
      </c>
      <c r="E2045" s="12" t="s">
        <v>23</v>
      </c>
      <c r="F2045" s="12" t="s">
        <v>24</v>
      </c>
      <c r="G2045" s="12" t="s">
        <v>69</v>
      </c>
      <c r="H2045" s="12" t="s">
        <v>75</v>
      </c>
      <c r="I2045" s="13">
        <v>1</v>
      </c>
      <c r="J2045" s="14">
        <v>123.81</v>
      </c>
      <c r="K2045" s="15">
        <v>0</v>
      </c>
      <c r="L2045" s="14">
        <v>68.72</v>
      </c>
      <c r="M2045" s="14">
        <f t="shared" si="124"/>
        <v>123.81</v>
      </c>
      <c r="N2045" s="14">
        <f t="shared" si="125"/>
        <v>68.72</v>
      </c>
      <c r="O2045" s="14">
        <f t="shared" si="126"/>
        <v>55.09</v>
      </c>
      <c r="P2045" s="16">
        <f t="shared" si="127"/>
        <v>0.444955980938535</v>
      </c>
      <c r="Q2045" s="17">
        <f>YEAR(SalesDataTable[[#This Row],[Order Date]])</f>
        <v>2026</v>
      </c>
      <c r="R2045" s="16" t="str">
        <f>"Q"&amp;ROUNDUP(MONTH(SalesDataTable[[#This Row],[Order Date]])/3,0)</f>
        <v>Q4</v>
      </c>
      <c r="S2045" s="13">
        <f>MONTH(SalesDataTable[[#This Row],[Order Date]])</f>
        <v>10</v>
      </c>
      <c r="T2045" s="16" t="str">
        <f>TEXT(SalesDataTable[[#This Row],[Order Date]],"mmm")</f>
        <v>Oct</v>
      </c>
    </row>
    <row r="2046" ht="15.6" spans="1:20">
      <c r="A2046" s="19" t="s">
        <v>2117</v>
      </c>
      <c r="B2046" s="11">
        <v>46299</v>
      </c>
      <c r="C2046" s="12" t="s">
        <v>34</v>
      </c>
      <c r="D2046" s="12" t="s">
        <v>44</v>
      </c>
      <c r="E2046" s="12" t="s">
        <v>23</v>
      </c>
      <c r="F2046" s="12" t="s">
        <v>36</v>
      </c>
      <c r="G2046" s="12" t="s">
        <v>31</v>
      </c>
      <c r="H2046" s="12" t="s">
        <v>41</v>
      </c>
      <c r="I2046" s="13">
        <v>1</v>
      </c>
      <c r="J2046" s="14">
        <v>146.1</v>
      </c>
      <c r="K2046" s="15">
        <v>0</v>
      </c>
      <c r="L2046" s="14">
        <v>79.74</v>
      </c>
      <c r="M2046" s="14">
        <f t="shared" si="124"/>
        <v>146.1</v>
      </c>
      <c r="N2046" s="14">
        <f t="shared" si="125"/>
        <v>79.74</v>
      </c>
      <c r="O2046" s="14">
        <f t="shared" si="126"/>
        <v>66.36</v>
      </c>
      <c r="P2046" s="16">
        <f t="shared" si="127"/>
        <v>0.454209445585216</v>
      </c>
      <c r="Q2046" s="17">
        <f>YEAR(SalesDataTable[[#This Row],[Order Date]])</f>
        <v>2026</v>
      </c>
      <c r="R2046" s="16" t="str">
        <f>"Q"&amp;ROUNDUP(MONTH(SalesDataTable[[#This Row],[Order Date]])/3,0)</f>
        <v>Q4</v>
      </c>
      <c r="S2046" s="13">
        <f>MONTH(SalesDataTable[[#This Row],[Order Date]])</f>
        <v>10</v>
      </c>
      <c r="T2046" s="16" t="str">
        <f>TEXT(SalesDataTable[[#This Row],[Order Date]],"mmm")</f>
        <v>Oct</v>
      </c>
    </row>
    <row r="2047" ht="15.6" spans="1:20">
      <c r="A2047" s="19" t="s">
        <v>2118</v>
      </c>
      <c r="B2047" s="11">
        <v>46299</v>
      </c>
      <c r="C2047" s="12" t="s">
        <v>28</v>
      </c>
      <c r="D2047" s="12" t="s">
        <v>86</v>
      </c>
      <c r="E2047" s="12" t="s">
        <v>59</v>
      </c>
      <c r="F2047" s="12" t="s">
        <v>24</v>
      </c>
      <c r="G2047" s="12" t="s">
        <v>37</v>
      </c>
      <c r="H2047" s="12" t="s">
        <v>103</v>
      </c>
      <c r="I2047" s="13">
        <v>1</v>
      </c>
      <c r="J2047" s="14">
        <v>161.07</v>
      </c>
      <c r="K2047" s="15">
        <v>0.05</v>
      </c>
      <c r="L2047" s="14">
        <v>89.81</v>
      </c>
      <c r="M2047" s="14">
        <f t="shared" si="124"/>
        <v>153.0165</v>
      </c>
      <c r="N2047" s="14">
        <f t="shared" si="125"/>
        <v>89.81</v>
      </c>
      <c r="O2047" s="14">
        <f t="shared" si="126"/>
        <v>63.2065</v>
      </c>
      <c r="P2047" s="16">
        <f t="shared" si="127"/>
        <v>0.413069832338342</v>
      </c>
      <c r="Q2047" s="17">
        <f>YEAR(SalesDataTable[[#This Row],[Order Date]])</f>
        <v>2026</v>
      </c>
      <c r="R2047" s="16" t="str">
        <f>"Q"&amp;ROUNDUP(MONTH(SalesDataTable[[#This Row],[Order Date]])/3,0)</f>
        <v>Q4</v>
      </c>
      <c r="S2047" s="13">
        <f>MONTH(SalesDataTable[[#This Row],[Order Date]])</f>
        <v>10</v>
      </c>
      <c r="T2047" s="16" t="str">
        <f>TEXT(SalesDataTable[[#This Row],[Order Date]],"mmm")</f>
        <v>Oct</v>
      </c>
    </row>
    <row r="2048" ht="15.6" spans="1:20">
      <c r="A2048" s="19" t="s">
        <v>2119</v>
      </c>
      <c r="B2048" s="11">
        <v>46299</v>
      </c>
      <c r="C2048" s="12" t="s">
        <v>47</v>
      </c>
      <c r="D2048" s="12" t="s">
        <v>102</v>
      </c>
      <c r="E2048" s="12" t="s">
        <v>23</v>
      </c>
      <c r="F2048" s="12" t="s">
        <v>36</v>
      </c>
      <c r="G2048" s="12" t="s">
        <v>31</v>
      </c>
      <c r="H2048" s="12" t="s">
        <v>32</v>
      </c>
      <c r="I2048" s="13">
        <v>5</v>
      </c>
      <c r="J2048" s="14">
        <v>90.12</v>
      </c>
      <c r="K2048" s="15">
        <v>0</v>
      </c>
      <c r="L2048" s="14">
        <v>46.67</v>
      </c>
      <c r="M2048" s="14">
        <f t="shared" si="124"/>
        <v>450.6</v>
      </c>
      <c r="N2048" s="14">
        <f t="shared" si="125"/>
        <v>233.35</v>
      </c>
      <c r="O2048" s="14">
        <f t="shared" si="126"/>
        <v>217.25</v>
      </c>
      <c r="P2048" s="16">
        <f t="shared" si="127"/>
        <v>0.482134931202841</v>
      </c>
      <c r="Q2048" s="17">
        <f>YEAR(SalesDataTable[[#This Row],[Order Date]])</f>
        <v>2026</v>
      </c>
      <c r="R2048" s="16" t="str">
        <f>"Q"&amp;ROUNDUP(MONTH(SalesDataTable[[#This Row],[Order Date]])/3,0)</f>
        <v>Q4</v>
      </c>
      <c r="S2048" s="13">
        <f>MONTH(SalesDataTable[[#This Row],[Order Date]])</f>
        <v>10</v>
      </c>
      <c r="T2048" s="16" t="str">
        <f>TEXT(SalesDataTable[[#This Row],[Order Date]],"mmm")</f>
        <v>Oct</v>
      </c>
    </row>
    <row r="2049" ht="15.6" spans="1:20">
      <c r="A2049" s="19" t="s">
        <v>2120</v>
      </c>
      <c r="B2049" s="11">
        <v>46299</v>
      </c>
      <c r="C2049" s="12" t="s">
        <v>47</v>
      </c>
      <c r="D2049" s="12" t="s">
        <v>102</v>
      </c>
      <c r="E2049" s="12" t="s">
        <v>59</v>
      </c>
      <c r="F2049" s="12" t="s">
        <v>24</v>
      </c>
      <c r="G2049" s="12" t="s">
        <v>31</v>
      </c>
      <c r="H2049" s="12" t="s">
        <v>99</v>
      </c>
      <c r="I2049" s="13">
        <v>1</v>
      </c>
      <c r="J2049" s="14">
        <v>70.4</v>
      </c>
      <c r="K2049" s="15">
        <v>0</v>
      </c>
      <c r="L2049" s="14">
        <v>32.43</v>
      </c>
      <c r="M2049" s="14">
        <f t="shared" si="124"/>
        <v>70.4</v>
      </c>
      <c r="N2049" s="14">
        <f t="shared" si="125"/>
        <v>32.43</v>
      </c>
      <c r="O2049" s="14">
        <f t="shared" si="126"/>
        <v>37.97</v>
      </c>
      <c r="P2049" s="16">
        <f t="shared" si="127"/>
        <v>0.539346590909091</v>
      </c>
      <c r="Q2049" s="17">
        <f>YEAR(SalesDataTable[[#This Row],[Order Date]])</f>
        <v>2026</v>
      </c>
      <c r="R2049" s="16" t="str">
        <f>"Q"&amp;ROUNDUP(MONTH(SalesDataTable[[#This Row],[Order Date]])/3,0)</f>
        <v>Q4</v>
      </c>
      <c r="S2049" s="13">
        <f>MONTH(SalesDataTable[[#This Row],[Order Date]])</f>
        <v>10</v>
      </c>
      <c r="T2049" s="16" t="str">
        <f>TEXT(SalesDataTable[[#This Row],[Order Date]],"mmm")</f>
        <v>Oct</v>
      </c>
    </row>
    <row r="2050" ht="15.6" spans="1:20">
      <c r="A2050" s="19" t="s">
        <v>2121</v>
      </c>
      <c r="B2050" s="11">
        <v>46299</v>
      </c>
      <c r="C2050" s="12" t="s">
        <v>28</v>
      </c>
      <c r="D2050" s="12" t="s">
        <v>89</v>
      </c>
      <c r="E2050" s="12" t="s">
        <v>30</v>
      </c>
      <c r="F2050" s="12" t="s">
        <v>40</v>
      </c>
      <c r="G2050" s="12" t="s">
        <v>51</v>
      </c>
      <c r="H2050" s="12" t="s">
        <v>61</v>
      </c>
      <c r="I2050" s="13">
        <v>6</v>
      </c>
      <c r="J2050" s="14">
        <v>191.08</v>
      </c>
      <c r="K2050" s="15">
        <v>0.1</v>
      </c>
      <c r="L2050" s="14">
        <v>102.93</v>
      </c>
      <c r="M2050" s="14">
        <f t="shared" ref="M2050:M2113" si="128">I2050*J2050*(1-K2050)</f>
        <v>1031.832</v>
      </c>
      <c r="N2050" s="14">
        <f t="shared" ref="N2050:N2113" si="129">I2050*L2050</f>
        <v>617.58</v>
      </c>
      <c r="O2050" s="14">
        <f t="shared" ref="O2050:O2113" si="130">M2050-N2050</f>
        <v>414.252</v>
      </c>
      <c r="P2050" s="16">
        <f t="shared" ref="P2050:P2113" si="131">IFERROR(O2050/M2050,0)</f>
        <v>0.401472332705324</v>
      </c>
      <c r="Q2050" s="17">
        <f>YEAR(SalesDataTable[[#This Row],[Order Date]])</f>
        <v>2026</v>
      </c>
      <c r="R2050" s="16" t="str">
        <f>"Q"&amp;ROUNDUP(MONTH(SalesDataTable[[#This Row],[Order Date]])/3,0)</f>
        <v>Q4</v>
      </c>
      <c r="S2050" s="13">
        <f>MONTH(SalesDataTable[[#This Row],[Order Date]])</f>
        <v>10</v>
      </c>
      <c r="T2050" s="16" t="str">
        <f>TEXT(SalesDataTable[[#This Row],[Order Date]],"mmm")</f>
        <v>Oct</v>
      </c>
    </row>
    <row r="2051" ht="15.6" spans="1:20">
      <c r="A2051" s="19" t="s">
        <v>2122</v>
      </c>
      <c r="B2051" s="11">
        <v>46299</v>
      </c>
      <c r="C2051" s="12" t="s">
        <v>34</v>
      </c>
      <c r="D2051" s="12" t="s">
        <v>146</v>
      </c>
      <c r="E2051" s="12" t="s">
        <v>23</v>
      </c>
      <c r="F2051" s="12" t="s">
        <v>24</v>
      </c>
      <c r="G2051" s="12" t="s">
        <v>69</v>
      </c>
      <c r="H2051" s="12" t="s">
        <v>87</v>
      </c>
      <c r="I2051" s="13">
        <v>1</v>
      </c>
      <c r="J2051" s="14">
        <v>36.59</v>
      </c>
      <c r="K2051" s="15">
        <v>0</v>
      </c>
      <c r="L2051" s="14">
        <v>13.62</v>
      </c>
      <c r="M2051" s="14">
        <f t="shared" si="128"/>
        <v>36.59</v>
      </c>
      <c r="N2051" s="14">
        <f t="shared" si="129"/>
        <v>13.62</v>
      </c>
      <c r="O2051" s="14">
        <f t="shared" si="130"/>
        <v>22.97</v>
      </c>
      <c r="P2051" s="16">
        <f t="shared" si="131"/>
        <v>0.627767149494397</v>
      </c>
      <c r="Q2051" s="17">
        <f>YEAR(SalesDataTable[[#This Row],[Order Date]])</f>
        <v>2026</v>
      </c>
      <c r="R2051" s="16" t="str">
        <f>"Q"&amp;ROUNDUP(MONTH(SalesDataTable[[#This Row],[Order Date]])/3,0)</f>
        <v>Q4</v>
      </c>
      <c r="S2051" s="13">
        <f>MONTH(SalesDataTable[[#This Row],[Order Date]])</f>
        <v>10</v>
      </c>
      <c r="T2051" s="16" t="str">
        <f>TEXT(SalesDataTable[[#This Row],[Order Date]],"mmm")</f>
        <v>Oct</v>
      </c>
    </row>
    <row r="2052" ht="15.6" spans="1:20">
      <c r="A2052" s="19" t="s">
        <v>2123</v>
      </c>
      <c r="B2052" s="11">
        <v>46300</v>
      </c>
      <c r="C2052" s="12" t="s">
        <v>28</v>
      </c>
      <c r="D2052" s="12" t="s">
        <v>86</v>
      </c>
      <c r="E2052" s="12" t="s">
        <v>45</v>
      </c>
      <c r="F2052" s="12" t="s">
        <v>24</v>
      </c>
      <c r="G2052" s="12" t="s">
        <v>51</v>
      </c>
      <c r="H2052" s="12" t="s">
        <v>110</v>
      </c>
      <c r="I2052" s="13">
        <v>2</v>
      </c>
      <c r="J2052" s="14">
        <v>125.38</v>
      </c>
      <c r="K2052" s="15">
        <v>0.05</v>
      </c>
      <c r="L2052" s="14">
        <v>59.12</v>
      </c>
      <c r="M2052" s="14">
        <f t="shared" si="128"/>
        <v>238.222</v>
      </c>
      <c r="N2052" s="14">
        <f t="shared" si="129"/>
        <v>118.24</v>
      </c>
      <c r="O2052" s="14">
        <f t="shared" si="130"/>
        <v>119.982</v>
      </c>
      <c r="P2052" s="16">
        <f t="shared" si="131"/>
        <v>0.503656253410684</v>
      </c>
      <c r="Q2052" s="17">
        <f>YEAR(SalesDataTable[[#This Row],[Order Date]])</f>
        <v>2026</v>
      </c>
      <c r="R2052" s="16" t="str">
        <f>"Q"&amp;ROUNDUP(MONTH(SalesDataTable[[#This Row],[Order Date]])/3,0)</f>
        <v>Q4</v>
      </c>
      <c r="S2052" s="13">
        <f>MONTH(SalesDataTable[[#This Row],[Order Date]])</f>
        <v>10</v>
      </c>
      <c r="T2052" s="16" t="str">
        <f>TEXT(SalesDataTable[[#This Row],[Order Date]],"mmm")</f>
        <v>Oct</v>
      </c>
    </row>
    <row r="2053" ht="15.6" spans="1:20">
      <c r="A2053" s="19" t="s">
        <v>2124</v>
      </c>
      <c r="B2053" s="11">
        <v>46300</v>
      </c>
      <c r="C2053" s="12" t="s">
        <v>21</v>
      </c>
      <c r="D2053" s="12" t="s">
        <v>22</v>
      </c>
      <c r="E2053" s="12" t="s">
        <v>23</v>
      </c>
      <c r="F2053" s="12" t="s">
        <v>36</v>
      </c>
      <c r="G2053" s="12" t="s">
        <v>37</v>
      </c>
      <c r="H2053" s="12" t="s">
        <v>38</v>
      </c>
      <c r="I2053" s="13">
        <v>1</v>
      </c>
      <c r="J2053" s="14">
        <v>35.71</v>
      </c>
      <c r="K2053" s="15">
        <v>0</v>
      </c>
      <c r="L2053" s="14">
        <v>13.3</v>
      </c>
      <c r="M2053" s="14">
        <f t="shared" si="128"/>
        <v>35.71</v>
      </c>
      <c r="N2053" s="14">
        <f t="shared" si="129"/>
        <v>13.3</v>
      </c>
      <c r="O2053" s="14">
        <f t="shared" si="130"/>
        <v>22.41</v>
      </c>
      <c r="P2053" s="16">
        <f t="shared" si="131"/>
        <v>0.627555306636796</v>
      </c>
      <c r="Q2053" s="17">
        <f>YEAR(SalesDataTable[[#This Row],[Order Date]])</f>
        <v>2026</v>
      </c>
      <c r="R2053" s="16" t="str">
        <f>"Q"&amp;ROUNDUP(MONTH(SalesDataTable[[#This Row],[Order Date]])/3,0)</f>
        <v>Q4</v>
      </c>
      <c r="S2053" s="13">
        <f>MONTH(SalesDataTable[[#This Row],[Order Date]])</f>
        <v>10</v>
      </c>
      <c r="T2053" s="16" t="str">
        <f>TEXT(SalesDataTable[[#This Row],[Order Date]],"mmm")</f>
        <v>Oct</v>
      </c>
    </row>
    <row r="2054" ht="15.6" spans="1:20">
      <c r="A2054" s="19" t="s">
        <v>2125</v>
      </c>
      <c r="B2054" s="11">
        <v>46300</v>
      </c>
      <c r="C2054" s="12" t="s">
        <v>28</v>
      </c>
      <c r="D2054" s="12" t="s">
        <v>58</v>
      </c>
      <c r="E2054" s="12" t="s">
        <v>23</v>
      </c>
      <c r="F2054" s="12" t="s">
        <v>24</v>
      </c>
      <c r="G2054" s="12" t="s">
        <v>37</v>
      </c>
      <c r="H2054" s="12" t="s">
        <v>66</v>
      </c>
      <c r="I2054" s="13">
        <v>2</v>
      </c>
      <c r="J2054" s="14">
        <v>46.72</v>
      </c>
      <c r="K2054" s="15">
        <v>0</v>
      </c>
      <c r="L2054" s="14">
        <v>18.39</v>
      </c>
      <c r="M2054" s="14">
        <f t="shared" si="128"/>
        <v>93.44</v>
      </c>
      <c r="N2054" s="14">
        <f t="shared" si="129"/>
        <v>36.78</v>
      </c>
      <c r="O2054" s="14">
        <f t="shared" si="130"/>
        <v>56.66</v>
      </c>
      <c r="P2054" s="16">
        <f t="shared" si="131"/>
        <v>0.606378424657534</v>
      </c>
      <c r="Q2054" s="17">
        <f>YEAR(SalesDataTable[[#This Row],[Order Date]])</f>
        <v>2026</v>
      </c>
      <c r="R2054" s="16" t="str">
        <f>"Q"&amp;ROUNDUP(MONTH(SalesDataTable[[#This Row],[Order Date]])/3,0)</f>
        <v>Q4</v>
      </c>
      <c r="S2054" s="13">
        <f>MONTH(SalesDataTable[[#This Row],[Order Date]])</f>
        <v>10</v>
      </c>
      <c r="T2054" s="16" t="str">
        <f>TEXT(SalesDataTable[[#This Row],[Order Date]],"mmm")</f>
        <v>Oct</v>
      </c>
    </row>
    <row r="2055" ht="15.6" spans="1:20">
      <c r="A2055" s="19" t="s">
        <v>2126</v>
      </c>
      <c r="B2055" s="11">
        <v>46300</v>
      </c>
      <c r="C2055" s="12" t="s">
        <v>21</v>
      </c>
      <c r="D2055" s="12" t="s">
        <v>108</v>
      </c>
      <c r="E2055" s="12" t="s">
        <v>59</v>
      </c>
      <c r="F2055" s="12" t="s">
        <v>24</v>
      </c>
      <c r="G2055" s="12" t="s">
        <v>31</v>
      </c>
      <c r="H2055" s="12" t="s">
        <v>41</v>
      </c>
      <c r="I2055" s="13">
        <v>1</v>
      </c>
      <c r="J2055" s="14">
        <v>143.17</v>
      </c>
      <c r="K2055" s="15">
        <v>0.05</v>
      </c>
      <c r="L2055" s="14">
        <v>81.29</v>
      </c>
      <c r="M2055" s="14">
        <f t="shared" si="128"/>
        <v>136.0115</v>
      </c>
      <c r="N2055" s="14">
        <f t="shared" si="129"/>
        <v>81.29</v>
      </c>
      <c r="O2055" s="14">
        <f t="shared" si="130"/>
        <v>54.7215</v>
      </c>
      <c r="P2055" s="16">
        <f t="shared" si="131"/>
        <v>0.402329950040989</v>
      </c>
      <c r="Q2055" s="17">
        <f>YEAR(SalesDataTable[[#This Row],[Order Date]])</f>
        <v>2026</v>
      </c>
      <c r="R2055" s="16" t="str">
        <f>"Q"&amp;ROUNDUP(MONTH(SalesDataTable[[#This Row],[Order Date]])/3,0)</f>
        <v>Q4</v>
      </c>
      <c r="S2055" s="13">
        <f>MONTH(SalesDataTable[[#This Row],[Order Date]])</f>
        <v>10</v>
      </c>
      <c r="T2055" s="16" t="str">
        <f>TEXT(SalesDataTable[[#This Row],[Order Date]],"mmm")</f>
        <v>Oct</v>
      </c>
    </row>
    <row r="2056" ht="15.6" spans="1:20">
      <c r="A2056" s="19" t="s">
        <v>2127</v>
      </c>
      <c r="B2056" s="11">
        <v>46300</v>
      </c>
      <c r="C2056" s="12" t="s">
        <v>21</v>
      </c>
      <c r="D2056" s="12" t="s">
        <v>22</v>
      </c>
      <c r="E2056" s="12" t="s">
        <v>45</v>
      </c>
      <c r="F2056" s="12" t="s">
        <v>24</v>
      </c>
      <c r="G2056" s="12" t="s">
        <v>51</v>
      </c>
      <c r="H2056" s="12" t="s">
        <v>110</v>
      </c>
      <c r="I2056" s="13">
        <v>1</v>
      </c>
      <c r="J2056" s="14">
        <v>125.88</v>
      </c>
      <c r="K2056" s="15">
        <v>0</v>
      </c>
      <c r="L2056" s="14">
        <v>62.46</v>
      </c>
      <c r="M2056" s="14">
        <f t="shared" si="128"/>
        <v>125.88</v>
      </c>
      <c r="N2056" s="14">
        <f t="shared" si="129"/>
        <v>62.46</v>
      </c>
      <c r="O2056" s="14">
        <f t="shared" si="130"/>
        <v>63.42</v>
      </c>
      <c r="P2056" s="16">
        <f t="shared" si="131"/>
        <v>0.503813155386082</v>
      </c>
      <c r="Q2056" s="17">
        <f>YEAR(SalesDataTable[[#This Row],[Order Date]])</f>
        <v>2026</v>
      </c>
      <c r="R2056" s="16" t="str">
        <f>"Q"&amp;ROUNDUP(MONTH(SalesDataTable[[#This Row],[Order Date]])/3,0)</f>
        <v>Q4</v>
      </c>
      <c r="S2056" s="13">
        <f>MONTH(SalesDataTable[[#This Row],[Order Date]])</f>
        <v>10</v>
      </c>
      <c r="T2056" s="16" t="str">
        <f>TEXT(SalesDataTable[[#This Row],[Order Date]],"mmm")</f>
        <v>Oct</v>
      </c>
    </row>
    <row r="2057" ht="15.6" spans="1:20">
      <c r="A2057" s="19" t="s">
        <v>2128</v>
      </c>
      <c r="B2057" s="11">
        <v>46301</v>
      </c>
      <c r="C2057" s="12" t="s">
        <v>47</v>
      </c>
      <c r="D2057" s="12" t="s">
        <v>48</v>
      </c>
      <c r="E2057" s="12" t="s">
        <v>23</v>
      </c>
      <c r="F2057" s="12" t="s">
        <v>36</v>
      </c>
      <c r="G2057" s="12" t="s">
        <v>69</v>
      </c>
      <c r="H2057" s="12" t="s">
        <v>75</v>
      </c>
      <c r="I2057" s="13">
        <v>2</v>
      </c>
      <c r="J2057" s="14">
        <v>121.81</v>
      </c>
      <c r="K2057" s="15">
        <v>0.05</v>
      </c>
      <c r="L2057" s="14">
        <v>67.72</v>
      </c>
      <c r="M2057" s="14">
        <f t="shared" si="128"/>
        <v>231.439</v>
      </c>
      <c r="N2057" s="14">
        <f t="shared" si="129"/>
        <v>135.44</v>
      </c>
      <c r="O2057" s="14">
        <f t="shared" si="130"/>
        <v>95.999</v>
      </c>
      <c r="P2057" s="16">
        <f t="shared" si="131"/>
        <v>0.414791802591612</v>
      </c>
      <c r="Q2057" s="17">
        <f>YEAR(SalesDataTable[[#This Row],[Order Date]])</f>
        <v>2026</v>
      </c>
      <c r="R2057" s="16" t="str">
        <f>"Q"&amp;ROUNDUP(MONTH(SalesDataTable[[#This Row],[Order Date]])/3,0)</f>
        <v>Q4</v>
      </c>
      <c r="S2057" s="13">
        <f>MONTH(SalesDataTable[[#This Row],[Order Date]])</f>
        <v>10</v>
      </c>
      <c r="T2057" s="16" t="str">
        <f>TEXT(SalesDataTable[[#This Row],[Order Date]],"mmm")</f>
        <v>Oct</v>
      </c>
    </row>
    <row r="2058" ht="15.6" spans="1:20">
      <c r="A2058" s="19" t="s">
        <v>2129</v>
      </c>
      <c r="B2058" s="11">
        <v>46301</v>
      </c>
      <c r="C2058" s="12" t="s">
        <v>34</v>
      </c>
      <c r="D2058" s="12" t="s">
        <v>54</v>
      </c>
      <c r="E2058" s="12" t="s">
        <v>23</v>
      </c>
      <c r="F2058" s="12" t="s">
        <v>40</v>
      </c>
      <c r="G2058" s="12" t="s">
        <v>31</v>
      </c>
      <c r="H2058" s="12" t="s">
        <v>73</v>
      </c>
      <c r="I2058" s="13">
        <v>6</v>
      </c>
      <c r="J2058" s="14">
        <v>154.93</v>
      </c>
      <c r="K2058" s="15">
        <v>0.05</v>
      </c>
      <c r="L2058" s="14">
        <v>79.43</v>
      </c>
      <c r="M2058" s="14">
        <f t="shared" si="128"/>
        <v>883.101</v>
      </c>
      <c r="N2058" s="14">
        <f t="shared" si="129"/>
        <v>476.58</v>
      </c>
      <c r="O2058" s="14">
        <f t="shared" si="130"/>
        <v>406.521</v>
      </c>
      <c r="P2058" s="16">
        <f t="shared" si="131"/>
        <v>0.460333529233915</v>
      </c>
      <c r="Q2058" s="17">
        <f>YEAR(SalesDataTable[[#This Row],[Order Date]])</f>
        <v>2026</v>
      </c>
      <c r="R2058" s="16" t="str">
        <f>"Q"&amp;ROUNDUP(MONTH(SalesDataTable[[#This Row],[Order Date]])/3,0)</f>
        <v>Q4</v>
      </c>
      <c r="S2058" s="13">
        <f>MONTH(SalesDataTable[[#This Row],[Order Date]])</f>
        <v>10</v>
      </c>
      <c r="T2058" s="16" t="str">
        <f>TEXT(SalesDataTable[[#This Row],[Order Date]],"mmm")</f>
        <v>Oct</v>
      </c>
    </row>
    <row r="2059" ht="15.6" spans="1:20">
      <c r="A2059" s="19" t="s">
        <v>2130</v>
      </c>
      <c r="B2059" s="11">
        <v>46302</v>
      </c>
      <c r="C2059" s="12" t="s">
        <v>47</v>
      </c>
      <c r="D2059" s="12" t="s">
        <v>68</v>
      </c>
      <c r="E2059" s="12" t="s">
        <v>45</v>
      </c>
      <c r="F2059" s="12" t="s">
        <v>36</v>
      </c>
      <c r="G2059" s="12" t="s">
        <v>25</v>
      </c>
      <c r="H2059" s="12" t="s">
        <v>63</v>
      </c>
      <c r="I2059" s="13">
        <v>2</v>
      </c>
      <c r="J2059" s="14">
        <v>101.1</v>
      </c>
      <c r="K2059" s="15">
        <v>0.15</v>
      </c>
      <c r="L2059" s="14">
        <v>51.61</v>
      </c>
      <c r="M2059" s="14">
        <f t="shared" si="128"/>
        <v>171.87</v>
      </c>
      <c r="N2059" s="14">
        <f t="shared" si="129"/>
        <v>103.22</v>
      </c>
      <c r="O2059" s="14">
        <f t="shared" si="130"/>
        <v>68.65</v>
      </c>
      <c r="P2059" s="16">
        <f t="shared" si="131"/>
        <v>0.399429801594228</v>
      </c>
      <c r="Q2059" s="17">
        <f>YEAR(SalesDataTable[[#This Row],[Order Date]])</f>
        <v>2026</v>
      </c>
      <c r="R2059" s="16" t="str">
        <f>"Q"&amp;ROUNDUP(MONTH(SalesDataTable[[#This Row],[Order Date]])/3,0)</f>
        <v>Q4</v>
      </c>
      <c r="S2059" s="13">
        <f>MONTH(SalesDataTable[[#This Row],[Order Date]])</f>
        <v>10</v>
      </c>
      <c r="T2059" s="16" t="str">
        <f>TEXT(SalesDataTable[[#This Row],[Order Date]],"mmm")</f>
        <v>Oct</v>
      </c>
    </row>
    <row r="2060" ht="15.6" spans="1:20">
      <c r="A2060" s="19" t="s">
        <v>2131</v>
      </c>
      <c r="B2060" s="11">
        <v>46302</v>
      </c>
      <c r="C2060" s="12" t="s">
        <v>21</v>
      </c>
      <c r="D2060" s="12" t="s">
        <v>22</v>
      </c>
      <c r="E2060" s="12" t="s">
        <v>23</v>
      </c>
      <c r="F2060" s="12" t="s">
        <v>36</v>
      </c>
      <c r="G2060" s="12" t="s">
        <v>25</v>
      </c>
      <c r="H2060" s="12" t="s">
        <v>63</v>
      </c>
      <c r="I2060" s="13">
        <v>2</v>
      </c>
      <c r="J2060" s="14">
        <v>105</v>
      </c>
      <c r="K2060" s="15">
        <v>0</v>
      </c>
      <c r="L2060" s="14">
        <v>50.3</v>
      </c>
      <c r="M2060" s="14">
        <f t="shared" si="128"/>
        <v>210</v>
      </c>
      <c r="N2060" s="14">
        <f t="shared" si="129"/>
        <v>100.6</v>
      </c>
      <c r="O2060" s="14">
        <f t="shared" si="130"/>
        <v>109.4</v>
      </c>
      <c r="P2060" s="16">
        <f t="shared" si="131"/>
        <v>0.520952380952381</v>
      </c>
      <c r="Q2060" s="17">
        <f>YEAR(SalesDataTable[[#This Row],[Order Date]])</f>
        <v>2026</v>
      </c>
      <c r="R2060" s="16" t="str">
        <f>"Q"&amp;ROUNDUP(MONTH(SalesDataTable[[#This Row],[Order Date]])/3,0)</f>
        <v>Q4</v>
      </c>
      <c r="S2060" s="13">
        <f>MONTH(SalesDataTable[[#This Row],[Order Date]])</f>
        <v>10</v>
      </c>
      <c r="T2060" s="16" t="str">
        <f>TEXT(SalesDataTable[[#This Row],[Order Date]],"mmm")</f>
        <v>Oct</v>
      </c>
    </row>
    <row r="2061" ht="15.6" spans="1:20">
      <c r="A2061" s="19" t="s">
        <v>2132</v>
      </c>
      <c r="B2061" s="11">
        <v>46302</v>
      </c>
      <c r="C2061" s="12" t="s">
        <v>34</v>
      </c>
      <c r="D2061" s="12" t="s">
        <v>35</v>
      </c>
      <c r="E2061" s="12" t="s">
        <v>30</v>
      </c>
      <c r="F2061" s="12" t="s">
        <v>40</v>
      </c>
      <c r="G2061" s="12" t="s">
        <v>31</v>
      </c>
      <c r="H2061" s="12" t="s">
        <v>73</v>
      </c>
      <c r="I2061" s="13">
        <v>4</v>
      </c>
      <c r="J2061" s="14">
        <v>157.12</v>
      </c>
      <c r="K2061" s="15">
        <v>0.15</v>
      </c>
      <c r="L2061" s="14">
        <v>77.98</v>
      </c>
      <c r="M2061" s="14">
        <f t="shared" si="128"/>
        <v>534.208</v>
      </c>
      <c r="N2061" s="14">
        <f t="shared" si="129"/>
        <v>311.92</v>
      </c>
      <c r="O2061" s="14">
        <f t="shared" si="130"/>
        <v>222.288</v>
      </c>
      <c r="P2061" s="16">
        <f t="shared" si="131"/>
        <v>0.416107583562957</v>
      </c>
      <c r="Q2061" s="17">
        <f>YEAR(SalesDataTable[[#This Row],[Order Date]])</f>
        <v>2026</v>
      </c>
      <c r="R2061" s="16" t="str">
        <f>"Q"&amp;ROUNDUP(MONTH(SalesDataTable[[#This Row],[Order Date]])/3,0)</f>
        <v>Q4</v>
      </c>
      <c r="S2061" s="13">
        <f>MONTH(SalesDataTable[[#This Row],[Order Date]])</f>
        <v>10</v>
      </c>
      <c r="T2061" s="16" t="str">
        <f>TEXT(SalesDataTable[[#This Row],[Order Date]],"mmm")</f>
        <v>Oct</v>
      </c>
    </row>
    <row r="2062" ht="15.6" spans="1:20">
      <c r="A2062" s="19" t="s">
        <v>2133</v>
      </c>
      <c r="B2062" s="11">
        <v>46302</v>
      </c>
      <c r="C2062" s="12" t="s">
        <v>47</v>
      </c>
      <c r="D2062" s="12" t="s">
        <v>68</v>
      </c>
      <c r="E2062" s="12" t="s">
        <v>23</v>
      </c>
      <c r="F2062" s="12" t="s">
        <v>24</v>
      </c>
      <c r="G2062" s="12" t="s">
        <v>31</v>
      </c>
      <c r="H2062" s="12" t="s">
        <v>99</v>
      </c>
      <c r="I2062" s="13">
        <v>3</v>
      </c>
      <c r="J2062" s="14">
        <v>70.24</v>
      </c>
      <c r="K2062" s="15">
        <v>0.05</v>
      </c>
      <c r="L2062" s="14">
        <v>31.96</v>
      </c>
      <c r="M2062" s="14">
        <f t="shared" si="128"/>
        <v>200.184</v>
      </c>
      <c r="N2062" s="14">
        <f t="shared" si="129"/>
        <v>95.88</v>
      </c>
      <c r="O2062" s="14">
        <f t="shared" si="130"/>
        <v>104.304</v>
      </c>
      <c r="P2062" s="16">
        <f t="shared" si="131"/>
        <v>0.5210406426088</v>
      </c>
      <c r="Q2062" s="17">
        <f>YEAR(SalesDataTable[[#This Row],[Order Date]])</f>
        <v>2026</v>
      </c>
      <c r="R2062" s="16" t="str">
        <f>"Q"&amp;ROUNDUP(MONTH(SalesDataTable[[#This Row],[Order Date]])/3,0)</f>
        <v>Q4</v>
      </c>
      <c r="S2062" s="13">
        <f>MONTH(SalesDataTable[[#This Row],[Order Date]])</f>
        <v>10</v>
      </c>
      <c r="T2062" s="16" t="str">
        <f>TEXT(SalesDataTable[[#This Row],[Order Date]],"mmm")</f>
        <v>Oct</v>
      </c>
    </row>
    <row r="2063" ht="15.6" spans="1:20">
      <c r="A2063" s="19" t="s">
        <v>2134</v>
      </c>
      <c r="B2063" s="11">
        <v>46302</v>
      </c>
      <c r="C2063" s="12" t="s">
        <v>34</v>
      </c>
      <c r="D2063" s="12" t="s">
        <v>146</v>
      </c>
      <c r="E2063" s="12" t="s">
        <v>23</v>
      </c>
      <c r="F2063" s="12" t="s">
        <v>24</v>
      </c>
      <c r="G2063" s="12" t="s">
        <v>25</v>
      </c>
      <c r="H2063" s="12" t="s">
        <v>63</v>
      </c>
      <c r="I2063" s="13">
        <v>1</v>
      </c>
      <c r="J2063" s="14">
        <v>103.48</v>
      </c>
      <c r="K2063" s="15">
        <v>0.1</v>
      </c>
      <c r="L2063" s="14">
        <v>51.33</v>
      </c>
      <c r="M2063" s="14">
        <f t="shared" si="128"/>
        <v>93.132</v>
      </c>
      <c r="N2063" s="14">
        <f t="shared" si="129"/>
        <v>51.33</v>
      </c>
      <c r="O2063" s="14">
        <f t="shared" si="130"/>
        <v>41.802</v>
      </c>
      <c r="P2063" s="16">
        <f t="shared" si="131"/>
        <v>0.448846798093029</v>
      </c>
      <c r="Q2063" s="17">
        <f>YEAR(SalesDataTable[[#This Row],[Order Date]])</f>
        <v>2026</v>
      </c>
      <c r="R2063" s="16" t="str">
        <f>"Q"&amp;ROUNDUP(MONTH(SalesDataTable[[#This Row],[Order Date]])/3,0)</f>
        <v>Q4</v>
      </c>
      <c r="S2063" s="13">
        <f>MONTH(SalesDataTable[[#This Row],[Order Date]])</f>
        <v>10</v>
      </c>
      <c r="T2063" s="16" t="str">
        <f>TEXT(SalesDataTable[[#This Row],[Order Date]],"mmm")</f>
        <v>Oct</v>
      </c>
    </row>
    <row r="2064" ht="15.6" spans="1:20">
      <c r="A2064" s="19" t="s">
        <v>2135</v>
      </c>
      <c r="B2064" s="11">
        <v>46302</v>
      </c>
      <c r="C2064" s="12" t="s">
        <v>28</v>
      </c>
      <c r="D2064" s="12" t="s">
        <v>89</v>
      </c>
      <c r="E2064" s="12" t="s">
        <v>45</v>
      </c>
      <c r="F2064" s="12" t="s">
        <v>24</v>
      </c>
      <c r="G2064" s="12" t="s">
        <v>25</v>
      </c>
      <c r="H2064" s="12" t="s">
        <v>55</v>
      </c>
      <c r="I2064" s="13">
        <v>3</v>
      </c>
      <c r="J2064" s="14">
        <v>40.77</v>
      </c>
      <c r="K2064" s="15">
        <v>0.05</v>
      </c>
      <c r="L2064" s="14">
        <v>16.68</v>
      </c>
      <c r="M2064" s="14">
        <f t="shared" si="128"/>
        <v>116.1945</v>
      </c>
      <c r="N2064" s="14">
        <f t="shared" si="129"/>
        <v>50.04</v>
      </c>
      <c r="O2064" s="14">
        <f t="shared" si="130"/>
        <v>66.1545</v>
      </c>
      <c r="P2064" s="16">
        <f t="shared" si="131"/>
        <v>0.56934278300608</v>
      </c>
      <c r="Q2064" s="17">
        <f>YEAR(SalesDataTable[[#This Row],[Order Date]])</f>
        <v>2026</v>
      </c>
      <c r="R2064" s="16" t="str">
        <f>"Q"&amp;ROUNDUP(MONTH(SalesDataTable[[#This Row],[Order Date]])/3,0)</f>
        <v>Q4</v>
      </c>
      <c r="S2064" s="13">
        <f>MONTH(SalesDataTable[[#This Row],[Order Date]])</f>
        <v>10</v>
      </c>
      <c r="T2064" s="16" t="str">
        <f>TEXT(SalesDataTable[[#This Row],[Order Date]],"mmm")</f>
        <v>Oct</v>
      </c>
    </row>
    <row r="2065" ht="15.6" spans="1:20">
      <c r="A2065" s="19" t="s">
        <v>2136</v>
      </c>
      <c r="B2065" s="11">
        <v>46302</v>
      </c>
      <c r="C2065" s="12" t="s">
        <v>21</v>
      </c>
      <c r="D2065" s="12" t="s">
        <v>72</v>
      </c>
      <c r="E2065" s="12" t="s">
        <v>45</v>
      </c>
      <c r="F2065" s="12" t="s">
        <v>36</v>
      </c>
      <c r="G2065" s="12" t="s">
        <v>31</v>
      </c>
      <c r="H2065" s="12" t="s">
        <v>41</v>
      </c>
      <c r="I2065" s="13">
        <v>2</v>
      </c>
      <c r="J2065" s="14">
        <v>143.42</v>
      </c>
      <c r="K2065" s="15">
        <v>0</v>
      </c>
      <c r="L2065" s="14">
        <v>81.44</v>
      </c>
      <c r="M2065" s="14">
        <f t="shared" si="128"/>
        <v>286.84</v>
      </c>
      <c r="N2065" s="14">
        <f t="shared" si="129"/>
        <v>162.88</v>
      </c>
      <c r="O2065" s="14">
        <f t="shared" si="130"/>
        <v>123.96</v>
      </c>
      <c r="P2065" s="16">
        <f t="shared" si="131"/>
        <v>0.432157300237066</v>
      </c>
      <c r="Q2065" s="17">
        <f>YEAR(SalesDataTable[[#This Row],[Order Date]])</f>
        <v>2026</v>
      </c>
      <c r="R2065" s="16" t="str">
        <f>"Q"&amp;ROUNDUP(MONTH(SalesDataTable[[#This Row],[Order Date]])/3,0)</f>
        <v>Q4</v>
      </c>
      <c r="S2065" s="13">
        <f>MONTH(SalesDataTable[[#This Row],[Order Date]])</f>
        <v>10</v>
      </c>
      <c r="T2065" s="16" t="str">
        <f>TEXT(SalesDataTable[[#This Row],[Order Date]],"mmm")</f>
        <v>Oct</v>
      </c>
    </row>
    <row r="2066" ht="15.6" spans="1:20">
      <c r="A2066" s="19" t="s">
        <v>2137</v>
      </c>
      <c r="B2066" s="11">
        <v>46302</v>
      </c>
      <c r="C2066" s="12" t="s">
        <v>47</v>
      </c>
      <c r="D2066" s="12" t="s">
        <v>65</v>
      </c>
      <c r="E2066" s="12" t="s">
        <v>59</v>
      </c>
      <c r="F2066" s="12" t="s">
        <v>24</v>
      </c>
      <c r="G2066" s="12" t="s">
        <v>25</v>
      </c>
      <c r="H2066" s="12" t="s">
        <v>49</v>
      </c>
      <c r="I2066" s="13">
        <v>1</v>
      </c>
      <c r="J2066" s="14">
        <v>49.56</v>
      </c>
      <c r="K2066" s="15">
        <v>0.05</v>
      </c>
      <c r="L2066" s="14">
        <v>22.88</v>
      </c>
      <c r="M2066" s="14">
        <f t="shared" si="128"/>
        <v>47.082</v>
      </c>
      <c r="N2066" s="14">
        <f t="shared" si="129"/>
        <v>22.88</v>
      </c>
      <c r="O2066" s="14">
        <f t="shared" si="130"/>
        <v>24.202</v>
      </c>
      <c r="P2066" s="16">
        <f t="shared" si="131"/>
        <v>0.514039335627204</v>
      </c>
      <c r="Q2066" s="17">
        <f>YEAR(SalesDataTable[[#This Row],[Order Date]])</f>
        <v>2026</v>
      </c>
      <c r="R2066" s="16" t="str">
        <f>"Q"&amp;ROUNDUP(MONTH(SalesDataTable[[#This Row],[Order Date]])/3,0)</f>
        <v>Q4</v>
      </c>
      <c r="S2066" s="13">
        <f>MONTH(SalesDataTable[[#This Row],[Order Date]])</f>
        <v>10</v>
      </c>
      <c r="T2066" s="16" t="str">
        <f>TEXT(SalesDataTable[[#This Row],[Order Date]],"mmm")</f>
        <v>Oct</v>
      </c>
    </row>
    <row r="2067" ht="15.6" spans="1:20">
      <c r="A2067" s="19" t="s">
        <v>2138</v>
      </c>
      <c r="B2067" s="11">
        <v>46302</v>
      </c>
      <c r="C2067" s="12" t="s">
        <v>28</v>
      </c>
      <c r="D2067" s="12" t="s">
        <v>89</v>
      </c>
      <c r="E2067" s="12" t="s">
        <v>23</v>
      </c>
      <c r="F2067" s="12" t="s">
        <v>24</v>
      </c>
      <c r="G2067" s="12" t="s">
        <v>37</v>
      </c>
      <c r="H2067" s="12" t="s">
        <v>91</v>
      </c>
      <c r="I2067" s="13">
        <v>4</v>
      </c>
      <c r="J2067" s="14">
        <v>131.05</v>
      </c>
      <c r="K2067" s="15">
        <v>0</v>
      </c>
      <c r="L2067" s="14">
        <v>67.37</v>
      </c>
      <c r="M2067" s="14">
        <f t="shared" si="128"/>
        <v>524.2</v>
      </c>
      <c r="N2067" s="14">
        <f t="shared" si="129"/>
        <v>269.48</v>
      </c>
      <c r="O2067" s="14">
        <f t="shared" si="130"/>
        <v>254.72</v>
      </c>
      <c r="P2067" s="16">
        <f t="shared" si="131"/>
        <v>0.485921404044258</v>
      </c>
      <c r="Q2067" s="17">
        <f>YEAR(SalesDataTable[[#This Row],[Order Date]])</f>
        <v>2026</v>
      </c>
      <c r="R2067" s="16" t="str">
        <f>"Q"&amp;ROUNDUP(MONTH(SalesDataTable[[#This Row],[Order Date]])/3,0)</f>
        <v>Q4</v>
      </c>
      <c r="S2067" s="13">
        <f>MONTH(SalesDataTable[[#This Row],[Order Date]])</f>
        <v>10</v>
      </c>
      <c r="T2067" s="16" t="str">
        <f>TEXT(SalesDataTable[[#This Row],[Order Date]],"mmm")</f>
        <v>Oct</v>
      </c>
    </row>
    <row r="2068" ht="15.6" spans="1:20">
      <c r="A2068" s="19" t="s">
        <v>2139</v>
      </c>
      <c r="B2068" s="11">
        <v>46303</v>
      </c>
      <c r="C2068" s="12" t="s">
        <v>21</v>
      </c>
      <c r="D2068" s="12" t="s">
        <v>72</v>
      </c>
      <c r="E2068" s="12" t="s">
        <v>23</v>
      </c>
      <c r="F2068" s="12" t="s">
        <v>40</v>
      </c>
      <c r="G2068" s="12" t="s">
        <v>25</v>
      </c>
      <c r="H2068" s="12" t="s">
        <v>49</v>
      </c>
      <c r="I2068" s="13">
        <v>1</v>
      </c>
      <c r="J2068" s="14">
        <v>51.35</v>
      </c>
      <c r="K2068" s="15">
        <v>0</v>
      </c>
      <c r="L2068" s="14">
        <v>22.98</v>
      </c>
      <c r="M2068" s="14">
        <f t="shared" si="128"/>
        <v>51.35</v>
      </c>
      <c r="N2068" s="14">
        <f t="shared" si="129"/>
        <v>22.98</v>
      </c>
      <c r="O2068" s="14">
        <f t="shared" si="130"/>
        <v>28.37</v>
      </c>
      <c r="P2068" s="16">
        <f t="shared" si="131"/>
        <v>0.552482960077897</v>
      </c>
      <c r="Q2068" s="17">
        <f>YEAR(SalesDataTable[[#This Row],[Order Date]])</f>
        <v>2026</v>
      </c>
      <c r="R2068" s="16" t="str">
        <f>"Q"&amp;ROUNDUP(MONTH(SalesDataTable[[#This Row],[Order Date]])/3,0)</f>
        <v>Q4</v>
      </c>
      <c r="S2068" s="13">
        <f>MONTH(SalesDataTable[[#This Row],[Order Date]])</f>
        <v>10</v>
      </c>
      <c r="T2068" s="16" t="str">
        <f>TEXT(SalesDataTable[[#This Row],[Order Date]],"mmm")</f>
        <v>Oct</v>
      </c>
    </row>
    <row r="2069" ht="15.6" spans="1:20">
      <c r="A2069" s="19" t="s">
        <v>2140</v>
      </c>
      <c r="B2069" s="11">
        <v>46303</v>
      </c>
      <c r="C2069" s="12" t="s">
        <v>47</v>
      </c>
      <c r="D2069" s="12" t="s">
        <v>68</v>
      </c>
      <c r="E2069" s="12" t="s">
        <v>23</v>
      </c>
      <c r="F2069" s="12" t="s">
        <v>24</v>
      </c>
      <c r="G2069" s="12" t="s">
        <v>69</v>
      </c>
      <c r="H2069" s="12" t="s">
        <v>70</v>
      </c>
      <c r="I2069" s="13">
        <v>1</v>
      </c>
      <c r="J2069" s="14">
        <v>39.66</v>
      </c>
      <c r="K2069" s="15">
        <v>0</v>
      </c>
      <c r="L2069" s="14">
        <v>14.39</v>
      </c>
      <c r="M2069" s="14">
        <f t="shared" si="128"/>
        <v>39.66</v>
      </c>
      <c r="N2069" s="14">
        <f t="shared" si="129"/>
        <v>14.39</v>
      </c>
      <c r="O2069" s="14">
        <f t="shared" si="130"/>
        <v>25.27</v>
      </c>
      <c r="P2069" s="16">
        <f t="shared" si="131"/>
        <v>0.637165910237015</v>
      </c>
      <c r="Q2069" s="17">
        <f>YEAR(SalesDataTable[[#This Row],[Order Date]])</f>
        <v>2026</v>
      </c>
      <c r="R2069" s="16" t="str">
        <f>"Q"&amp;ROUNDUP(MONTH(SalesDataTable[[#This Row],[Order Date]])/3,0)</f>
        <v>Q4</v>
      </c>
      <c r="S2069" s="13">
        <f>MONTH(SalesDataTable[[#This Row],[Order Date]])</f>
        <v>10</v>
      </c>
      <c r="T2069" s="16" t="str">
        <f>TEXT(SalesDataTable[[#This Row],[Order Date]],"mmm")</f>
        <v>Oct</v>
      </c>
    </row>
    <row r="2070" ht="15.6" spans="1:20">
      <c r="A2070" s="19" t="s">
        <v>2141</v>
      </c>
      <c r="B2070" s="11">
        <v>46303</v>
      </c>
      <c r="C2070" s="12" t="s">
        <v>47</v>
      </c>
      <c r="D2070" s="12" t="s">
        <v>102</v>
      </c>
      <c r="E2070" s="12" t="s">
        <v>45</v>
      </c>
      <c r="F2070" s="12" t="s">
        <v>36</v>
      </c>
      <c r="G2070" s="12" t="s">
        <v>69</v>
      </c>
      <c r="H2070" s="12" t="s">
        <v>70</v>
      </c>
      <c r="I2070" s="13">
        <v>1</v>
      </c>
      <c r="J2070" s="14">
        <v>39.79</v>
      </c>
      <c r="K2070" s="15">
        <v>0</v>
      </c>
      <c r="L2070" s="14">
        <v>14.76</v>
      </c>
      <c r="M2070" s="14">
        <f t="shared" si="128"/>
        <v>39.79</v>
      </c>
      <c r="N2070" s="14">
        <f t="shared" si="129"/>
        <v>14.76</v>
      </c>
      <c r="O2070" s="14">
        <f t="shared" si="130"/>
        <v>25.03</v>
      </c>
      <c r="P2070" s="16">
        <f t="shared" si="131"/>
        <v>0.629052525760241</v>
      </c>
      <c r="Q2070" s="17">
        <f>YEAR(SalesDataTable[[#This Row],[Order Date]])</f>
        <v>2026</v>
      </c>
      <c r="R2070" s="16" t="str">
        <f>"Q"&amp;ROUNDUP(MONTH(SalesDataTable[[#This Row],[Order Date]])/3,0)</f>
        <v>Q4</v>
      </c>
      <c r="S2070" s="13">
        <f>MONTH(SalesDataTable[[#This Row],[Order Date]])</f>
        <v>10</v>
      </c>
      <c r="T2070" s="16" t="str">
        <f>TEXT(SalesDataTable[[#This Row],[Order Date]],"mmm")</f>
        <v>Oct</v>
      </c>
    </row>
    <row r="2071" ht="15.6" spans="1:20">
      <c r="A2071" s="19" t="s">
        <v>2142</v>
      </c>
      <c r="B2071" s="11">
        <v>46303</v>
      </c>
      <c r="C2071" s="12" t="s">
        <v>34</v>
      </c>
      <c r="D2071" s="12" t="s">
        <v>81</v>
      </c>
      <c r="E2071" s="12" t="s">
        <v>30</v>
      </c>
      <c r="F2071" s="12" t="s">
        <v>36</v>
      </c>
      <c r="G2071" s="12" t="s">
        <v>25</v>
      </c>
      <c r="H2071" s="12" t="s">
        <v>55</v>
      </c>
      <c r="I2071" s="13">
        <v>6</v>
      </c>
      <c r="J2071" s="14">
        <v>41.27</v>
      </c>
      <c r="K2071" s="15">
        <v>0.1</v>
      </c>
      <c r="L2071" s="14">
        <v>16.61</v>
      </c>
      <c r="M2071" s="14">
        <f t="shared" si="128"/>
        <v>222.858</v>
      </c>
      <c r="N2071" s="14">
        <f t="shared" si="129"/>
        <v>99.66</v>
      </c>
      <c r="O2071" s="14">
        <f t="shared" si="130"/>
        <v>123.198</v>
      </c>
      <c r="P2071" s="16">
        <f t="shared" si="131"/>
        <v>0.552809412271491</v>
      </c>
      <c r="Q2071" s="17">
        <f>YEAR(SalesDataTable[[#This Row],[Order Date]])</f>
        <v>2026</v>
      </c>
      <c r="R2071" s="16" t="str">
        <f>"Q"&amp;ROUNDUP(MONTH(SalesDataTable[[#This Row],[Order Date]])/3,0)</f>
        <v>Q4</v>
      </c>
      <c r="S2071" s="13">
        <f>MONTH(SalesDataTable[[#This Row],[Order Date]])</f>
        <v>10</v>
      </c>
      <c r="T2071" s="16" t="str">
        <f>TEXT(SalesDataTable[[#This Row],[Order Date]],"mmm")</f>
        <v>Oct</v>
      </c>
    </row>
    <row r="2072" ht="15.6" spans="1:20">
      <c r="A2072" s="19" t="s">
        <v>2143</v>
      </c>
      <c r="B2072" s="11">
        <v>46303</v>
      </c>
      <c r="C2072" s="12" t="s">
        <v>47</v>
      </c>
      <c r="D2072" s="12" t="s">
        <v>48</v>
      </c>
      <c r="E2072" s="12" t="s">
        <v>23</v>
      </c>
      <c r="F2072" s="12" t="s">
        <v>24</v>
      </c>
      <c r="G2072" s="12" t="s">
        <v>31</v>
      </c>
      <c r="H2072" s="12" t="s">
        <v>32</v>
      </c>
      <c r="I2072" s="13">
        <v>1</v>
      </c>
      <c r="J2072" s="14">
        <v>93.39</v>
      </c>
      <c r="K2072" s="15">
        <v>0</v>
      </c>
      <c r="L2072" s="14">
        <v>45.98</v>
      </c>
      <c r="M2072" s="14">
        <f t="shared" si="128"/>
        <v>93.39</v>
      </c>
      <c r="N2072" s="14">
        <f t="shared" si="129"/>
        <v>45.98</v>
      </c>
      <c r="O2072" s="14">
        <f t="shared" si="130"/>
        <v>47.41</v>
      </c>
      <c r="P2072" s="16">
        <f t="shared" si="131"/>
        <v>0.507656065959953</v>
      </c>
      <c r="Q2072" s="17">
        <f>YEAR(SalesDataTable[[#This Row],[Order Date]])</f>
        <v>2026</v>
      </c>
      <c r="R2072" s="16" t="str">
        <f>"Q"&amp;ROUNDUP(MONTH(SalesDataTable[[#This Row],[Order Date]])/3,0)</f>
        <v>Q4</v>
      </c>
      <c r="S2072" s="13">
        <f>MONTH(SalesDataTable[[#This Row],[Order Date]])</f>
        <v>10</v>
      </c>
      <c r="T2072" s="16" t="str">
        <f>TEXT(SalesDataTable[[#This Row],[Order Date]],"mmm")</f>
        <v>Oct</v>
      </c>
    </row>
    <row r="2073" ht="15.6" spans="1:20">
      <c r="A2073" s="19" t="s">
        <v>2144</v>
      </c>
      <c r="B2073" s="11">
        <v>46304</v>
      </c>
      <c r="C2073" s="12" t="s">
        <v>34</v>
      </c>
      <c r="D2073" s="12" t="s">
        <v>44</v>
      </c>
      <c r="E2073" s="12" t="s">
        <v>23</v>
      </c>
      <c r="F2073" s="12" t="s">
        <v>40</v>
      </c>
      <c r="G2073" s="12" t="s">
        <v>51</v>
      </c>
      <c r="H2073" s="12" t="s">
        <v>52</v>
      </c>
      <c r="I2073" s="13">
        <v>1</v>
      </c>
      <c r="J2073" s="14">
        <v>336.56</v>
      </c>
      <c r="K2073" s="15">
        <v>0</v>
      </c>
      <c r="L2073" s="14">
        <v>189.74</v>
      </c>
      <c r="M2073" s="14">
        <f t="shared" si="128"/>
        <v>336.56</v>
      </c>
      <c r="N2073" s="14">
        <f t="shared" si="129"/>
        <v>189.74</v>
      </c>
      <c r="O2073" s="14">
        <f t="shared" si="130"/>
        <v>146.82</v>
      </c>
      <c r="P2073" s="16">
        <f t="shared" si="131"/>
        <v>0.436237223674828</v>
      </c>
      <c r="Q2073" s="17">
        <f>YEAR(SalesDataTable[[#This Row],[Order Date]])</f>
        <v>2026</v>
      </c>
      <c r="R2073" s="16" t="str">
        <f>"Q"&amp;ROUNDUP(MONTH(SalesDataTable[[#This Row],[Order Date]])/3,0)</f>
        <v>Q4</v>
      </c>
      <c r="S2073" s="13">
        <f>MONTH(SalesDataTable[[#This Row],[Order Date]])</f>
        <v>10</v>
      </c>
      <c r="T2073" s="16" t="str">
        <f>TEXT(SalesDataTable[[#This Row],[Order Date]],"mmm")</f>
        <v>Oct</v>
      </c>
    </row>
    <row r="2074" ht="15.6" spans="1:20">
      <c r="A2074" s="19" t="s">
        <v>2145</v>
      </c>
      <c r="B2074" s="11">
        <v>46304</v>
      </c>
      <c r="C2074" s="12" t="s">
        <v>34</v>
      </c>
      <c r="D2074" s="12" t="s">
        <v>35</v>
      </c>
      <c r="E2074" s="12" t="s">
        <v>23</v>
      </c>
      <c r="F2074" s="12" t="s">
        <v>36</v>
      </c>
      <c r="G2074" s="12" t="s">
        <v>37</v>
      </c>
      <c r="H2074" s="12" t="s">
        <v>91</v>
      </c>
      <c r="I2074" s="13">
        <v>2</v>
      </c>
      <c r="J2074" s="14">
        <v>132.48</v>
      </c>
      <c r="K2074" s="15">
        <v>0.1</v>
      </c>
      <c r="L2074" s="14">
        <v>67.48</v>
      </c>
      <c r="M2074" s="14">
        <f t="shared" si="128"/>
        <v>238.464</v>
      </c>
      <c r="N2074" s="14">
        <f t="shared" si="129"/>
        <v>134.96</v>
      </c>
      <c r="O2074" s="14">
        <f t="shared" si="130"/>
        <v>103.504</v>
      </c>
      <c r="P2074" s="16">
        <f t="shared" si="131"/>
        <v>0.434044551798175</v>
      </c>
      <c r="Q2074" s="17">
        <f>YEAR(SalesDataTable[[#This Row],[Order Date]])</f>
        <v>2026</v>
      </c>
      <c r="R2074" s="16" t="str">
        <f>"Q"&amp;ROUNDUP(MONTH(SalesDataTable[[#This Row],[Order Date]])/3,0)</f>
        <v>Q4</v>
      </c>
      <c r="S2074" s="13">
        <f>MONTH(SalesDataTable[[#This Row],[Order Date]])</f>
        <v>10</v>
      </c>
      <c r="T2074" s="16" t="str">
        <f>TEXT(SalesDataTable[[#This Row],[Order Date]],"mmm")</f>
        <v>Oct</v>
      </c>
    </row>
    <row r="2075" ht="15.6" spans="1:20">
      <c r="A2075" s="19" t="s">
        <v>2146</v>
      </c>
      <c r="B2075" s="11">
        <v>46304</v>
      </c>
      <c r="C2075" s="12" t="s">
        <v>28</v>
      </c>
      <c r="D2075" s="12" t="s">
        <v>106</v>
      </c>
      <c r="E2075" s="12" t="s">
        <v>45</v>
      </c>
      <c r="F2075" s="12" t="s">
        <v>24</v>
      </c>
      <c r="G2075" s="12" t="s">
        <v>31</v>
      </c>
      <c r="H2075" s="12" t="s">
        <v>32</v>
      </c>
      <c r="I2075" s="13">
        <v>1</v>
      </c>
      <c r="J2075" s="14">
        <v>92.59</v>
      </c>
      <c r="K2075" s="15">
        <v>0</v>
      </c>
      <c r="L2075" s="14">
        <v>44.46</v>
      </c>
      <c r="M2075" s="14">
        <f t="shared" si="128"/>
        <v>92.59</v>
      </c>
      <c r="N2075" s="14">
        <f t="shared" si="129"/>
        <v>44.46</v>
      </c>
      <c r="O2075" s="14">
        <f t="shared" si="130"/>
        <v>48.13</v>
      </c>
      <c r="P2075" s="16">
        <f t="shared" si="131"/>
        <v>0.519818554919538</v>
      </c>
      <c r="Q2075" s="17">
        <f>YEAR(SalesDataTable[[#This Row],[Order Date]])</f>
        <v>2026</v>
      </c>
      <c r="R2075" s="16" t="str">
        <f>"Q"&amp;ROUNDUP(MONTH(SalesDataTable[[#This Row],[Order Date]])/3,0)</f>
        <v>Q4</v>
      </c>
      <c r="S2075" s="13">
        <f>MONTH(SalesDataTable[[#This Row],[Order Date]])</f>
        <v>10</v>
      </c>
      <c r="T2075" s="16" t="str">
        <f>TEXT(SalesDataTable[[#This Row],[Order Date]],"mmm")</f>
        <v>Oct</v>
      </c>
    </row>
    <row r="2076" ht="15.6" spans="1:20">
      <c r="A2076" s="19" t="s">
        <v>2147</v>
      </c>
      <c r="B2076" s="11">
        <v>46304</v>
      </c>
      <c r="C2076" s="12" t="s">
        <v>47</v>
      </c>
      <c r="D2076" s="12" t="s">
        <v>68</v>
      </c>
      <c r="E2076" s="12" t="s">
        <v>45</v>
      </c>
      <c r="F2076" s="12" t="s">
        <v>40</v>
      </c>
      <c r="G2076" s="12" t="s">
        <v>69</v>
      </c>
      <c r="H2076" s="12" t="s">
        <v>87</v>
      </c>
      <c r="I2076" s="13">
        <v>1</v>
      </c>
      <c r="J2076" s="14">
        <v>35.45</v>
      </c>
      <c r="K2076" s="15">
        <v>0.05</v>
      </c>
      <c r="L2076" s="14">
        <v>14.23</v>
      </c>
      <c r="M2076" s="14">
        <f t="shared" si="128"/>
        <v>33.6775</v>
      </c>
      <c r="N2076" s="14">
        <f t="shared" si="129"/>
        <v>14.23</v>
      </c>
      <c r="O2076" s="14">
        <f t="shared" si="130"/>
        <v>19.4475</v>
      </c>
      <c r="P2076" s="16">
        <f t="shared" si="131"/>
        <v>0.577462697646797</v>
      </c>
      <c r="Q2076" s="17">
        <f>YEAR(SalesDataTable[[#This Row],[Order Date]])</f>
        <v>2026</v>
      </c>
      <c r="R2076" s="16" t="str">
        <f>"Q"&amp;ROUNDUP(MONTH(SalesDataTable[[#This Row],[Order Date]])/3,0)</f>
        <v>Q4</v>
      </c>
      <c r="S2076" s="13">
        <f>MONTH(SalesDataTable[[#This Row],[Order Date]])</f>
        <v>10</v>
      </c>
      <c r="T2076" s="16" t="str">
        <f>TEXT(SalesDataTable[[#This Row],[Order Date]],"mmm")</f>
        <v>Oct</v>
      </c>
    </row>
    <row r="2077" ht="15.6" spans="1:20">
      <c r="A2077" s="19" t="s">
        <v>2148</v>
      </c>
      <c r="B2077" s="11">
        <v>46304</v>
      </c>
      <c r="C2077" s="12" t="s">
        <v>34</v>
      </c>
      <c r="D2077" s="12" t="s">
        <v>35</v>
      </c>
      <c r="E2077" s="12" t="s">
        <v>23</v>
      </c>
      <c r="F2077" s="12" t="s">
        <v>36</v>
      </c>
      <c r="G2077" s="12" t="s">
        <v>31</v>
      </c>
      <c r="H2077" s="12" t="s">
        <v>32</v>
      </c>
      <c r="I2077" s="13">
        <v>2</v>
      </c>
      <c r="J2077" s="14">
        <v>93.83</v>
      </c>
      <c r="K2077" s="15">
        <v>0.1</v>
      </c>
      <c r="L2077" s="14">
        <v>44.27</v>
      </c>
      <c r="M2077" s="14">
        <f t="shared" si="128"/>
        <v>168.894</v>
      </c>
      <c r="N2077" s="14">
        <f t="shared" si="129"/>
        <v>88.54</v>
      </c>
      <c r="O2077" s="14">
        <f t="shared" si="130"/>
        <v>80.354</v>
      </c>
      <c r="P2077" s="16">
        <f t="shared" si="131"/>
        <v>0.475765864980402</v>
      </c>
      <c r="Q2077" s="17">
        <f>YEAR(SalesDataTable[[#This Row],[Order Date]])</f>
        <v>2026</v>
      </c>
      <c r="R2077" s="16" t="str">
        <f>"Q"&amp;ROUNDUP(MONTH(SalesDataTable[[#This Row],[Order Date]])/3,0)</f>
        <v>Q4</v>
      </c>
      <c r="S2077" s="13">
        <f>MONTH(SalesDataTable[[#This Row],[Order Date]])</f>
        <v>10</v>
      </c>
      <c r="T2077" s="16" t="str">
        <f>TEXT(SalesDataTable[[#This Row],[Order Date]],"mmm")</f>
        <v>Oct</v>
      </c>
    </row>
    <row r="2078" ht="15.6" spans="1:20">
      <c r="A2078" s="19" t="s">
        <v>2149</v>
      </c>
      <c r="B2078" s="11">
        <v>46304</v>
      </c>
      <c r="C2078" s="12" t="s">
        <v>28</v>
      </c>
      <c r="D2078" s="12" t="s">
        <v>89</v>
      </c>
      <c r="E2078" s="12" t="s">
        <v>23</v>
      </c>
      <c r="F2078" s="12" t="s">
        <v>36</v>
      </c>
      <c r="G2078" s="12" t="s">
        <v>69</v>
      </c>
      <c r="H2078" s="12" t="s">
        <v>87</v>
      </c>
      <c r="I2078" s="13">
        <v>1</v>
      </c>
      <c r="J2078" s="14">
        <v>36.32</v>
      </c>
      <c r="K2078" s="15">
        <v>0</v>
      </c>
      <c r="L2078" s="14">
        <v>13.6</v>
      </c>
      <c r="M2078" s="14">
        <f t="shared" si="128"/>
        <v>36.32</v>
      </c>
      <c r="N2078" s="14">
        <f t="shared" si="129"/>
        <v>13.6</v>
      </c>
      <c r="O2078" s="14">
        <f t="shared" si="130"/>
        <v>22.72</v>
      </c>
      <c r="P2078" s="16">
        <f t="shared" si="131"/>
        <v>0.625550660792952</v>
      </c>
      <c r="Q2078" s="17">
        <f>YEAR(SalesDataTable[[#This Row],[Order Date]])</f>
        <v>2026</v>
      </c>
      <c r="R2078" s="16" t="str">
        <f>"Q"&amp;ROUNDUP(MONTH(SalesDataTable[[#This Row],[Order Date]])/3,0)</f>
        <v>Q4</v>
      </c>
      <c r="S2078" s="13">
        <f>MONTH(SalesDataTable[[#This Row],[Order Date]])</f>
        <v>10</v>
      </c>
      <c r="T2078" s="16" t="str">
        <f>TEXT(SalesDataTable[[#This Row],[Order Date]],"mmm")</f>
        <v>Oct</v>
      </c>
    </row>
    <row r="2079" ht="15.6" spans="1:20">
      <c r="A2079" s="19" t="s">
        <v>2150</v>
      </c>
      <c r="B2079" s="11">
        <v>46304</v>
      </c>
      <c r="C2079" s="12" t="s">
        <v>21</v>
      </c>
      <c r="D2079" s="12" t="s">
        <v>108</v>
      </c>
      <c r="E2079" s="12" t="s">
        <v>23</v>
      </c>
      <c r="F2079" s="12" t="s">
        <v>24</v>
      </c>
      <c r="G2079" s="12" t="s">
        <v>69</v>
      </c>
      <c r="H2079" s="12" t="s">
        <v>75</v>
      </c>
      <c r="I2079" s="13">
        <v>2</v>
      </c>
      <c r="J2079" s="14">
        <v>125.56</v>
      </c>
      <c r="K2079" s="15">
        <v>0.1</v>
      </c>
      <c r="L2079" s="14">
        <v>67.26</v>
      </c>
      <c r="M2079" s="14">
        <f t="shared" si="128"/>
        <v>226.008</v>
      </c>
      <c r="N2079" s="14">
        <f t="shared" si="129"/>
        <v>134.52</v>
      </c>
      <c r="O2079" s="14">
        <f t="shared" si="130"/>
        <v>91.488</v>
      </c>
      <c r="P2079" s="16">
        <f t="shared" si="131"/>
        <v>0.40479983009451</v>
      </c>
      <c r="Q2079" s="17">
        <f>YEAR(SalesDataTable[[#This Row],[Order Date]])</f>
        <v>2026</v>
      </c>
      <c r="R2079" s="16" t="str">
        <f>"Q"&amp;ROUNDUP(MONTH(SalesDataTable[[#This Row],[Order Date]])/3,0)</f>
        <v>Q4</v>
      </c>
      <c r="S2079" s="13">
        <f>MONTH(SalesDataTable[[#This Row],[Order Date]])</f>
        <v>10</v>
      </c>
      <c r="T2079" s="16" t="str">
        <f>TEXT(SalesDataTable[[#This Row],[Order Date]],"mmm")</f>
        <v>Oct</v>
      </c>
    </row>
    <row r="2080" ht="15.6" spans="1:20">
      <c r="A2080" s="19" t="s">
        <v>2151</v>
      </c>
      <c r="B2080" s="11">
        <v>46304</v>
      </c>
      <c r="C2080" s="12" t="s">
        <v>21</v>
      </c>
      <c r="D2080" s="12" t="s">
        <v>108</v>
      </c>
      <c r="E2080" s="12" t="s">
        <v>59</v>
      </c>
      <c r="F2080" s="12" t="s">
        <v>36</v>
      </c>
      <c r="G2080" s="12" t="s">
        <v>51</v>
      </c>
      <c r="H2080" s="12" t="s">
        <v>110</v>
      </c>
      <c r="I2080" s="13">
        <v>2</v>
      </c>
      <c r="J2080" s="14">
        <v>124.91</v>
      </c>
      <c r="K2080" s="15">
        <v>0</v>
      </c>
      <c r="L2080" s="14">
        <v>60.33</v>
      </c>
      <c r="M2080" s="14">
        <f t="shared" si="128"/>
        <v>249.82</v>
      </c>
      <c r="N2080" s="14">
        <f t="shared" si="129"/>
        <v>120.66</v>
      </c>
      <c r="O2080" s="14">
        <f t="shared" si="130"/>
        <v>129.16</v>
      </c>
      <c r="P2080" s="16">
        <f t="shared" si="131"/>
        <v>0.51701224881915</v>
      </c>
      <c r="Q2080" s="17">
        <f>YEAR(SalesDataTable[[#This Row],[Order Date]])</f>
        <v>2026</v>
      </c>
      <c r="R2080" s="16" t="str">
        <f>"Q"&amp;ROUNDUP(MONTH(SalesDataTable[[#This Row],[Order Date]])/3,0)</f>
        <v>Q4</v>
      </c>
      <c r="S2080" s="13">
        <f>MONTH(SalesDataTable[[#This Row],[Order Date]])</f>
        <v>10</v>
      </c>
      <c r="T2080" s="16" t="str">
        <f>TEXT(SalesDataTable[[#This Row],[Order Date]],"mmm")</f>
        <v>Oct</v>
      </c>
    </row>
    <row r="2081" ht="15.6" spans="1:20">
      <c r="A2081" s="19" t="s">
        <v>2152</v>
      </c>
      <c r="B2081" s="11">
        <v>46304</v>
      </c>
      <c r="C2081" s="12" t="s">
        <v>28</v>
      </c>
      <c r="D2081" s="12" t="s">
        <v>89</v>
      </c>
      <c r="E2081" s="12" t="s">
        <v>23</v>
      </c>
      <c r="F2081" s="12" t="s">
        <v>36</v>
      </c>
      <c r="G2081" s="12" t="s">
        <v>51</v>
      </c>
      <c r="H2081" s="12" t="s">
        <v>61</v>
      </c>
      <c r="I2081" s="13">
        <v>1</v>
      </c>
      <c r="J2081" s="14">
        <v>199.32</v>
      </c>
      <c r="K2081" s="15">
        <v>0</v>
      </c>
      <c r="L2081" s="14">
        <v>103.83</v>
      </c>
      <c r="M2081" s="14">
        <f t="shared" si="128"/>
        <v>199.32</v>
      </c>
      <c r="N2081" s="14">
        <f t="shared" si="129"/>
        <v>103.83</v>
      </c>
      <c r="O2081" s="14">
        <f t="shared" si="130"/>
        <v>95.49</v>
      </c>
      <c r="P2081" s="16">
        <f t="shared" si="131"/>
        <v>0.479078868151716</v>
      </c>
      <c r="Q2081" s="17">
        <f>YEAR(SalesDataTable[[#This Row],[Order Date]])</f>
        <v>2026</v>
      </c>
      <c r="R2081" s="16" t="str">
        <f>"Q"&amp;ROUNDUP(MONTH(SalesDataTable[[#This Row],[Order Date]])/3,0)</f>
        <v>Q4</v>
      </c>
      <c r="S2081" s="13">
        <f>MONTH(SalesDataTable[[#This Row],[Order Date]])</f>
        <v>10</v>
      </c>
      <c r="T2081" s="16" t="str">
        <f>TEXT(SalesDataTable[[#This Row],[Order Date]],"mmm")</f>
        <v>Oct</v>
      </c>
    </row>
    <row r="2082" ht="15.6" spans="1:20">
      <c r="A2082" s="19" t="s">
        <v>2153</v>
      </c>
      <c r="B2082" s="11">
        <v>46305</v>
      </c>
      <c r="C2082" s="12" t="s">
        <v>28</v>
      </c>
      <c r="D2082" s="12" t="s">
        <v>86</v>
      </c>
      <c r="E2082" s="12" t="s">
        <v>23</v>
      </c>
      <c r="F2082" s="12" t="s">
        <v>24</v>
      </c>
      <c r="G2082" s="12" t="s">
        <v>51</v>
      </c>
      <c r="H2082" s="12" t="s">
        <v>52</v>
      </c>
      <c r="I2082" s="13">
        <v>4</v>
      </c>
      <c r="J2082" s="14">
        <v>337.38</v>
      </c>
      <c r="K2082" s="15">
        <v>0.05</v>
      </c>
      <c r="L2082" s="14">
        <v>194.94</v>
      </c>
      <c r="M2082" s="14">
        <f t="shared" si="128"/>
        <v>1282.044</v>
      </c>
      <c r="N2082" s="14">
        <f t="shared" si="129"/>
        <v>779.76</v>
      </c>
      <c r="O2082" s="14">
        <f t="shared" si="130"/>
        <v>502.284</v>
      </c>
      <c r="P2082" s="16">
        <f t="shared" si="131"/>
        <v>0.391783745331673</v>
      </c>
      <c r="Q2082" s="17">
        <f>YEAR(SalesDataTable[[#This Row],[Order Date]])</f>
        <v>2026</v>
      </c>
      <c r="R2082" s="16" t="str">
        <f>"Q"&amp;ROUNDUP(MONTH(SalesDataTable[[#This Row],[Order Date]])/3,0)</f>
        <v>Q4</v>
      </c>
      <c r="S2082" s="13">
        <f>MONTH(SalesDataTable[[#This Row],[Order Date]])</f>
        <v>10</v>
      </c>
      <c r="T2082" s="16" t="str">
        <f>TEXT(SalesDataTable[[#This Row],[Order Date]],"mmm")</f>
        <v>Oct</v>
      </c>
    </row>
    <row r="2083" ht="15.6" spans="1:20">
      <c r="A2083" s="19" t="s">
        <v>2154</v>
      </c>
      <c r="B2083" s="11">
        <v>46305</v>
      </c>
      <c r="C2083" s="12" t="s">
        <v>34</v>
      </c>
      <c r="D2083" s="12" t="s">
        <v>35</v>
      </c>
      <c r="E2083" s="12" t="s">
        <v>23</v>
      </c>
      <c r="F2083" s="12" t="s">
        <v>40</v>
      </c>
      <c r="G2083" s="12" t="s">
        <v>51</v>
      </c>
      <c r="H2083" s="12" t="s">
        <v>84</v>
      </c>
      <c r="I2083" s="13">
        <v>3</v>
      </c>
      <c r="J2083" s="14">
        <v>82.18</v>
      </c>
      <c r="K2083" s="15">
        <v>0.1</v>
      </c>
      <c r="L2083" s="14">
        <v>39.82</v>
      </c>
      <c r="M2083" s="14">
        <f t="shared" si="128"/>
        <v>221.886</v>
      </c>
      <c r="N2083" s="14">
        <f t="shared" si="129"/>
        <v>119.46</v>
      </c>
      <c r="O2083" s="14">
        <f t="shared" si="130"/>
        <v>102.426</v>
      </c>
      <c r="P2083" s="16">
        <f t="shared" si="131"/>
        <v>0.461615424136719</v>
      </c>
      <c r="Q2083" s="17">
        <f>YEAR(SalesDataTable[[#This Row],[Order Date]])</f>
        <v>2026</v>
      </c>
      <c r="R2083" s="16" t="str">
        <f>"Q"&amp;ROUNDUP(MONTH(SalesDataTable[[#This Row],[Order Date]])/3,0)</f>
        <v>Q4</v>
      </c>
      <c r="S2083" s="13">
        <f>MONTH(SalesDataTable[[#This Row],[Order Date]])</f>
        <v>10</v>
      </c>
      <c r="T2083" s="16" t="str">
        <f>TEXT(SalesDataTable[[#This Row],[Order Date]],"mmm")</f>
        <v>Oct</v>
      </c>
    </row>
    <row r="2084" ht="15.6" spans="1:20">
      <c r="A2084" s="19" t="s">
        <v>2155</v>
      </c>
      <c r="B2084" s="11">
        <v>46305</v>
      </c>
      <c r="C2084" s="12" t="s">
        <v>21</v>
      </c>
      <c r="D2084" s="12" t="s">
        <v>108</v>
      </c>
      <c r="E2084" s="12" t="s">
        <v>30</v>
      </c>
      <c r="F2084" s="12" t="s">
        <v>36</v>
      </c>
      <c r="G2084" s="12" t="s">
        <v>31</v>
      </c>
      <c r="H2084" s="12" t="s">
        <v>99</v>
      </c>
      <c r="I2084" s="13">
        <v>15</v>
      </c>
      <c r="J2084" s="14">
        <v>70.25</v>
      </c>
      <c r="K2084" s="15">
        <v>0.1</v>
      </c>
      <c r="L2084" s="14">
        <v>32.19</v>
      </c>
      <c r="M2084" s="14">
        <f t="shared" si="128"/>
        <v>948.375</v>
      </c>
      <c r="N2084" s="14">
        <f t="shared" si="129"/>
        <v>482.85</v>
      </c>
      <c r="O2084" s="14">
        <f t="shared" si="130"/>
        <v>465.525</v>
      </c>
      <c r="P2084" s="16">
        <f t="shared" si="131"/>
        <v>0.490865954922894</v>
      </c>
      <c r="Q2084" s="17">
        <f>YEAR(SalesDataTable[[#This Row],[Order Date]])</f>
        <v>2026</v>
      </c>
      <c r="R2084" s="16" t="str">
        <f>"Q"&amp;ROUNDUP(MONTH(SalesDataTable[[#This Row],[Order Date]])/3,0)</f>
        <v>Q4</v>
      </c>
      <c r="S2084" s="13">
        <f>MONTH(SalesDataTable[[#This Row],[Order Date]])</f>
        <v>10</v>
      </c>
      <c r="T2084" s="16" t="str">
        <f>TEXT(SalesDataTable[[#This Row],[Order Date]],"mmm")</f>
        <v>Oct</v>
      </c>
    </row>
    <row r="2085" ht="15.6" spans="1:20">
      <c r="A2085" s="19" t="s">
        <v>2156</v>
      </c>
      <c r="B2085" s="11">
        <v>46305</v>
      </c>
      <c r="C2085" s="12" t="s">
        <v>47</v>
      </c>
      <c r="D2085" s="12" t="s">
        <v>65</v>
      </c>
      <c r="E2085" s="12" t="s">
        <v>45</v>
      </c>
      <c r="F2085" s="12" t="s">
        <v>36</v>
      </c>
      <c r="G2085" s="12" t="s">
        <v>37</v>
      </c>
      <c r="H2085" s="12" t="s">
        <v>38</v>
      </c>
      <c r="I2085" s="13">
        <v>2</v>
      </c>
      <c r="J2085" s="14">
        <v>35.36</v>
      </c>
      <c r="K2085" s="15">
        <v>0</v>
      </c>
      <c r="L2085" s="14">
        <v>13.49</v>
      </c>
      <c r="M2085" s="14">
        <f t="shared" si="128"/>
        <v>70.72</v>
      </c>
      <c r="N2085" s="14">
        <f t="shared" si="129"/>
        <v>26.98</v>
      </c>
      <c r="O2085" s="14">
        <f t="shared" si="130"/>
        <v>43.74</v>
      </c>
      <c r="P2085" s="16">
        <f t="shared" si="131"/>
        <v>0.618495475113122</v>
      </c>
      <c r="Q2085" s="17">
        <f>YEAR(SalesDataTable[[#This Row],[Order Date]])</f>
        <v>2026</v>
      </c>
      <c r="R2085" s="16" t="str">
        <f>"Q"&amp;ROUNDUP(MONTH(SalesDataTable[[#This Row],[Order Date]])/3,0)</f>
        <v>Q4</v>
      </c>
      <c r="S2085" s="13">
        <f>MONTH(SalesDataTable[[#This Row],[Order Date]])</f>
        <v>10</v>
      </c>
      <c r="T2085" s="16" t="str">
        <f>TEXT(SalesDataTable[[#This Row],[Order Date]],"mmm")</f>
        <v>Oct</v>
      </c>
    </row>
    <row r="2086" ht="15.6" spans="1:20">
      <c r="A2086" s="19" t="s">
        <v>2157</v>
      </c>
      <c r="B2086" s="11">
        <v>46305</v>
      </c>
      <c r="C2086" s="12" t="s">
        <v>34</v>
      </c>
      <c r="D2086" s="12" t="s">
        <v>54</v>
      </c>
      <c r="E2086" s="12" t="s">
        <v>45</v>
      </c>
      <c r="F2086" s="12" t="s">
        <v>36</v>
      </c>
      <c r="G2086" s="12" t="s">
        <v>37</v>
      </c>
      <c r="H2086" s="12" t="s">
        <v>66</v>
      </c>
      <c r="I2086" s="13">
        <v>1</v>
      </c>
      <c r="J2086" s="14">
        <v>46.01</v>
      </c>
      <c r="K2086" s="15">
        <v>0</v>
      </c>
      <c r="L2086" s="14">
        <v>18.24</v>
      </c>
      <c r="M2086" s="14">
        <f t="shared" si="128"/>
        <v>46.01</v>
      </c>
      <c r="N2086" s="14">
        <f t="shared" si="129"/>
        <v>18.24</v>
      </c>
      <c r="O2086" s="14">
        <f t="shared" si="130"/>
        <v>27.77</v>
      </c>
      <c r="P2086" s="16">
        <f t="shared" si="131"/>
        <v>0.603564442512497</v>
      </c>
      <c r="Q2086" s="17">
        <f>YEAR(SalesDataTable[[#This Row],[Order Date]])</f>
        <v>2026</v>
      </c>
      <c r="R2086" s="16" t="str">
        <f>"Q"&amp;ROUNDUP(MONTH(SalesDataTable[[#This Row],[Order Date]])/3,0)</f>
        <v>Q4</v>
      </c>
      <c r="S2086" s="13">
        <f>MONTH(SalesDataTable[[#This Row],[Order Date]])</f>
        <v>10</v>
      </c>
      <c r="T2086" s="16" t="str">
        <f>TEXT(SalesDataTable[[#This Row],[Order Date]],"mmm")</f>
        <v>Oct</v>
      </c>
    </row>
    <row r="2087" ht="15.6" spans="1:20">
      <c r="A2087" s="19" t="s">
        <v>2158</v>
      </c>
      <c r="B2087" s="11">
        <v>46306</v>
      </c>
      <c r="C2087" s="12" t="s">
        <v>21</v>
      </c>
      <c r="D2087" s="12" t="s">
        <v>72</v>
      </c>
      <c r="E2087" s="12" t="s">
        <v>23</v>
      </c>
      <c r="F2087" s="12" t="s">
        <v>24</v>
      </c>
      <c r="G2087" s="12" t="s">
        <v>31</v>
      </c>
      <c r="H2087" s="12" t="s">
        <v>32</v>
      </c>
      <c r="I2087" s="13">
        <v>1</v>
      </c>
      <c r="J2087" s="14">
        <v>89.88</v>
      </c>
      <c r="K2087" s="15">
        <v>0</v>
      </c>
      <c r="L2087" s="14">
        <v>46.15</v>
      </c>
      <c r="M2087" s="14">
        <f t="shared" si="128"/>
        <v>89.88</v>
      </c>
      <c r="N2087" s="14">
        <f t="shared" si="129"/>
        <v>46.15</v>
      </c>
      <c r="O2087" s="14">
        <f t="shared" si="130"/>
        <v>43.73</v>
      </c>
      <c r="P2087" s="16">
        <f t="shared" si="131"/>
        <v>0.486537605696484</v>
      </c>
      <c r="Q2087" s="17">
        <f>YEAR(SalesDataTable[[#This Row],[Order Date]])</f>
        <v>2026</v>
      </c>
      <c r="R2087" s="16" t="str">
        <f>"Q"&amp;ROUNDUP(MONTH(SalesDataTable[[#This Row],[Order Date]])/3,0)</f>
        <v>Q4</v>
      </c>
      <c r="S2087" s="13">
        <f>MONTH(SalesDataTable[[#This Row],[Order Date]])</f>
        <v>10</v>
      </c>
      <c r="T2087" s="16" t="str">
        <f>TEXT(SalesDataTable[[#This Row],[Order Date]],"mmm")</f>
        <v>Oct</v>
      </c>
    </row>
    <row r="2088" ht="15.6" spans="1:20">
      <c r="A2088" s="19" t="s">
        <v>2159</v>
      </c>
      <c r="B2088" s="11">
        <v>46306</v>
      </c>
      <c r="C2088" s="12" t="s">
        <v>28</v>
      </c>
      <c r="D2088" s="12" t="s">
        <v>89</v>
      </c>
      <c r="E2088" s="12" t="s">
        <v>23</v>
      </c>
      <c r="F2088" s="12" t="s">
        <v>36</v>
      </c>
      <c r="G2088" s="12" t="s">
        <v>69</v>
      </c>
      <c r="H2088" s="12" t="s">
        <v>70</v>
      </c>
      <c r="I2088" s="13">
        <v>1</v>
      </c>
      <c r="J2088" s="14">
        <v>41.33</v>
      </c>
      <c r="K2088" s="15">
        <v>0</v>
      </c>
      <c r="L2088" s="14">
        <v>14.47</v>
      </c>
      <c r="M2088" s="14">
        <f t="shared" si="128"/>
        <v>41.33</v>
      </c>
      <c r="N2088" s="14">
        <f t="shared" si="129"/>
        <v>14.47</v>
      </c>
      <c r="O2088" s="14">
        <f t="shared" si="130"/>
        <v>26.86</v>
      </c>
      <c r="P2088" s="16">
        <f t="shared" si="131"/>
        <v>0.649891120251633</v>
      </c>
      <c r="Q2088" s="17">
        <f>YEAR(SalesDataTable[[#This Row],[Order Date]])</f>
        <v>2026</v>
      </c>
      <c r="R2088" s="16" t="str">
        <f>"Q"&amp;ROUNDUP(MONTH(SalesDataTable[[#This Row],[Order Date]])/3,0)</f>
        <v>Q4</v>
      </c>
      <c r="S2088" s="13">
        <f>MONTH(SalesDataTable[[#This Row],[Order Date]])</f>
        <v>10</v>
      </c>
      <c r="T2088" s="16" t="str">
        <f>TEXT(SalesDataTable[[#This Row],[Order Date]],"mmm")</f>
        <v>Oct</v>
      </c>
    </row>
    <row r="2089" ht="15.6" spans="1:20">
      <c r="A2089" s="19" t="s">
        <v>2160</v>
      </c>
      <c r="B2089" s="11">
        <v>46306</v>
      </c>
      <c r="C2089" s="12" t="s">
        <v>34</v>
      </c>
      <c r="D2089" s="12" t="s">
        <v>54</v>
      </c>
      <c r="E2089" s="12" t="s">
        <v>30</v>
      </c>
      <c r="F2089" s="12" t="s">
        <v>40</v>
      </c>
      <c r="G2089" s="12" t="s">
        <v>25</v>
      </c>
      <c r="H2089" s="12" t="s">
        <v>55</v>
      </c>
      <c r="I2089" s="13">
        <v>15</v>
      </c>
      <c r="J2089" s="14">
        <v>40.78</v>
      </c>
      <c r="K2089" s="15">
        <v>0.15</v>
      </c>
      <c r="L2089" s="14">
        <v>17.07</v>
      </c>
      <c r="M2089" s="14">
        <f t="shared" si="128"/>
        <v>519.945</v>
      </c>
      <c r="N2089" s="14">
        <f t="shared" si="129"/>
        <v>256.05</v>
      </c>
      <c r="O2089" s="14">
        <f t="shared" si="130"/>
        <v>263.895</v>
      </c>
      <c r="P2089" s="16">
        <f t="shared" si="131"/>
        <v>0.50754406716095</v>
      </c>
      <c r="Q2089" s="17">
        <f>YEAR(SalesDataTable[[#This Row],[Order Date]])</f>
        <v>2026</v>
      </c>
      <c r="R2089" s="16" t="str">
        <f>"Q"&amp;ROUNDUP(MONTH(SalesDataTable[[#This Row],[Order Date]])/3,0)</f>
        <v>Q4</v>
      </c>
      <c r="S2089" s="13">
        <f>MONTH(SalesDataTable[[#This Row],[Order Date]])</f>
        <v>10</v>
      </c>
      <c r="T2089" s="16" t="str">
        <f>TEXT(SalesDataTable[[#This Row],[Order Date]],"mmm")</f>
        <v>Oct</v>
      </c>
    </row>
    <row r="2090" ht="15.6" spans="1:20">
      <c r="A2090" s="19" t="s">
        <v>2161</v>
      </c>
      <c r="B2090" s="11">
        <v>46307</v>
      </c>
      <c r="C2090" s="12" t="s">
        <v>47</v>
      </c>
      <c r="D2090" s="12" t="s">
        <v>65</v>
      </c>
      <c r="E2090" s="12" t="s">
        <v>23</v>
      </c>
      <c r="F2090" s="12" t="s">
        <v>40</v>
      </c>
      <c r="G2090" s="12" t="s">
        <v>37</v>
      </c>
      <c r="H2090" s="12" t="s">
        <v>103</v>
      </c>
      <c r="I2090" s="13">
        <v>1</v>
      </c>
      <c r="J2090" s="14">
        <v>163.87</v>
      </c>
      <c r="K2090" s="15">
        <v>0</v>
      </c>
      <c r="L2090" s="14">
        <v>85.76</v>
      </c>
      <c r="M2090" s="14">
        <f t="shared" si="128"/>
        <v>163.87</v>
      </c>
      <c r="N2090" s="14">
        <f t="shared" si="129"/>
        <v>85.76</v>
      </c>
      <c r="O2090" s="14">
        <f t="shared" si="130"/>
        <v>78.11</v>
      </c>
      <c r="P2090" s="16">
        <f t="shared" si="131"/>
        <v>0.476658326722402</v>
      </c>
      <c r="Q2090" s="17">
        <f>YEAR(SalesDataTable[[#This Row],[Order Date]])</f>
        <v>2026</v>
      </c>
      <c r="R2090" s="16" t="str">
        <f>"Q"&amp;ROUNDUP(MONTH(SalesDataTable[[#This Row],[Order Date]])/3,0)</f>
        <v>Q4</v>
      </c>
      <c r="S2090" s="13">
        <f>MONTH(SalesDataTable[[#This Row],[Order Date]])</f>
        <v>10</v>
      </c>
      <c r="T2090" s="16" t="str">
        <f>TEXT(SalesDataTable[[#This Row],[Order Date]],"mmm")</f>
        <v>Oct</v>
      </c>
    </row>
    <row r="2091" ht="15.6" spans="1:20">
      <c r="A2091" s="19" t="s">
        <v>2162</v>
      </c>
      <c r="B2091" s="11">
        <v>46307</v>
      </c>
      <c r="C2091" s="12" t="s">
        <v>34</v>
      </c>
      <c r="D2091" s="12" t="s">
        <v>44</v>
      </c>
      <c r="E2091" s="12" t="s">
        <v>23</v>
      </c>
      <c r="F2091" s="12" t="s">
        <v>36</v>
      </c>
      <c r="G2091" s="12" t="s">
        <v>69</v>
      </c>
      <c r="H2091" s="12" t="s">
        <v>87</v>
      </c>
      <c r="I2091" s="13">
        <v>1</v>
      </c>
      <c r="J2091" s="14">
        <v>35.39</v>
      </c>
      <c r="K2091" s="15">
        <v>0.05</v>
      </c>
      <c r="L2091" s="14">
        <v>13.68</v>
      </c>
      <c r="M2091" s="14">
        <f t="shared" si="128"/>
        <v>33.6205</v>
      </c>
      <c r="N2091" s="14">
        <f t="shared" si="129"/>
        <v>13.68</v>
      </c>
      <c r="O2091" s="14">
        <f t="shared" si="130"/>
        <v>19.9405</v>
      </c>
      <c r="P2091" s="16">
        <f t="shared" si="131"/>
        <v>0.593105397004804</v>
      </c>
      <c r="Q2091" s="17">
        <f>YEAR(SalesDataTable[[#This Row],[Order Date]])</f>
        <v>2026</v>
      </c>
      <c r="R2091" s="16" t="str">
        <f>"Q"&amp;ROUNDUP(MONTH(SalesDataTable[[#This Row],[Order Date]])/3,0)</f>
        <v>Q4</v>
      </c>
      <c r="S2091" s="13">
        <f>MONTH(SalesDataTable[[#This Row],[Order Date]])</f>
        <v>10</v>
      </c>
      <c r="T2091" s="16" t="str">
        <f>TEXT(SalesDataTable[[#This Row],[Order Date]],"mmm")</f>
        <v>Oct</v>
      </c>
    </row>
    <row r="2092" ht="15.6" spans="1:20">
      <c r="A2092" s="19" t="s">
        <v>2163</v>
      </c>
      <c r="B2092" s="11">
        <v>46307</v>
      </c>
      <c r="C2092" s="12" t="s">
        <v>34</v>
      </c>
      <c r="D2092" s="12" t="s">
        <v>44</v>
      </c>
      <c r="E2092" s="12" t="s">
        <v>23</v>
      </c>
      <c r="F2092" s="12" t="s">
        <v>40</v>
      </c>
      <c r="G2092" s="12" t="s">
        <v>51</v>
      </c>
      <c r="H2092" s="12" t="s">
        <v>84</v>
      </c>
      <c r="I2092" s="13">
        <v>2</v>
      </c>
      <c r="J2092" s="14">
        <v>80.2</v>
      </c>
      <c r="K2092" s="15">
        <v>0</v>
      </c>
      <c r="L2092" s="14">
        <v>39.59</v>
      </c>
      <c r="M2092" s="14">
        <f t="shared" si="128"/>
        <v>160.4</v>
      </c>
      <c r="N2092" s="14">
        <f t="shared" si="129"/>
        <v>79.18</v>
      </c>
      <c r="O2092" s="14">
        <f t="shared" si="130"/>
        <v>81.22</v>
      </c>
      <c r="P2092" s="16">
        <f t="shared" si="131"/>
        <v>0.506359102244389</v>
      </c>
      <c r="Q2092" s="17">
        <f>YEAR(SalesDataTable[[#This Row],[Order Date]])</f>
        <v>2026</v>
      </c>
      <c r="R2092" s="16" t="str">
        <f>"Q"&amp;ROUNDUP(MONTH(SalesDataTable[[#This Row],[Order Date]])/3,0)</f>
        <v>Q4</v>
      </c>
      <c r="S2092" s="13">
        <f>MONTH(SalesDataTable[[#This Row],[Order Date]])</f>
        <v>10</v>
      </c>
      <c r="T2092" s="16" t="str">
        <f>TEXT(SalesDataTable[[#This Row],[Order Date]],"mmm")</f>
        <v>Oct</v>
      </c>
    </row>
    <row r="2093" ht="15.6" spans="1:20">
      <c r="A2093" s="19" t="s">
        <v>2164</v>
      </c>
      <c r="B2093" s="11">
        <v>46307</v>
      </c>
      <c r="C2093" s="12" t="s">
        <v>34</v>
      </c>
      <c r="D2093" s="12" t="s">
        <v>35</v>
      </c>
      <c r="E2093" s="12" t="s">
        <v>23</v>
      </c>
      <c r="F2093" s="12" t="s">
        <v>40</v>
      </c>
      <c r="G2093" s="12" t="s">
        <v>25</v>
      </c>
      <c r="H2093" s="12" t="s">
        <v>55</v>
      </c>
      <c r="I2093" s="13">
        <v>3</v>
      </c>
      <c r="J2093" s="14">
        <v>41.09</v>
      </c>
      <c r="K2093" s="15">
        <v>0</v>
      </c>
      <c r="L2093" s="14">
        <v>17.18</v>
      </c>
      <c r="M2093" s="14">
        <f t="shared" si="128"/>
        <v>123.27</v>
      </c>
      <c r="N2093" s="14">
        <f t="shared" si="129"/>
        <v>51.54</v>
      </c>
      <c r="O2093" s="14">
        <f t="shared" si="130"/>
        <v>71.73</v>
      </c>
      <c r="P2093" s="16">
        <f t="shared" si="131"/>
        <v>0.581893404721344</v>
      </c>
      <c r="Q2093" s="17">
        <f>YEAR(SalesDataTable[[#This Row],[Order Date]])</f>
        <v>2026</v>
      </c>
      <c r="R2093" s="16" t="str">
        <f>"Q"&amp;ROUNDUP(MONTH(SalesDataTable[[#This Row],[Order Date]])/3,0)</f>
        <v>Q4</v>
      </c>
      <c r="S2093" s="13">
        <f>MONTH(SalesDataTable[[#This Row],[Order Date]])</f>
        <v>10</v>
      </c>
      <c r="T2093" s="16" t="str">
        <f>TEXT(SalesDataTable[[#This Row],[Order Date]],"mmm")</f>
        <v>Oct</v>
      </c>
    </row>
    <row r="2094" ht="15.6" spans="1:20">
      <c r="A2094" s="19" t="s">
        <v>2165</v>
      </c>
      <c r="B2094" s="11">
        <v>46308</v>
      </c>
      <c r="C2094" s="12" t="s">
        <v>28</v>
      </c>
      <c r="D2094" s="12" t="s">
        <v>89</v>
      </c>
      <c r="E2094" s="12" t="s">
        <v>30</v>
      </c>
      <c r="F2094" s="12" t="s">
        <v>40</v>
      </c>
      <c r="G2094" s="12" t="s">
        <v>37</v>
      </c>
      <c r="H2094" s="12" t="s">
        <v>38</v>
      </c>
      <c r="I2094" s="13">
        <v>5</v>
      </c>
      <c r="J2094" s="14">
        <v>36.97</v>
      </c>
      <c r="K2094" s="15">
        <v>0.15</v>
      </c>
      <c r="L2094" s="14">
        <v>13.93</v>
      </c>
      <c r="M2094" s="14">
        <f t="shared" si="128"/>
        <v>157.1225</v>
      </c>
      <c r="N2094" s="14">
        <f t="shared" si="129"/>
        <v>69.65</v>
      </c>
      <c r="O2094" s="14">
        <f t="shared" si="130"/>
        <v>87.4725</v>
      </c>
      <c r="P2094" s="16">
        <f t="shared" si="131"/>
        <v>0.556715301755</v>
      </c>
      <c r="Q2094" s="17">
        <f>YEAR(SalesDataTable[[#This Row],[Order Date]])</f>
        <v>2026</v>
      </c>
      <c r="R2094" s="16" t="str">
        <f>"Q"&amp;ROUNDUP(MONTH(SalesDataTable[[#This Row],[Order Date]])/3,0)</f>
        <v>Q4</v>
      </c>
      <c r="S2094" s="13">
        <f>MONTH(SalesDataTable[[#This Row],[Order Date]])</f>
        <v>10</v>
      </c>
      <c r="T2094" s="16" t="str">
        <f>TEXT(SalesDataTable[[#This Row],[Order Date]],"mmm")</f>
        <v>Oct</v>
      </c>
    </row>
    <row r="2095" ht="15.6" spans="1:20">
      <c r="A2095" s="19" t="s">
        <v>2166</v>
      </c>
      <c r="B2095" s="11">
        <v>46308</v>
      </c>
      <c r="C2095" s="12" t="s">
        <v>34</v>
      </c>
      <c r="D2095" s="12" t="s">
        <v>54</v>
      </c>
      <c r="E2095" s="12" t="s">
        <v>45</v>
      </c>
      <c r="F2095" s="12" t="s">
        <v>36</v>
      </c>
      <c r="G2095" s="12" t="s">
        <v>37</v>
      </c>
      <c r="H2095" s="12" t="s">
        <v>38</v>
      </c>
      <c r="I2095" s="13">
        <v>4</v>
      </c>
      <c r="J2095" s="14">
        <v>35.88</v>
      </c>
      <c r="K2095" s="15">
        <v>0.05</v>
      </c>
      <c r="L2095" s="14">
        <v>13.45</v>
      </c>
      <c r="M2095" s="14">
        <f t="shared" si="128"/>
        <v>136.344</v>
      </c>
      <c r="N2095" s="14">
        <f t="shared" si="129"/>
        <v>53.8</v>
      </c>
      <c r="O2095" s="14">
        <f t="shared" si="130"/>
        <v>82.544</v>
      </c>
      <c r="P2095" s="16">
        <f t="shared" si="131"/>
        <v>0.605409845684445</v>
      </c>
      <c r="Q2095" s="17">
        <f>YEAR(SalesDataTable[[#This Row],[Order Date]])</f>
        <v>2026</v>
      </c>
      <c r="R2095" s="16" t="str">
        <f>"Q"&amp;ROUNDUP(MONTH(SalesDataTable[[#This Row],[Order Date]])/3,0)</f>
        <v>Q4</v>
      </c>
      <c r="S2095" s="13">
        <f>MONTH(SalesDataTable[[#This Row],[Order Date]])</f>
        <v>10</v>
      </c>
      <c r="T2095" s="16" t="str">
        <f>TEXT(SalesDataTable[[#This Row],[Order Date]],"mmm")</f>
        <v>Oct</v>
      </c>
    </row>
    <row r="2096" ht="15.6" spans="1:20">
      <c r="A2096" s="19" t="s">
        <v>2167</v>
      </c>
      <c r="B2096" s="11">
        <v>46308</v>
      </c>
      <c r="C2096" s="12" t="s">
        <v>28</v>
      </c>
      <c r="D2096" s="12" t="s">
        <v>86</v>
      </c>
      <c r="E2096" s="12" t="s">
        <v>23</v>
      </c>
      <c r="F2096" s="12" t="s">
        <v>24</v>
      </c>
      <c r="G2096" s="12" t="s">
        <v>25</v>
      </c>
      <c r="H2096" s="12" t="s">
        <v>55</v>
      </c>
      <c r="I2096" s="13">
        <v>3</v>
      </c>
      <c r="J2096" s="14">
        <v>40.42</v>
      </c>
      <c r="K2096" s="15">
        <v>0</v>
      </c>
      <c r="L2096" s="14">
        <v>16.79</v>
      </c>
      <c r="M2096" s="14">
        <f t="shared" si="128"/>
        <v>121.26</v>
      </c>
      <c r="N2096" s="14">
        <f t="shared" si="129"/>
        <v>50.37</v>
      </c>
      <c r="O2096" s="14">
        <f t="shared" si="130"/>
        <v>70.89</v>
      </c>
      <c r="P2096" s="16">
        <f t="shared" si="131"/>
        <v>0.584611578426522</v>
      </c>
      <c r="Q2096" s="17">
        <f>YEAR(SalesDataTable[[#This Row],[Order Date]])</f>
        <v>2026</v>
      </c>
      <c r="R2096" s="16" t="str">
        <f>"Q"&amp;ROUNDUP(MONTH(SalesDataTable[[#This Row],[Order Date]])/3,0)</f>
        <v>Q4</v>
      </c>
      <c r="S2096" s="13">
        <f>MONTH(SalesDataTable[[#This Row],[Order Date]])</f>
        <v>10</v>
      </c>
      <c r="T2096" s="16" t="str">
        <f>TEXT(SalesDataTable[[#This Row],[Order Date]],"mmm")</f>
        <v>Oct</v>
      </c>
    </row>
    <row r="2097" ht="15.6" spans="1:20">
      <c r="A2097" s="19" t="s">
        <v>2168</v>
      </c>
      <c r="B2097" s="11">
        <v>46308</v>
      </c>
      <c r="C2097" s="12" t="s">
        <v>47</v>
      </c>
      <c r="D2097" s="12" t="s">
        <v>68</v>
      </c>
      <c r="E2097" s="12" t="s">
        <v>45</v>
      </c>
      <c r="F2097" s="12" t="s">
        <v>24</v>
      </c>
      <c r="G2097" s="12" t="s">
        <v>25</v>
      </c>
      <c r="H2097" s="12" t="s">
        <v>49</v>
      </c>
      <c r="I2097" s="13">
        <v>1</v>
      </c>
      <c r="J2097" s="14">
        <v>50.34</v>
      </c>
      <c r="K2097" s="15">
        <v>0.15</v>
      </c>
      <c r="L2097" s="14">
        <v>22.56</v>
      </c>
      <c r="M2097" s="14">
        <f t="shared" si="128"/>
        <v>42.789</v>
      </c>
      <c r="N2097" s="14">
        <f t="shared" si="129"/>
        <v>22.56</v>
      </c>
      <c r="O2097" s="14">
        <f t="shared" si="130"/>
        <v>20.229</v>
      </c>
      <c r="P2097" s="16">
        <f t="shared" si="131"/>
        <v>0.472761691088831</v>
      </c>
      <c r="Q2097" s="17">
        <f>YEAR(SalesDataTable[[#This Row],[Order Date]])</f>
        <v>2026</v>
      </c>
      <c r="R2097" s="16" t="str">
        <f>"Q"&amp;ROUNDUP(MONTH(SalesDataTable[[#This Row],[Order Date]])/3,0)</f>
        <v>Q4</v>
      </c>
      <c r="S2097" s="13">
        <f>MONTH(SalesDataTable[[#This Row],[Order Date]])</f>
        <v>10</v>
      </c>
      <c r="T2097" s="16" t="str">
        <f>TEXT(SalesDataTable[[#This Row],[Order Date]],"mmm")</f>
        <v>Oct</v>
      </c>
    </row>
    <row r="2098" ht="15.6" spans="1:20">
      <c r="A2098" s="19" t="s">
        <v>2169</v>
      </c>
      <c r="B2098" s="11">
        <v>46308</v>
      </c>
      <c r="C2098" s="12" t="s">
        <v>21</v>
      </c>
      <c r="D2098" s="12" t="s">
        <v>108</v>
      </c>
      <c r="E2098" s="12" t="s">
        <v>45</v>
      </c>
      <c r="F2098" s="12" t="s">
        <v>36</v>
      </c>
      <c r="G2098" s="12" t="s">
        <v>37</v>
      </c>
      <c r="H2098" s="12" t="s">
        <v>38</v>
      </c>
      <c r="I2098" s="13">
        <v>3</v>
      </c>
      <c r="J2098" s="14">
        <v>36.05</v>
      </c>
      <c r="K2098" s="15">
        <v>0.1</v>
      </c>
      <c r="L2098" s="14">
        <v>13.87</v>
      </c>
      <c r="M2098" s="14">
        <f t="shared" si="128"/>
        <v>97.335</v>
      </c>
      <c r="N2098" s="14">
        <f t="shared" si="129"/>
        <v>41.61</v>
      </c>
      <c r="O2098" s="14">
        <f t="shared" si="130"/>
        <v>55.725</v>
      </c>
      <c r="P2098" s="16">
        <f t="shared" si="131"/>
        <v>0.572507320080136</v>
      </c>
      <c r="Q2098" s="17">
        <f>YEAR(SalesDataTable[[#This Row],[Order Date]])</f>
        <v>2026</v>
      </c>
      <c r="R2098" s="16" t="str">
        <f>"Q"&amp;ROUNDUP(MONTH(SalesDataTable[[#This Row],[Order Date]])/3,0)</f>
        <v>Q4</v>
      </c>
      <c r="S2098" s="13">
        <f>MONTH(SalesDataTable[[#This Row],[Order Date]])</f>
        <v>10</v>
      </c>
      <c r="T2098" s="16" t="str">
        <f>TEXT(SalesDataTable[[#This Row],[Order Date]],"mmm")</f>
        <v>Oct</v>
      </c>
    </row>
    <row r="2099" ht="15.6" spans="1:20">
      <c r="A2099" s="19" t="s">
        <v>2170</v>
      </c>
      <c r="B2099" s="11">
        <v>46308</v>
      </c>
      <c r="C2099" s="12" t="s">
        <v>34</v>
      </c>
      <c r="D2099" s="12" t="s">
        <v>35</v>
      </c>
      <c r="E2099" s="12" t="s">
        <v>30</v>
      </c>
      <c r="F2099" s="12" t="s">
        <v>24</v>
      </c>
      <c r="G2099" s="12" t="s">
        <v>25</v>
      </c>
      <c r="H2099" s="12" t="s">
        <v>55</v>
      </c>
      <c r="I2099" s="13">
        <v>15</v>
      </c>
      <c r="J2099" s="14">
        <v>40</v>
      </c>
      <c r="K2099" s="15">
        <v>0.1</v>
      </c>
      <c r="L2099" s="14">
        <v>16.42</v>
      </c>
      <c r="M2099" s="14">
        <f t="shared" si="128"/>
        <v>540</v>
      </c>
      <c r="N2099" s="14">
        <f t="shared" si="129"/>
        <v>246.3</v>
      </c>
      <c r="O2099" s="14">
        <f t="shared" si="130"/>
        <v>293.7</v>
      </c>
      <c r="P2099" s="16">
        <f t="shared" si="131"/>
        <v>0.543888888888889</v>
      </c>
      <c r="Q2099" s="17">
        <f>YEAR(SalesDataTable[[#This Row],[Order Date]])</f>
        <v>2026</v>
      </c>
      <c r="R2099" s="16" t="str">
        <f>"Q"&amp;ROUNDUP(MONTH(SalesDataTable[[#This Row],[Order Date]])/3,0)</f>
        <v>Q4</v>
      </c>
      <c r="S2099" s="13">
        <f>MONTH(SalesDataTable[[#This Row],[Order Date]])</f>
        <v>10</v>
      </c>
      <c r="T2099" s="16" t="str">
        <f>TEXT(SalesDataTable[[#This Row],[Order Date]],"mmm")</f>
        <v>Oct</v>
      </c>
    </row>
    <row r="2100" ht="15.6" spans="1:20">
      <c r="A2100" s="19" t="s">
        <v>2171</v>
      </c>
      <c r="B2100" s="11">
        <v>46308</v>
      </c>
      <c r="C2100" s="12" t="s">
        <v>47</v>
      </c>
      <c r="D2100" s="12" t="s">
        <v>65</v>
      </c>
      <c r="E2100" s="12" t="s">
        <v>45</v>
      </c>
      <c r="F2100" s="12" t="s">
        <v>24</v>
      </c>
      <c r="G2100" s="12" t="s">
        <v>31</v>
      </c>
      <c r="H2100" s="12" t="s">
        <v>73</v>
      </c>
      <c r="I2100" s="13">
        <v>1</v>
      </c>
      <c r="J2100" s="14">
        <v>151.68</v>
      </c>
      <c r="K2100" s="15">
        <v>0.05</v>
      </c>
      <c r="L2100" s="14">
        <v>78.98</v>
      </c>
      <c r="M2100" s="14">
        <f t="shared" si="128"/>
        <v>144.096</v>
      </c>
      <c r="N2100" s="14">
        <f t="shared" si="129"/>
        <v>78.98</v>
      </c>
      <c r="O2100" s="14">
        <f t="shared" si="130"/>
        <v>65.116</v>
      </c>
      <c r="P2100" s="16">
        <f t="shared" si="131"/>
        <v>0.451893182322896</v>
      </c>
      <c r="Q2100" s="17">
        <f>YEAR(SalesDataTable[[#This Row],[Order Date]])</f>
        <v>2026</v>
      </c>
      <c r="R2100" s="16" t="str">
        <f>"Q"&amp;ROUNDUP(MONTH(SalesDataTable[[#This Row],[Order Date]])/3,0)</f>
        <v>Q4</v>
      </c>
      <c r="S2100" s="13">
        <f>MONTH(SalesDataTable[[#This Row],[Order Date]])</f>
        <v>10</v>
      </c>
      <c r="T2100" s="16" t="str">
        <f>TEXT(SalesDataTable[[#This Row],[Order Date]],"mmm")</f>
        <v>Oct</v>
      </c>
    </row>
    <row r="2101" ht="15.6" spans="1:20">
      <c r="A2101" s="19" t="s">
        <v>2172</v>
      </c>
      <c r="B2101" s="11">
        <v>46308</v>
      </c>
      <c r="C2101" s="12" t="s">
        <v>28</v>
      </c>
      <c r="D2101" s="12" t="s">
        <v>106</v>
      </c>
      <c r="E2101" s="12" t="s">
        <v>23</v>
      </c>
      <c r="F2101" s="12" t="s">
        <v>40</v>
      </c>
      <c r="G2101" s="12" t="s">
        <v>69</v>
      </c>
      <c r="H2101" s="12" t="s">
        <v>87</v>
      </c>
      <c r="I2101" s="13">
        <v>1</v>
      </c>
      <c r="J2101" s="14">
        <v>36.53</v>
      </c>
      <c r="K2101" s="15">
        <v>0</v>
      </c>
      <c r="L2101" s="14">
        <v>14.01</v>
      </c>
      <c r="M2101" s="14">
        <f t="shared" si="128"/>
        <v>36.53</v>
      </c>
      <c r="N2101" s="14">
        <f t="shared" si="129"/>
        <v>14.01</v>
      </c>
      <c r="O2101" s="14">
        <f t="shared" si="130"/>
        <v>22.52</v>
      </c>
      <c r="P2101" s="16">
        <f t="shared" si="131"/>
        <v>0.616479605803449</v>
      </c>
      <c r="Q2101" s="17">
        <f>YEAR(SalesDataTable[[#This Row],[Order Date]])</f>
        <v>2026</v>
      </c>
      <c r="R2101" s="16" t="str">
        <f>"Q"&amp;ROUNDUP(MONTH(SalesDataTable[[#This Row],[Order Date]])/3,0)</f>
        <v>Q4</v>
      </c>
      <c r="S2101" s="13">
        <f>MONTH(SalesDataTable[[#This Row],[Order Date]])</f>
        <v>10</v>
      </c>
      <c r="T2101" s="16" t="str">
        <f>TEXT(SalesDataTable[[#This Row],[Order Date]],"mmm")</f>
        <v>Oct</v>
      </c>
    </row>
    <row r="2102" ht="15.6" spans="1:20">
      <c r="A2102" s="19" t="s">
        <v>2173</v>
      </c>
      <c r="B2102" s="11">
        <v>46308</v>
      </c>
      <c r="C2102" s="12" t="s">
        <v>21</v>
      </c>
      <c r="D2102" s="12" t="s">
        <v>22</v>
      </c>
      <c r="E2102" s="12" t="s">
        <v>45</v>
      </c>
      <c r="F2102" s="12" t="s">
        <v>40</v>
      </c>
      <c r="G2102" s="12" t="s">
        <v>25</v>
      </c>
      <c r="H2102" s="12" t="s">
        <v>55</v>
      </c>
      <c r="I2102" s="13">
        <v>1</v>
      </c>
      <c r="J2102" s="14">
        <v>39.89</v>
      </c>
      <c r="K2102" s="15">
        <v>0.05</v>
      </c>
      <c r="L2102" s="14">
        <v>16.91</v>
      </c>
      <c r="M2102" s="14">
        <f t="shared" si="128"/>
        <v>37.8955</v>
      </c>
      <c r="N2102" s="14">
        <f t="shared" si="129"/>
        <v>16.91</v>
      </c>
      <c r="O2102" s="14">
        <f t="shared" si="130"/>
        <v>20.9855</v>
      </c>
      <c r="P2102" s="16">
        <f t="shared" si="131"/>
        <v>0.55377287540737</v>
      </c>
      <c r="Q2102" s="17">
        <f>YEAR(SalesDataTable[[#This Row],[Order Date]])</f>
        <v>2026</v>
      </c>
      <c r="R2102" s="16" t="str">
        <f>"Q"&amp;ROUNDUP(MONTH(SalesDataTable[[#This Row],[Order Date]])/3,0)</f>
        <v>Q4</v>
      </c>
      <c r="S2102" s="13">
        <f>MONTH(SalesDataTable[[#This Row],[Order Date]])</f>
        <v>10</v>
      </c>
      <c r="T2102" s="16" t="str">
        <f>TEXT(SalesDataTable[[#This Row],[Order Date]],"mmm")</f>
        <v>Oct</v>
      </c>
    </row>
    <row r="2103" ht="15.6" spans="1:20">
      <c r="A2103" s="19" t="s">
        <v>2174</v>
      </c>
      <c r="B2103" s="11">
        <v>46308</v>
      </c>
      <c r="C2103" s="12" t="s">
        <v>34</v>
      </c>
      <c r="D2103" s="12" t="s">
        <v>81</v>
      </c>
      <c r="E2103" s="12" t="s">
        <v>23</v>
      </c>
      <c r="F2103" s="12" t="s">
        <v>36</v>
      </c>
      <c r="G2103" s="12" t="s">
        <v>31</v>
      </c>
      <c r="H2103" s="12" t="s">
        <v>73</v>
      </c>
      <c r="I2103" s="13">
        <v>1</v>
      </c>
      <c r="J2103" s="14">
        <v>154.53</v>
      </c>
      <c r="K2103" s="15">
        <v>0</v>
      </c>
      <c r="L2103" s="14">
        <v>77.93</v>
      </c>
      <c r="M2103" s="14">
        <f t="shared" si="128"/>
        <v>154.53</v>
      </c>
      <c r="N2103" s="14">
        <f t="shared" si="129"/>
        <v>77.93</v>
      </c>
      <c r="O2103" s="14">
        <f t="shared" si="130"/>
        <v>76.6</v>
      </c>
      <c r="P2103" s="16">
        <f t="shared" si="131"/>
        <v>0.495696628486378</v>
      </c>
      <c r="Q2103" s="17">
        <f>YEAR(SalesDataTable[[#This Row],[Order Date]])</f>
        <v>2026</v>
      </c>
      <c r="R2103" s="16" t="str">
        <f>"Q"&amp;ROUNDUP(MONTH(SalesDataTable[[#This Row],[Order Date]])/3,0)</f>
        <v>Q4</v>
      </c>
      <c r="S2103" s="13">
        <f>MONTH(SalesDataTable[[#This Row],[Order Date]])</f>
        <v>10</v>
      </c>
      <c r="T2103" s="16" t="str">
        <f>TEXT(SalesDataTable[[#This Row],[Order Date]],"mmm")</f>
        <v>Oct</v>
      </c>
    </row>
    <row r="2104" ht="15.6" spans="1:20">
      <c r="A2104" s="19" t="s">
        <v>2175</v>
      </c>
      <c r="B2104" s="11">
        <v>46309</v>
      </c>
      <c r="C2104" s="12" t="s">
        <v>47</v>
      </c>
      <c r="D2104" s="12" t="s">
        <v>68</v>
      </c>
      <c r="E2104" s="12" t="s">
        <v>59</v>
      </c>
      <c r="F2104" s="12" t="s">
        <v>40</v>
      </c>
      <c r="G2104" s="12" t="s">
        <v>25</v>
      </c>
      <c r="H2104" s="12" t="s">
        <v>49</v>
      </c>
      <c r="I2104" s="13">
        <v>2</v>
      </c>
      <c r="J2104" s="14">
        <v>50.64</v>
      </c>
      <c r="K2104" s="15">
        <v>0.05</v>
      </c>
      <c r="L2104" s="14">
        <v>22.28</v>
      </c>
      <c r="M2104" s="14">
        <f t="shared" si="128"/>
        <v>96.216</v>
      </c>
      <c r="N2104" s="14">
        <f t="shared" si="129"/>
        <v>44.56</v>
      </c>
      <c r="O2104" s="14">
        <f t="shared" si="130"/>
        <v>51.656</v>
      </c>
      <c r="P2104" s="16">
        <f t="shared" si="131"/>
        <v>0.536875363764862</v>
      </c>
      <c r="Q2104" s="17">
        <f>YEAR(SalesDataTable[[#This Row],[Order Date]])</f>
        <v>2026</v>
      </c>
      <c r="R2104" s="16" t="str">
        <f>"Q"&amp;ROUNDUP(MONTH(SalesDataTable[[#This Row],[Order Date]])/3,0)</f>
        <v>Q4</v>
      </c>
      <c r="S2104" s="13">
        <f>MONTH(SalesDataTable[[#This Row],[Order Date]])</f>
        <v>10</v>
      </c>
      <c r="T2104" s="16" t="str">
        <f>TEXT(SalesDataTable[[#This Row],[Order Date]],"mmm")</f>
        <v>Oct</v>
      </c>
    </row>
    <row r="2105" ht="15.6" spans="1:20">
      <c r="A2105" s="19" t="s">
        <v>2176</v>
      </c>
      <c r="B2105" s="11">
        <v>46309</v>
      </c>
      <c r="C2105" s="12" t="s">
        <v>21</v>
      </c>
      <c r="D2105" s="12" t="s">
        <v>22</v>
      </c>
      <c r="E2105" s="12" t="s">
        <v>23</v>
      </c>
      <c r="F2105" s="12" t="s">
        <v>36</v>
      </c>
      <c r="G2105" s="12" t="s">
        <v>69</v>
      </c>
      <c r="H2105" s="12" t="s">
        <v>70</v>
      </c>
      <c r="I2105" s="13">
        <v>3</v>
      </c>
      <c r="J2105" s="14">
        <v>40.88</v>
      </c>
      <c r="K2105" s="15">
        <v>0.05</v>
      </c>
      <c r="L2105" s="14">
        <v>14.59</v>
      </c>
      <c r="M2105" s="14">
        <f t="shared" si="128"/>
        <v>116.508</v>
      </c>
      <c r="N2105" s="14">
        <f t="shared" si="129"/>
        <v>43.77</v>
      </c>
      <c r="O2105" s="14">
        <f t="shared" si="130"/>
        <v>72.738</v>
      </c>
      <c r="P2105" s="16">
        <f t="shared" si="131"/>
        <v>0.624317643423628</v>
      </c>
      <c r="Q2105" s="17">
        <f>YEAR(SalesDataTable[[#This Row],[Order Date]])</f>
        <v>2026</v>
      </c>
      <c r="R2105" s="16" t="str">
        <f>"Q"&amp;ROUNDUP(MONTH(SalesDataTable[[#This Row],[Order Date]])/3,0)</f>
        <v>Q4</v>
      </c>
      <c r="S2105" s="13">
        <f>MONTH(SalesDataTable[[#This Row],[Order Date]])</f>
        <v>10</v>
      </c>
      <c r="T2105" s="16" t="str">
        <f>TEXT(SalesDataTable[[#This Row],[Order Date]],"mmm")</f>
        <v>Oct</v>
      </c>
    </row>
    <row r="2106" ht="15.6" spans="1:20">
      <c r="A2106" s="19" t="s">
        <v>2177</v>
      </c>
      <c r="B2106" s="11">
        <v>46309</v>
      </c>
      <c r="C2106" s="12" t="s">
        <v>47</v>
      </c>
      <c r="D2106" s="12" t="s">
        <v>48</v>
      </c>
      <c r="E2106" s="12" t="s">
        <v>45</v>
      </c>
      <c r="F2106" s="12" t="s">
        <v>24</v>
      </c>
      <c r="G2106" s="12" t="s">
        <v>31</v>
      </c>
      <c r="H2106" s="12" t="s">
        <v>41</v>
      </c>
      <c r="I2106" s="13">
        <v>1</v>
      </c>
      <c r="J2106" s="14">
        <v>141.77</v>
      </c>
      <c r="K2106" s="15">
        <v>0</v>
      </c>
      <c r="L2106" s="14">
        <v>78.48</v>
      </c>
      <c r="M2106" s="14">
        <f t="shared" si="128"/>
        <v>141.77</v>
      </c>
      <c r="N2106" s="14">
        <f t="shared" si="129"/>
        <v>78.48</v>
      </c>
      <c r="O2106" s="14">
        <f t="shared" si="130"/>
        <v>63.29</v>
      </c>
      <c r="P2106" s="16">
        <f t="shared" si="131"/>
        <v>0.446427311843126</v>
      </c>
      <c r="Q2106" s="17">
        <f>YEAR(SalesDataTable[[#This Row],[Order Date]])</f>
        <v>2026</v>
      </c>
      <c r="R2106" s="16" t="str">
        <f>"Q"&amp;ROUNDUP(MONTH(SalesDataTable[[#This Row],[Order Date]])/3,0)</f>
        <v>Q4</v>
      </c>
      <c r="S2106" s="13">
        <f>MONTH(SalesDataTable[[#This Row],[Order Date]])</f>
        <v>10</v>
      </c>
      <c r="T2106" s="16" t="str">
        <f>TEXT(SalesDataTable[[#This Row],[Order Date]],"mmm")</f>
        <v>Oct</v>
      </c>
    </row>
    <row r="2107" ht="15.6" spans="1:20">
      <c r="A2107" s="19" t="s">
        <v>2178</v>
      </c>
      <c r="B2107" s="11">
        <v>46309</v>
      </c>
      <c r="C2107" s="12" t="s">
        <v>47</v>
      </c>
      <c r="D2107" s="12" t="s">
        <v>65</v>
      </c>
      <c r="E2107" s="12" t="s">
        <v>23</v>
      </c>
      <c r="F2107" s="12" t="s">
        <v>36</v>
      </c>
      <c r="G2107" s="12" t="s">
        <v>51</v>
      </c>
      <c r="H2107" s="12" t="s">
        <v>61</v>
      </c>
      <c r="I2107" s="13">
        <v>3</v>
      </c>
      <c r="J2107" s="14">
        <v>199.99</v>
      </c>
      <c r="K2107" s="15">
        <v>0.15</v>
      </c>
      <c r="L2107" s="14">
        <v>101.86</v>
      </c>
      <c r="M2107" s="14">
        <f t="shared" si="128"/>
        <v>509.9745</v>
      </c>
      <c r="N2107" s="14">
        <f t="shared" si="129"/>
        <v>305.58</v>
      </c>
      <c r="O2107" s="14">
        <f t="shared" si="130"/>
        <v>204.3945</v>
      </c>
      <c r="P2107" s="16">
        <f t="shared" si="131"/>
        <v>0.400793569090219</v>
      </c>
      <c r="Q2107" s="17">
        <f>YEAR(SalesDataTable[[#This Row],[Order Date]])</f>
        <v>2026</v>
      </c>
      <c r="R2107" s="16" t="str">
        <f>"Q"&amp;ROUNDUP(MONTH(SalesDataTable[[#This Row],[Order Date]])/3,0)</f>
        <v>Q4</v>
      </c>
      <c r="S2107" s="13">
        <f>MONTH(SalesDataTable[[#This Row],[Order Date]])</f>
        <v>10</v>
      </c>
      <c r="T2107" s="16" t="str">
        <f>TEXT(SalesDataTable[[#This Row],[Order Date]],"mmm")</f>
        <v>Oct</v>
      </c>
    </row>
    <row r="2108" ht="15.6" spans="1:20">
      <c r="A2108" s="19" t="s">
        <v>2179</v>
      </c>
      <c r="B2108" s="11">
        <v>46309</v>
      </c>
      <c r="C2108" s="12" t="s">
        <v>47</v>
      </c>
      <c r="D2108" s="12" t="s">
        <v>48</v>
      </c>
      <c r="E2108" s="12" t="s">
        <v>59</v>
      </c>
      <c r="F2108" s="12" t="s">
        <v>36</v>
      </c>
      <c r="G2108" s="12" t="s">
        <v>25</v>
      </c>
      <c r="H2108" s="12" t="s">
        <v>49</v>
      </c>
      <c r="I2108" s="13">
        <v>2</v>
      </c>
      <c r="J2108" s="14">
        <v>50.56</v>
      </c>
      <c r="K2108" s="15">
        <v>0</v>
      </c>
      <c r="L2108" s="14">
        <v>23.04</v>
      </c>
      <c r="M2108" s="14">
        <f t="shared" si="128"/>
        <v>101.12</v>
      </c>
      <c r="N2108" s="14">
        <f t="shared" si="129"/>
        <v>46.08</v>
      </c>
      <c r="O2108" s="14">
        <f t="shared" si="130"/>
        <v>55.04</v>
      </c>
      <c r="P2108" s="16">
        <f t="shared" si="131"/>
        <v>0.544303797468354</v>
      </c>
      <c r="Q2108" s="17">
        <f>YEAR(SalesDataTable[[#This Row],[Order Date]])</f>
        <v>2026</v>
      </c>
      <c r="R2108" s="16" t="str">
        <f>"Q"&amp;ROUNDUP(MONTH(SalesDataTable[[#This Row],[Order Date]])/3,0)</f>
        <v>Q4</v>
      </c>
      <c r="S2108" s="13">
        <f>MONTH(SalesDataTable[[#This Row],[Order Date]])</f>
        <v>10</v>
      </c>
      <c r="T2108" s="16" t="str">
        <f>TEXT(SalesDataTable[[#This Row],[Order Date]],"mmm")</f>
        <v>Oct</v>
      </c>
    </row>
    <row r="2109" ht="15.6" spans="1:20">
      <c r="A2109" s="19" t="s">
        <v>2180</v>
      </c>
      <c r="B2109" s="11">
        <v>46309</v>
      </c>
      <c r="C2109" s="12" t="s">
        <v>47</v>
      </c>
      <c r="D2109" s="12" t="s">
        <v>65</v>
      </c>
      <c r="E2109" s="12" t="s">
        <v>23</v>
      </c>
      <c r="F2109" s="12" t="s">
        <v>36</v>
      </c>
      <c r="G2109" s="12" t="s">
        <v>37</v>
      </c>
      <c r="H2109" s="12" t="s">
        <v>66</v>
      </c>
      <c r="I2109" s="13">
        <v>1</v>
      </c>
      <c r="J2109" s="14">
        <v>47.38</v>
      </c>
      <c r="K2109" s="15">
        <v>0</v>
      </c>
      <c r="L2109" s="14">
        <v>17.86</v>
      </c>
      <c r="M2109" s="14">
        <f t="shared" si="128"/>
        <v>47.38</v>
      </c>
      <c r="N2109" s="14">
        <f t="shared" si="129"/>
        <v>17.86</v>
      </c>
      <c r="O2109" s="14">
        <f t="shared" si="130"/>
        <v>29.52</v>
      </c>
      <c r="P2109" s="16">
        <f t="shared" si="131"/>
        <v>0.623047699451245</v>
      </c>
      <c r="Q2109" s="17">
        <f>YEAR(SalesDataTable[[#This Row],[Order Date]])</f>
        <v>2026</v>
      </c>
      <c r="R2109" s="16" t="str">
        <f>"Q"&amp;ROUNDUP(MONTH(SalesDataTable[[#This Row],[Order Date]])/3,0)</f>
        <v>Q4</v>
      </c>
      <c r="S2109" s="13">
        <f>MONTH(SalesDataTable[[#This Row],[Order Date]])</f>
        <v>10</v>
      </c>
      <c r="T2109" s="16" t="str">
        <f>TEXT(SalesDataTable[[#This Row],[Order Date]],"mmm")</f>
        <v>Oct</v>
      </c>
    </row>
    <row r="2110" ht="15.6" spans="1:20">
      <c r="A2110" s="19" t="s">
        <v>2181</v>
      </c>
      <c r="B2110" s="11">
        <v>46310</v>
      </c>
      <c r="C2110" s="12" t="s">
        <v>34</v>
      </c>
      <c r="D2110" s="12" t="s">
        <v>35</v>
      </c>
      <c r="E2110" s="12" t="s">
        <v>23</v>
      </c>
      <c r="F2110" s="12" t="s">
        <v>40</v>
      </c>
      <c r="G2110" s="12" t="s">
        <v>31</v>
      </c>
      <c r="H2110" s="12" t="s">
        <v>32</v>
      </c>
      <c r="I2110" s="13">
        <v>1</v>
      </c>
      <c r="J2110" s="14">
        <v>92.74</v>
      </c>
      <c r="K2110" s="15">
        <v>0.15</v>
      </c>
      <c r="L2110" s="14">
        <v>44.52</v>
      </c>
      <c r="M2110" s="14">
        <f t="shared" si="128"/>
        <v>78.829</v>
      </c>
      <c r="N2110" s="14">
        <f t="shared" si="129"/>
        <v>44.52</v>
      </c>
      <c r="O2110" s="14">
        <f t="shared" si="130"/>
        <v>34.309</v>
      </c>
      <c r="P2110" s="16">
        <f t="shared" si="131"/>
        <v>0.435233226350708</v>
      </c>
      <c r="Q2110" s="17">
        <f>YEAR(SalesDataTable[[#This Row],[Order Date]])</f>
        <v>2026</v>
      </c>
      <c r="R2110" s="16" t="str">
        <f>"Q"&amp;ROUNDUP(MONTH(SalesDataTable[[#This Row],[Order Date]])/3,0)</f>
        <v>Q4</v>
      </c>
      <c r="S2110" s="13">
        <f>MONTH(SalesDataTable[[#This Row],[Order Date]])</f>
        <v>10</v>
      </c>
      <c r="T2110" s="16" t="str">
        <f>TEXT(SalesDataTable[[#This Row],[Order Date]],"mmm")</f>
        <v>Oct</v>
      </c>
    </row>
    <row r="2111" ht="15.6" spans="1:20">
      <c r="A2111" s="19" t="s">
        <v>2182</v>
      </c>
      <c r="B2111" s="11">
        <v>46310</v>
      </c>
      <c r="C2111" s="12" t="s">
        <v>47</v>
      </c>
      <c r="D2111" s="12" t="s">
        <v>102</v>
      </c>
      <c r="E2111" s="12" t="s">
        <v>45</v>
      </c>
      <c r="F2111" s="12" t="s">
        <v>24</v>
      </c>
      <c r="G2111" s="12" t="s">
        <v>25</v>
      </c>
      <c r="H2111" s="12" t="s">
        <v>49</v>
      </c>
      <c r="I2111" s="13">
        <v>3</v>
      </c>
      <c r="J2111" s="14">
        <v>51.57</v>
      </c>
      <c r="K2111" s="15">
        <v>0.1</v>
      </c>
      <c r="L2111" s="14">
        <v>21.82</v>
      </c>
      <c r="M2111" s="14">
        <f t="shared" si="128"/>
        <v>139.239</v>
      </c>
      <c r="N2111" s="14">
        <f t="shared" si="129"/>
        <v>65.46</v>
      </c>
      <c r="O2111" s="14">
        <f t="shared" si="130"/>
        <v>73.779</v>
      </c>
      <c r="P2111" s="16">
        <f t="shared" si="131"/>
        <v>0.529873095899856</v>
      </c>
      <c r="Q2111" s="17">
        <f>YEAR(SalesDataTable[[#This Row],[Order Date]])</f>
        <v>2026</v>
      </c>
      <c r="R2111" s="16" t="str">
        <f>"Q"&amp;ROUNDUP(MONTH(SalesDataTable[[#This Row],[Order Date]])/3,0)</f>
        <v>Q4</v>
      </c>
      <c r="S2111" s="13">
        <f>MONTH(SalesDataTable[[#This Row],[Order Date]])</f>
        <v>10</v>
      </c>
      <c r="T2111" s="16" t="str">
        <f>TEXT(SalesDataTable[[#This Row],[Order Date]],"mmm")</f>
        <v>Oct</v>
      </c>
    </row>
    <row r="2112" ht="15.6" spans="1:20">
      <c r="A2112" s="19" t="s">
        <v>2183</v>
      </c>
      <c r="B2112" s="11">
        <v>46310</v>
      </c>
      <c r="C2112" s="12" t="s">
        <v>28</v>
      </c>
      <c r="D2112" s="12" t="s">
        <v>89</v>
      </c>
      <c r="E2112" s="12" t="s">
        <v>23</v>
      </c>
      <c r="F2112" s="12" t="s">
        <v>36</v>
      </c>
      <c r="G2112" s="12" t="s">
        <v>31</v>
      </c>
      <c r="H2112" s="12" t="s">
        <v>99</v>
      </c>
      <c r="I2112" s="13">
        <v>1</v>
      </c>
      <c r="J2112" s="14">
        <v>70.47</v>
      </c>
      <c r="K2112" s="15">
        <v>0.1</v>
      </c>
      <c r="L2112" s="14">
        <v>31.52</v>
      </c>
      <c r="M2112" s="14">
        <f t="shared" si="128"/>
        <v>63.423</v>
      </c>
      <c r="N2112" s="14">
        <f t="shared" si="129"/>
        <v>31.52</v>
      </c>
      <c r="O2112" s="14">
        <f t="shared" si="130"/>
        <v>31.903</v>
      </c>
      <c r="P2112" s="16">
        <f t="shared" si="131"/>
        <v>0.503019409362534</v>
      </c>
      <c r="Q2112" s="17">
        <f>YEAR(SalesDataTable[[#This Row],[Order Date]])</f>
        <v>2026</v>
      </c>
      <c r="R2112" s="16" t="str">
        <f>"Q"&amp;ROUNDUP(MONTH(SalesDataTable[[#This Row],[Order Date]])/3,0)</f>
        <v>Q4</v>
      </c>
      <c r="S2112" s="13">
        <f>MONTH(SalesDataTable[[#This Row],[Order Date]])</f>
        <v>10</v>
      </c>
      <c r="T2112" s="16" t="str">
        <f>TEXT(SalesDataTable[[#This Row],[Order Date]],"mmm")</f>
        <v>Oct</v>
      </c>
    </row>
    <row r="2113" ht="15.6" spans="1:20">
      <c r="A2113" s="19" t="s">
        <v>2184</v>
      </c>
      <c r="B2113" s="11">
        <v>46310</v>
      </c>
      <c r="C2113" s="12" t="s">
        <v>21</v>
      </c>
      <c r="D2113" s="12" t="s">
        <v>22</v>
      </c>
      <c r="E2113" s="12" t="s">
        <v>23</v>
      </c>
      <c r="F2113" s="12" t="s">
        <v>36</v>
      </c>
      <c r="G2113" s="12" t="s">
        <v>31</v>
      </c>
      <c r="H2113" s="12" t="s">
        <v>99</v>
      </c>
      <c r="I2113" s="13">
        <v>1</v>
      </c>
      <c r="J2113" s="14">
        <v>71.05</v>
      </c>
      <c r="K2113" s="15">
        <v>0</v>
      </c>
      <c r="L2113" s="14">
        <v>33.32</v>
      </c>
      <c r="M2113" s="14">
        <f t="shared" si="128"/>
        <v>71.05</v>
      </c>
      <c r="N2113" s="14">
        <f t="shared" si="129"/>
        <v>33.32</v>
      </c>
      <c r="O2113" s="14">
        <f t="shared" si="130"/>
        <v>37.73</v>
      </c>
      <c r="P2113" s="16">
        <f t="shared" si="131"/>
        <v>0.531034482758621</v>
      </c>
      <c r="Q2113" s="17">
        <f>YEAR(SalesDataTable[[#This Row],[Order Date]])</f>
        <v>2026</v>
      </c>
      <c r="R2113" s="16" t="str">
        <f>"Q"&amp;ROUNDUP(MONTH(SalesDataTable[[#This Row],[Order Date]])/3,0)</f>
        <v>Q4</v>
      </c>
      <c r="S2113" s="13">
        <f>MONTH(SalesDataTable[[#This Row],[Order Date]])</f>
        <v>10</v>
      </c>
      <c r="T2113" s="16" t="str">
        <f>TEXT(SalesDataTable[[#This Row],[Order Date]],"mmm")</f>
        <v>Oct</v>
      </c>
    </row>
    <row r="2114" ht="15.6" spans="1:20">
      <c r="A2114" s="19" t="s">
        <v>2185</v>
      </c>
      <c r="B2114" s="11">
        <v>46310</v>
      </c>
      <c r="C2114" s="12" t="s">
        <v>47</v>
      </c>
      <c r="D2114" s="12" t="s">
        <v>102</v>
      </c>
      <c r="E2114" s="12" t="s">
        <v>45</v>
      </c>
      <c r="F2114" s="12" t="s">
        <v>24</v>
      </c>
      <c r="G2114" s="12" t="s">
        <v>25</v>
      </c>
      <c r="H2114" s="12" t="s">
        <v>55</v>
      </c>
      <c r="I2114" s="13">
        <v>3</v>
      </c>
      <c r="J2114" s="14">
        <v>39.83</v>
      </c>
      <c r="K2114" s="15">
        <v>0.1</v>
      </c>
      <c r="L2114" s="14">
        <v>16.93</v>
      </c>
      <c r="M2114" s="14">
        <f t="shared" ref="M2114:M2177" si="132">I2114*J2114*(1-K2114)</f>
        <v>107.541</v>
      </c>
      <c r="N2114" s="14">
        <f t="shared" ref="N2114:N2177" si="133">I2114*L2114</f>
        <v>50.79</v>
      </c>
      <c r="O2114" s="14">
        <f t="shared" ref="O2114:O2177" si="134">M2114-N2114</f>
        <v>56.751</v>
      </c>
      <c r="P2114" s="16">
        <f t="shared" ref="P2114:P2177" si="135">IFERROR(O2114/M2114,0)</f>
        <v>0.527715011019053</v>
      </c>
      <c r="Q2114" s="17">
        <f>YEAR(SalesDataTable[[#This Row],[Order Date]])</f>
        <v>2026</v>
      </c>
      <c r="R2114" s="16" t="str">
        <f>"Q"&amp;ROUNDUP(MONTH(SalesDataTable[[#This Row],[Order Date]])/3,0)</f>
        <v>Q4</v>
      </c>
      <c r="S2114" s="13">
        <f>MONTH(SalesDataTable[[#This Row],[Order Date]])</f>
        <v>10</v>
      </c>
      <c r="T2114" s="16" t="str">
        <f>TEXT(SalesDataTable[[#This Row],[Order Date]],"mmm")</f>
        <v>Oct</v>
      </c>
    </row>
    <row r="2115" ht="15.6" spans="1:20">
      <c r="A2115" s="19" t="s">
        <v>2186</v>
      </c>
      <c r="B2115" s="11">
        <v>46310</v>
      </c>
      <c r="C2115" s="12" t="s">
        <v>47</v>
      </c>
      <c r="D2115" s="12" t="s">
        <v>65</v>
      </c>
      <c r="E2115" s="12" t="s">
        <v>23</v>
      </c>
      <c r="F2115" s="12" t="s">
        <v>36</v>
      </c>
      <c r="G2115" s="12" t="s">
        <v>69</v>
      </c>
      <c r="H2115" s="12" t="s">
        <v>94</v>
      </c>
      <c r="I2115" s="13">
        <v>3</v>
      </c>
      <c r="J2115" s="14">
        <v>49.5</v>
      </c>
      <c r="K2115" s="15">
        <v>0.05</v>
      </c>
      <c r="L2115" s="14">
        <v>22</v>
      </c>
      <c r="M2115" s="14">
        <f t="shared" si="132"/>
        <v>141.075</v>
      </c>
      <c r="N2115" s="14">
        <f t="shared" si="133"/>
        <v>66</v>
      </c>
      <c r="O2115" s="14">
        <f t="shared" si="134"/>
        <v>75.075</v>
      </c>
      <c r="P2115" s="16">
        <f t="shared" si="135"/>
        <v>0.532163742690058</v>
      </c>
      <c r="Q2115" s="17">
        <f>YEAR(SalesDataTable[[#This Row],[Order Date]])</f>
        <v>2026</v>
      </c>
      <c r="R2115" s="16" t="str">
        <f>"Q"&amp;ROUNDUP(MONTH(SalesDataTable[[#This Row],[Order Date]])/3,0)</f>
        <v>Q4</v>
      </c>
      <c r="S2115" s="13">
        <f>MONTH(SalesDataTable[[#This Row],[Order Date]])</f>
        <v>10</v>
      </c>
      <c r="T2115" s="16" t="str">
        <f>TEXT(SalesDataTable[[#This Row],[Order Date]],"mmm")</f>
        <v>Oct</v>
      </c>
    </row>
    <row r="2116" ht="15.6" spans="1:20">
      <c r="A2116" s="19" t="s">
        <v>2187</v>
      </c>
      <c r="B2116" s="11">
        <v>46310</v>
      </c>
      <c r="C2116" s="12" t="s">
        <v>28</v>
      </c>
      <c r="D2116" s="12" t="s">
        <v>58</v>
      </c>
      <c r="E2116" s="12" t="s">
        <v>59</v>
      </c>
      <c r="F2116" s="12" t="s">
        <v>36</v>
      </c>
      <c r="G2116" s="12" t="s">
        <v>31</v>
      </c>
      <c r="H2116" s="12" t="s">
        <v>32</v>
      </c>
      <c r="I2116" s="13">
        <v>1</v>
      </c>
      <c r="J2116" s="14">
        <v>91.99</v>
      </c>
      <c r="K2116" s="15">
        <v>0</v>
      </c>
      <c r="L2116" s="14">
        <v>44.86</v>
      </c>
      <c r="M2116" s="14">
        <f t="shared" si="132"/>
        <v>91.99</v>
      </c>
      <c r="N2116" s="14">
        <f t="shared" si="133"/>
        <v>44.86</v>
      </c>
      <c r="O2116" s="14">
        <f t="shared" si="134"/>
        <v>47.13</v>
      </c>
      <c r="P2116" s="16">
        <f t="shared" si="135"/>
        <v>0.512338297641048</v>
      </c>
      <c r="Q2116" s="17">
        <f>YEAR(SalesDataTable[[#This Row],[Order Date]])</f>
        <v>2026</v>
      </c>
      <c r="R2116" s="16" t="str">
        <f>"Q"&amp;ROUNDUP(MONTH(SalesDataTable[[#This Row],[Order Date]])/3,0)</f>
        <v>Q4</v>
      </c>
      <c r="S2116" s="13">
        <f>MONTH(SalesDataTable[[#This Row],[Order Date]])</f>
        <v>10</v>
      </c>
      <c r="T2116" s="16" t="str">
        <f>TEXT(SalesDataTable[[#This Row],[Order Date]],"mmm")</f>
        <v>Oct</v>
      </c>
    </row>
    <row r="2117" ht="15.6" spans="1:20">
      <c r="A2117" s="19" t="s">
        <v>2188</v>
      </c>
      <c r="B2117" s="11">
        <v>46310</v>
      </c>
      <c r="C2117" s="12" t="s">
        <v>21</v>
      </c>
      <c r="D2117" s="12" t="s">
        <v>108</v>
      </c>
      <c r="E2117" s="12" t="s">
        <v>59</v>
      </c>
      <c r="F2117" s="12" t="s">
        <v>24</v>
      </c>
      <c r="G2117" s="12" t="s">
        <v>25</v>
      </c>
      <c r="H2117" s="12" t="s">
        <v>26</v>
      </c>
      <c r="I2117" s="13">
        <v>1</v>
      </c>
      <c r="J2117" s="14">
        <v>79.78</v>
      </c>
      <c r="K2117" s="15">
        <v>0.05</v>
      </c>
      <c r="L2117" s="14">
        <v>41.59</v>
      </c>
      <c r="M2117" s="14">
        <f t="shared" si="132"/>
        <v>75.791</v>
      </c>
      <c r="N2117" s="14">
        <f t="shared" si="133"/>
        <v>41.59</v>
      </c>
      <c r="O2117" s="14">
        <f t="shared" si="134"/>
        <v>34.201</v>
      </c>
      <c r="P2117" s="16">
        <f t="shared" si="135"/>
        <v>0.451254106688129</v>
      </c>
      <c r="Q2117" s="17">
        <f>YEAR(SalesDataTable[[#This Row],[Order Date]])</f>
        <v>2026</v>
      </c>
      <c r="R2117" s="16" t="str">
        <f>"Q"&amp;ROUNDUP(MONTH(SalesDataTable[[#This Row],[Order Date]])/3,0)</f>
        <v>Q4</v>
      </c>
      <c r="S2117" s="13">
        <f>MONTH(SalesDataTable[[#This Row],[Order Date]])</f>
        <v>10</v>
      </c>
      <c r="T2117" s="16" t="str">
        <f>TEXT(SalesDataTable[[#This Row],[Order Date]],"mmm")</f>
        <v>Oct</v>
      </c>
    </row>
    <row r="2118" ht="15.6" spans="1:20">
      <c r="A2118" s="19" t="s">
        <v>2189</v>
      </c>
      <c r="B2118" s="11">
        <v>46310</v>
      </c>
      <c r="C2118" s="12" t="s">
        <v>47</v>
      </c>
      <c r="D2118" s="12" t="s">
        <v>68</v>
      </c>
      <c r="E2118" s="12" t="s">
        <v>23</v>
      </c>
      <c r="F2118" s="12" t="s">
        <v>24</v>
      </c>
      <c r="G2118" s="12" t="s">
        <v>25</v>
      </c>
      <c r="H2118" s="12" t="s">
        <v>26</v>
      </c>
      <c r="I2118" s="13">
        <v>1</v>
      </c>
      <c r="J2118" s="14">
        <v>82.97</v>
      </c>
      <c r="K2118" s="15">
        <v>0</v>
      </c>
      <c r="L2118" s="14">
        <v>43.09</v>
      </c>
      <c r="M2118" s="14">
        <f t="shared" si="132"/>
        <v>82.97</v>
      </c>
      <c r="N2118" s="14">
        <f t="shared" si="133"/>
        <v>43.09</v>
      </c>
      <c r="O2118" s="14">
        <f t="shared" si="134"/>
        <v>39.88</v>
      </c>
      <c r="P2118" s="16">
        <f t="shared" si="135"/>
        <v>0.480655658671809</v>
      </c>
      <c r="Q2118" s="17">
        <f>YEAR(SalesDataTable[[#This Row],[Order Date]])</f>
        <v>2026</v>
      </c>
      <c r="R2118" s="16" t="str">
        <f>"Q"&amp;ROUNDUP(MONTH(SalesDataTable[[#This Row],[Order Date]])/3,0)</f>
        <v>Q4</v>
      </c>
      <c r="S2118" s="13">
        <f>MONTH(SalesDataTable[[#This Row],[Order Date]])</f>
        <v>10</v>
      </c>
      <c r="T2118" s="16" t="str">
        <f>TEXT(SalesDataTable[[#This Row],[Order Date]],"mmm")</f>
        <v>Oct</v>
      </c>
    </row>
    <row r="2119" ht="15.6" spans="1:20">
      <c r="A2119" s="19" t="s">
        <v>2190</v>
      </c>
      <c r="B2119" s="11">
        <v>46310</v>
      </c>
      <c r="C2119" s="12" t="s">
        <v>21</v>
      </c>
      <c r="D2119" s="12" t="s">
        <v>72</v>
      </c>
      <c r="E2119" s="12" t="s">
        <v>23</v>
      </c>
      <c r="F2119" s="12" t="s">
        <v>40</v>
      </c>
      <c r="G2119" s="12" t="s">
        <v>25</v>
      </c>
      <c r="H2119" s="12" t="s">
        <v>63</v>
      </c>
      <c r="I2119" s="13">
        <v>1</v>
      </c>
      <c r="J2119" s="14">
        <v>103.33</v>
      </c>
      <c r="K2119" s="15">
        <v>0</v>
      </c>
      <c r="L2119" s="14">
        <v>50.85</v>
      </c>
      <c r="M2119" s="14">
        <f t="shared" si="132"/>
        <v>103.33</v>
      </c>
      <c r="N2119" s="14">
        <f t="shared" si="133"/>
        <v>50.85</v>
      </c>
      <c r="O2119" s="14">
        <f t="shared" si="134"/>
        <v>52.48</v>
      </c>
      <c r="P2119" s="16">
        <f t="shared" si="135"/>
        <v>0.507887351204878</v>
      </c>
      <c r="Q2119" s="17">
        <f>YEAR(SalesDataTable[[#This Row],[Order Date]])</f>
        <v>2026</v>
      </c>
      <c r="R2119" s="16" t="str">
        <f>"Q"&amp;ROUNDUP(MONTH(SalesDataTable[[#This Row],[Order Date]])/3,0)</f>
        <v>Q4</v>
      </c>
      <c r="S2119" s="13">
        <f>MONTH(SalesDataTable[[#This Row],[Order Date]])</f>
        <v>10</v>
      </c>
      <c r="T2119" s="16" t="str">
        <f>TEXT(SalesDataTable[[#This Row],[Order Date]],"mmm")</f>
        <v>Oct</v>
      </c>
    </row>
    <row r="2120" ht="15.6" spans="1:20">
      <c r="A2120" s="19" t="s">
        <v>2191</v>
      </c>
      <c r="B2120" s="11">
        <v>46311</v>
      </c>
      <c r="C2120" s="12" t="s">
        <v>21</v>
      </c>
      <c r="D2120" s="12" t="s">
        <v>72</v>
      </c>
      <c r="E2120" s="12" t="s">
        <v>23</v>
      </c>
      <c r="F2120" s="12" t="s">
        <v>36</v>
      </c>
      <c r="G2120" s="12" t="s">
        <v>31</v>
      </c>
      <c r="H2120" s="12" t="s">
        <v>41</v>
      </c>
      <c r="I2120" s="13">
        <v>3</v>
      </c>
      <c r="J2120" s="14">
        <v>142.54</v>
      </c>
      <c r="K2120" s="15">
        <v>0.05</v>
      </c>
      <c r="L2120" s="14">
        <v>81.6</v>
      </c>
      <c r="M2120" s="14">
        <f t="shared" si="132"/>
        <v>406.239</v>
      </c>
      <c r="N2120" s="14">
        <f t="shared" si="133"/>
        <v>244.8</v>
      </c>
      <c r="O2120" s="14">
        <f t="shared" si="134"/>
        <v>161.439</v>
      </c>
      <c r="P2120" s="16">
        <f t="shared" si="135"/>
        <v>0.397399068036304</v>
      </c>
      <c r="Q2120" s="17">
        <f>YEAR(SalesDataTable[[#This Row],[Order Date]])</f>
        <v>2026</v>
      </c>
      <c r="R2120" s="16" t="str">
        <f>"Q"&amp;ROUNDUP(MONTH(SalesDataTable[[#This Row],[Order Date]])/3,0)</f>
        <v>Q4</v>
      </c>
      <c r="S2120" s="13">
        <f>MONTH(SalesDataTable[[#This Row],[Order Date]])</f>
        <v>10</v>
      </c>
      <c r="T2120" s="16" t="str">
        <f>TEXT(SalesDataTable[[#This Row],[Order Date]],"mmm")</f>
        <v>Oct</v>
      </c>
    </row>
    <row r="2121" ht="15.6" spans="1:20">
      <c r="A2121" s="19" t="s">
        <v>2192</v>
      </c>
      <c r="B2121" s="11">
        <v>46311</v>
      </c>
      <c r="C2121" s="12" t="s">
        <v>34</v>
      </c>
      <c r="D2121" s="12" t="s">
        <v>146</v>
      </c>
      <c r="E2121" s="12" t="s">
        <v>23</v>
      </c>
      <c r="F2121" s="12" t="s">
        <v>36</v>
      </c>
      <c r="G2121" s="12" t="s">
        <v>31</v>
      </c>
      <c r="H2121" s="12" t="s">
        <v>32</v>
      </c>
      <c r="I2121" s="13">
        <v>3</v>
      </c>
      <c r="J2121" s="14">
        <v>92.14</v>
      </c>
      <c r="K2121" s="15">
        <v>0.1</v>
      </c>
      <c r="L2121" s="14">
        <v>46.43</v>
      </c>
      <c r="M2121" s="14">
        <f t="shared" si="132"/>
        <v>248.778</v>
      </c>
      <c r="N2121" s="14">
        <f t="shared" si="133"/>
        <v>139.29</v>
      </c>
      <c r="O2121" s="14">
        <f t="shared" si="134"/>
        <v>109.488</v>
      </c>
      <c r="P2121" s="16">
        <f t="shared" si="135"/>
        <v>0.440103224561657</v>
      </c>
      <c r="Q2121" s="17">
        <f>YEAR(SalesDataTable[[#This Row],[Order Date]])</f>
        <v>2026</v>
      </c>
      <c r="R2121" s="16" t="str">
        <f>"Q"&amp;ROUNDUP(MONTH(SalesDataTable[[#This Row],[Order Date]])/3,0)</f>
        <v>Q4</v>
      </c>
      <c r="S2121" s="13">
        <f>MONTH(SalesDataTable[[#This Row],[Order Date]])</f>
        <v>10</v>
      </c>
      <c r="T2121" s="16" t="str">
        <f>TEXT(SalesDataTable[[#This Row],[Order Date]],"mmm")</f>
        <v>Oct</v>
      </c>
    </row>
    <row r="2122" ht="15.6" spans="1:20">
      <c r="A2122" s="19" t="s">
        <v>2193</v>
      </c>
      <c r="B2122" s="11">
        <v>46311</v>
      </c>
      <c r="C2122" s="12" t="s">
        <v>47</v>
      </c>
      <c r="D2122" s="12" t="s">
        <v>65</v>
      </c>
      <c r="E2122" s="12" t="s">
        <v>45</v>
      </c>
      <c r="F2122" s="12" t="s">
        <v>40</v>
      </c>
      <c r="G2122" s="12" t="s">
        <v>37</v>
      </c>
      <c r="H2122" s="12" t="s">
        <v>103</v>
      </c>
      <c r="I2122" s="13">
        <v>2</v>
      </c>
      <c r="J2122" s="14">
        <v>165.23</v>
      </c>
      <c r="K2122" s="15">
        <v>0</v>
      </c>
      <c r="L2122" s="14">
        <v>88.87</v>
      </c>
      <c r="M2122" s="14">
        <f t="shared" si="132"/>
        <v>330.46</v>
      </c>
      <c r="N2122" s="14">
        <f t="shared" si="133"/>
        <v>177.74</v>
      </c>
      <c r="O2122" s="14">
        <f t="shared" si="134"/>
        <v>152.72</v>
      </c>
      <c r="P2122" s="16">
        <f t="shared" si="135"/>
        <v>0.462143678508745</v>
      </c>
      <c r="Q2122" s="17">
        <f>YEAR(SalesDataTable[[#This Row],[Order Date]])</f>
        <v>2026</v>
      </c>
      <c r="R2122" s="16" t="str">
        <f>"Q"&amp;ROUNDUP(MONTH(SalesDataTable[[#This Row],[Order Date]])/3,0)</f>
        <v>Q4</v>
      </c>
      <c r="S2122" s="13">
        <f>MONTH(SalesDataTable[[#This Row],[Order Date]])</f>
        <v>10</v>
      </c>
      <c r="T2122" s="16" t="str">
        <f>TEXT(SalesDataTable[[#This Row],[Order Date]],"mmm")</f>
        <v>Oct</v>
      </c>
    </row>
    <row r="2123" ht="15.6" spans="1:20">
      <c r="A2123" s="19" t="s">
        <v>2194</v>
      </c>
      <c r="B2123" s="11">
        <v>46311</v>
      </c>
      <c r="C2123" s="12" t="s">
        <v>47</v>
      </c>
      <c r="D2123" s="12" t="s">
        <v>48</v>
      </c>
      <c r="E2123" s="12" t="s">
        <v>23</v>
      </c>
      <c r="F2123" s="12" t="s">
        <v>40</v>
      </c>
      <c r="G2123" s="12" t="s">
        <v>69</v>
      </c>
      <c r="H2123" s="12" t="s">
        <v>75</v>
      </c>
      <c r="I2123" s="13">
        <v>1</v>
      </c>
      <c r="J2123" s="14">
        <v>121.92</v>
      </c>
      <c r="K2123" s="15">
        <v>0</v>
      </c>
      <c r="L2123" s="14">
        <v>71.02</v>
      </c>
      <c r="M2123" s="14">
        <f t="shared" si="132"/>
        <v>121.92</v>
      </c>
      <c r="N2123" s="14">
        <f t="shared" si="133"/>
        <v>71.02</v>
      </c>
      <c r="O2123" s="14">
        <f t="shared" si="134"/>
        <v>50.9</v>
      </c>
      <c r="P2123" s="16">
        <f t="shared" si="135"/>
        <v>0.41748687664042</v>
      </c>
      <c r="Q2123" s="17">
        <f>YEAR(SalesDataTable[[#This Row],[Order Date]])</f>
        <v>2026</v>
      </c>
      <c r="R2123" s="16" t="str">
        <f>"Q"&amp;ROUNDUP(MONTH(SalesDataTable[[#This Row],[Order Date]])/3,0)</f>
        <v>Q4</v>
      </c>
      <c r="S2123" s="13">
        <f>MONTH(SalesDataTable[[#This Row],[Order Date]])</f>
        <v>10</v>
      </c>
      <c r="T2123" s="16" t="str">
        <f>TEXT(SalesDataTable[[#This Row],[Order Date]],"mmm")</f>
        <v>Oct</v>
      </c>
    </row>
    <row r="2124" ht="15.6" spans="1:20">
      <c r="A2124" s="19" t="s">
        <v>2195</v>
      </c>
      <c r="B2124" s="11">
        <v>46311</v>
      </c>
      <c r="C2124" s="12" t="s">
        <v>28</v>
      </c>
      <c r="D2124" s="12" t="s">
        <v>29</v>
      </c>
      <c r="E2124" s="12" t="s">
        <v>23</v>
      </c>
      <c r="F2124" s="12" t="s">
        <v>24</v>
      </c>
      <c r="G2124" s="12" t="s">
        <v>37</v>
      </c>
      <c r="H2124" s="12" t="s">
        <v>38</v>
      </c>
      <c r="I2124" s="13">
        <v>3</v>
      </c>
      <c r="J2124" s="14">
        <v>36.46</v>
      </c>
      <c r="K2124" s="15">
        <v>0.05</v>
      </c>
      <c r="L2124" s="14">
        <v>13.9</v>
      </c>
      <c r="M2124" s="14">
        <f t="shared" si="132"/>
        <v>103.911</v>
      </c>
      <c r="N2124" s="14">
        <f t="shared" si="133"/>
        <v>41.7</v>
      </c>
      <c r="O2124" s="14">
        <f t="shared" si="134"/>
        <v>62.211</v>
      </c>
      <c r="P2124" s="16">
        <f t="shared" si="135"/>
        <v>0.598695037099056</v>
      </c>
      <c r="Q2124" s="17">
        <f>YEAR(SalesDataTable[[#This Row],[Order Date]])</f>
        <v>2026</v>
      </c>
      <c r="R2124" s="16" t="str">
        <f>"Q"&amp;ROUNDUP(MONTH(SalesDataTable[[#This Row],[Order Date]])/3,0)</f>
        <v>Q4</v>
      </c>
      <c r="S2124" s="13">
        <f>MONTH(SalesDataTable[[#This Row],[Order Date]])</f>
        <v>10</v>
      </c>
      <c r="T2124" s="16" t="str">
        <f>TEXT(SalesDataTable[[#This Row],[Order Date]],"mmm")</f>
        <v>Oct</v>
      </c>
    </row>
    <row r="2125" ht="15.6" spans="1:20">
      <c r="A2125" s="19" t="s">
        <v>2196</v>
      </c>
      <c r="B2125" s="11">
        <v>46311</v>
      </c>
      <c r="C2125" s="12" t="s">
        <v>47</v>
      </c>
      <c r="D2125" s="12" t="s">
        <v>48</v>
      </c>
      <c r="E2125" s="12" t="s">
        <v>45</v>
      </c>
      <c r="F2125" s="12" t="s">
        <v>40</v>
      </c>
      <c r="G2125" s="12" t="s">
        <v>69</v>
      </c>
      <c r="H2125" s="12" t="s">
        <v>94</v>
      </c>
      <c r="I2125" s="13">
        <v>3</v>
      </c>
      <c r="J2125" s="14">
        <v>51.89</v>
      </c>
      <c r="K2125" s="15">
        <v>0.1</v>
      </c>
      <c r="L2125" s="14">
        <v>21.56</v>
      </c>
      <c r="M2125" s="14">
        <f t="shared" si="132"/>
        <v>140.103</v>
      </c>
      <c r="N2125" s="14">
        <f t="shared" si="133"/>
        <v>64.68</v>
      </c>
      <c r="O2125" s="14">
        <f t="shared" si="134"/>
        <v>75.423</v>
      </c>
      <c r="P2125" s="16">
        <f t="shared" si="135"/>
        <v>0.538339650114559</v>
      </c>
      <c r="Q2125" s="17">
        <f>YEAR(SalesDataTable[[#This Row],[Order Date]])</f>
        <v>2026</v>
      </c>
      <c r="R2125" s="16" t="str">
        <f>"Q"&amp;ROUNDUP(MONTH(SalesDataTable[[#This Row],[Order Date]])/3,0)</f>
        <v>Q4</v>
      </c>
      <c r="S2125" s="13">
        <f>MONTH(SalesDataTable[[#This Row],[Order Date]])</f>
        <v>10</v>
      </c>
      <c r="T2125" s="16" t="str">
        <f>TEXT(SalesDataTable[[#This Row],[Order Date]],"mmm")</f>
        <v>Oct</v>
      </c>
    </row>
    <row r="2126" ht="15.6" spans="1:20">
      <c r="A2126" s="19" t="s">
        <v>2197</v>
      </c>
      <c r="B2126" s="11">
        <v>46311</v>
      </c>
      <c r="C2126" s="12" t="s">
        <v>47</v>
      </c>
      <c r="D2126" s="12" t="s">
        <v>48</v>
      </c>
      <c r="E2126" s="12" t="s">
        <v>23</v>
      </c>
      <c r="F2126" s="12" t="s">
        <v>24</v>
      </c>
      <c r="G2126" s="12" t="s">
        <v>69</v>
      </c>
      <c r="H2126" s="12" t="s">
        <v>70</v>
      </c>
      <c r="I2126" s="13">
        <v>1</v>
      </c>
      <c r="J2126" s="14">
        <v>40.75</v>
      </c>
      <c r="K2126" s="15">
        <v>0</v>
      </c>
      <c r="L2126" s="14">
        <v>14.7</v>
      </c>
      <c r="M2126" s="14">
        <f t="shared" si="132"/>
        <v>40.75</v>
      </c>
      <c r="N2126" s="14">
        <f t="shared" si="133"/>
        <v>14.7</v>
      </c>
      <c r="O2126" s="14">
        <f t="shared" si="134"/>
        <v>26.05</v>
      </c>
      <c r="P2126" s="16">
        <f t="shared" si="135"/>
        <v>0.639263803680982</v>
      </c>
      <c r="Q2126" s="17">
        <f>YEAR(SalesDataTable[[#This Row],[Order Date]])</f>
        <v>2026</v>
      </c>
      <c r="R2126" s="16" t="str">
        <f>"Q"&amp;ROUNDUP(MONTH(SalesDataTable[[#This Row],[Order Date]])/3,0)</f>
        <v>Q4</v>
      </c>
      <c r="S2126" s="13">
        <f>MONTH(SalesDataTable[[#This Row],[Order Date]])</f>
        <v>10</v>
      </c>
      <c r="T2126" s="16" t="str">
        <f>TEXT(SalesDataTable[[#This Row],[Order Date]],"mmm")</f>
        <v>Oct</v>
      </c>
    </row>
    <row r="2127" ht="15.6" spans="1:20">
      <c r="A2127" s="19" t="s">
        <v>2198</v>
      </c>
      <c r="B2127" s="11">
        <v>46311</v>
      </c>
      <c r="C2127" s="12" t="s">
        <v>34</v>
      </c>
      <c r="D2127" s="12" t="s">
        <v>54</v>
      </c>
      <c r="E2127" s="12" t="s">
        <v>30</v>
      </c>
      <c r="F2127" s="12" t="s">
        <v>40</v>
      </c>
      <c r="G2127" s="12" t="s">
        <v>51</v>
      </c>
      <c r="H2127" s="12" t="s">
        <v>52</v>
      </c>
      <c r="I2127" s="13">
        <v>4</v>
      </c>
      <c r="J2127" s="14">
        <v>345.13</v>
      </c>
      <c r="K2127" s="15">
        <v>0.05</v>
      </c>
      <c r="L2127" s="14">
        <v>200.02</v>
      </c>
      <c r="M2127" s="14">
        <f t="shared" si="132"/>
        <v>1311.494</v>
      </c>
      <c r="N2127" s="14">
        <f t="shared" si="133"/>
        <v>800.08</v>
      </c>
      <c r="O2127" s="14">
        <f t="shared" si="134"/>
        <v>511.414</v>
      </c>
      <c r="P2127" s="16">
        <f t="shared" si="135"/>
        <v>0.389947647492097</v>
      </c>
      <c r="Q2127" s="17">
        <f>YEAR(SalesDataTable[[#This Row],[Order Date]])</f>
        <v>2026</v>
      </c>
      <c r="R2127" s="16" t="str">
        <f>"Q"&amp;ROUNDUP(MONTH(SalesDataTable[[#This Row],[Order Date]])/3,0)</f>
        <v>Q4</v>
      </c>
      <c r="S2127" s="13">
        <f>MONTH(SalesDataTable[[#This Row],[Order Date]])</f>
        <v>10</v>
      </c>
      <c r="T2127" s="16" t="str">
        <f>TEXT(SalesDataTable[[#This Row],[Order Date]],"mmm")</f>
        <v>Oct</v>
      </c>
    </row>
    <row r="2128" ht="15.6" spans="1:20">
      <c r="A2128" s="19" t="s">
        <v>2199</v>
      </c>
      <c r="B2128" s="11">
        <v>46311</v>
      </c>
      <c r="C2128" s="12" t="s">
        <v>28</v>
      </c>
      <c r="D2128" s="12" t="s">
        <v>58</v>
      </c>
      <c r="E2128" s="12" t="s">
        <v>45</v>
      </c>
      <c r="F2128" s="12" t="s">
        <v>36</v>
      </c>
      <c r="G2128" s="12" t="s">
        <v>37</v>
      </c>
      <c r="H2128" s="12" t="s">
        <v>38</v>
      </c>
      <c r="I2128" s="13">
        <v>2</v>
      </c>
      <c r="J2128" s="14">
        <v>37.1</v>
      </c>
      <c r="K2128" s="15">
        <v>0</v>
      </c>
      <c r="L2128" s="14">
        <v>13.31</v>
      </c>
      <c r="M2128" s="14">
        <f t="shared" si="132"/>
        <v>74.2</v>
      </c>
      <c r="N2128" s="14">
        <f t="shared" si="133"/>
        <v>26.62</v>
      </c>
      <c r="O2128" s="14">
        <f t="shared" si="134"/>
        <v>47.58</v>
      </c>
      <c r="P2128" s="16">
        <f t="shared" si="135"/>
        <v>0.641239892183288</v>
      </c>
      <c r="Q2128" s="17">
        <f>YEAR(SalesDataTable[[#This Row],[Order Date]])</f>
        <v>2026</v>
      </c>
      <c r="R2128" s="16" t="str">
        <f>"Q"&amp;ROUNDUP(MONTH(SalesDataTable[[#This Row],[Order Date]])/3,0)</f>
        <v>Q4</v>
      </c>
      <c r="S2128" s="13">
        <f>MONTH(SalesDataTable[[#This Row],[Order Date]])</f>
        <v>10</v>
      </c>
      <c r="T2128" s="16" t="str">
        <f>TEXT(SalesDataTable[[#This Row],[Order Date]],"mmm")</f>
        <v>Oct</v>
      </c>
    </row>
    <row r="2129" ht="15.6" spans="1:20">
      <c r="A2129" s="19" t="s">
        <v>2200</v>
      </c>
      <c r="B2129" s="11">
        <v>46311</v>
      </c>
      <c r="C2129" s="12" t="s">
        <v>47</v>
      </c>
      <c r="D2129" s="12" t="s">
        <v>65</v>
      </c>
      <c r="E2129" s="12" t="s">
        <v>59</v>
      </c>
      <c r="F2129" s="12" t="s">
        <v>36</v>
      </c>
      <c r="G2129" s="12" t="s">
        <v>31</v>
      </c>
      <c r="H2129" s="12" t="s">
        <v>32</v>
      </c>
      <c r="I2129" s="13">
        <v>3</v>
      </c>
      <c r="J2129" s="14">
        <v>94.19</v>
      </c>
      <c r="K2129" s="15">
        <v>0</v>
      </c>
      <c r="L2129" s="14">
        <v>44.89</v>
      </c>
      <c r="M2129" s="14">
        <f t="shared" si="132"/>
        <v>282.57</v>
      </c>
      <c r="N2129" s="14">
        <f t="shared" si="133"/>
        <v>134.67</v>
      </c>
      <c r="O2129" s="14">
        <f t="shared" si="134"/>
        <v>147.9</v>
      </c>
      <c r="P2129" s="16">
        <f t="shared" si="135"/>
        <v>0.523410128463743</v>
      </c>
      <c r="Q2129" s="17">
        <f>YEAR(SalesDataTable[[#This Row],[Order Date]])</f>
        <v>2026</v>
      </c>
      <c r="R2129" s="16" t="str">
        <f>"Q"&amp;ROUNDUP(MONTH(SalesDataTable[[#This Row],[Order Date]])/3,0)</f>
        <v>Q4</v>
      </c>
      <c r="S2129" s="13">
        <f>MONTH(SalesDataTable[[#This Row],[Order Date]])</f>
        <v>10</v>
      </c>
      <c r="T2129" s="16" t="str">
        <f>TEXT(SalesDataTable[[#This Row],[Order Date]],"mmm")</f>
        <v>Oct</v>
      </c>
    </row>
    <row r="2130" ht="15.6" spans="1:20">
      <c r="A2130" s="19" t="s">
        <v>2201</v>
      </c>
      <c r="B2130" s="11">
        <v>46312</v>
      </c>
      <c r="C2130" s="12" t="s">
        <v>47</v>
      </c>
      <c r="D2130" s="12" t="s">
        <v>68</v>
      </c>
      <c r="E2130" s="12" t="s">
        <v>23</v>
      </c>
      <c r="F2130" s="12" t="s">
        <v>24</v>
      </c>
      <c r="G2130" s="12" t="s">
        <v>51</v>
      </c>
      <c r="H2130" s="12" t="s">
        <v>84</v>
      </c>
      <c r="I2130" s="13">
        <v>2</v>
      </c>
      <c r="J2130" s="14">
        <v>82.52</v>
      </c>
      <c r="K2130" s="15">
        <v>0.05</v>
      </c>
      <c r="L2130" s="14">
        <v>38.61</v>
      </c>
      <c r="M2130" s="14">
        <f t="shared" si="132"/>
        <v>156.788</v>
      </c>
      <c r="N2130" s="14">
        <f t="shared" si="133"/>
        <v>77.22</v>
      </c>
      <c r="O2130" s="14">
        <f t="shared" si="134"/>
        <v>79.568</v>
      </c>
      <c r="P2130" s="16">
        <f t="shared" si="135"/>
        <v>0.507487817945251</v>
      </c>
      <c r="Q2130" s="17">
        <f>YEAR(SalesDataTable[[#This Row],[Order Date]])</f>
        <v>2026</v>
      </c>
      <c r="R2130" s="16" t="str">
        <f>"Q"&amp;ROUNDUP(MONTH(SalesDataTable[[#This Row],[Order Date]])/3,0)</f>
        <v>Q4</v>
      </c>
      <c r="S2130" s="13">
        <f>MONTH(SalesDataTable[[#This Row],[Order Date]])</f>
        <v>10</v>
      </c>
      <c r="T2130" s="16" t="str">
        <f>TEXT(SalesDataTable[[#This Row],[Order Date]],"mmm")</f>
        <v>Oct</v>
      </c>
    </row>
    <row r="2131" ht="15.6" spans="1:20">
      <c r="A2131" s="19" t="s">
        <v>2202</v>
      </c>
      <c r="B2131" s="11">
        <v>46312</v>
      </c>
      <c r="C2131" s="12" t="s">
        <v>47</v>
      </c>
      <c r="D2131" s="12" t="s">
        <v>102</v>
      </c>
      <c r="E2131" s="12" t="s">
        <v>23</v>
      </c>
      <c r="F2131" s="12" t="s">
        <v>40</v>
      </c>
      <c r="G2131" s="12" t="s">
        <v>31</v>
      </c>
      <c r="H2131" s="12" t="s">
        <v>73</v>
      </c>
      <c r="I2131" s="13">
        <v>1</v>
      </c>
      <c r="J2131" s="14">
        <v>155.16</v>
      </c>
      <c r="K2131" s="15">
        <v>0</v>
      </c>
      <c r="L2131" s="14">
        <v>78.84</v>
      </c>
      <c r="M2131" s="14">
        <f t="shared" si="132"/>
        <v>155.16</v>
      </c>
      <c r="N2131" s="14">
        <f t="shared" si="133"/>
        <v>78.84</v>
      </c>
      <c r="O2131" s="14">
        <f t="shared" si="134"/>
        <v>76.32</v>
      </c>
      <c r="P2131" s="16">
        <f t="shared" si="135"/>
        <v>0.491879350348028</v>
      </c>
      <c r="Q2131" s="17">
        <f>YEAR(SalesDataTable[[#This Row],[Order Date]])</f>
        <v>2026</v>
      </c>
      <c r="R2131" s="16" t="str">
        <f>"Q"&amp;ROUNDUP(MONTH(SalesDataTable[[#This Row],[Order Date]])/3,0)</f>
        <v>Q4</v>
      </c>
      <c r="S2131" s="13">
        <f>MONTH(SalesDataTable[[#This Row],[Order Date]])</f>
        <v>10</v>
      </c>
      <c r="T2131" s="16" t="str">
        <f>TEXT(SalesDataTable[[#This Row],[Order Date]],"mmm")</f>
        <v>Oct</v>
      </c>
    </row>
    <row r="2132" ht="15.6" spans="1:20">
      <c r="A2132" s="19" t="s">
        <v>2203</v>
      </c>
      <c r="B2132" s="11">
        <v>46312</v>
      </c>
      <c r="C2132" s="12" t="s">
        <v>47</v>
      </c>
      <c r="D2132" s="12" t="s">
        <v>102</v>
      </c>
      <c r="E2132" s="12" t="s">
        <v>59</v>
      </c>
      <c r="F2132" s="12" t="s">
        <v>24</v>
      </c>
      <c r="G2132" s="12" t="s">
        <v>37</v>
      </c>
      <c r="H2132" s="12" t="s">
        <v>66</v>
      </c>
      <c r="I2132" s="13">
        <v>1</v>
      </c>
      <c r="J2132" s="14">
        <v>46.36</v>
      </c>
      <c r="K2132" s="15">
        <v>0.05</v>
      </c>
      <c r="L2132" s="14">
        <v>18.4</v>
      </c>
      <c r="M2132" s="14">
        <f t="shared" si="132"/>
        <v>44.042</v>
      </c>
      <c r="N2132" s="14">
        <f t="shared" si="133"/>
        <v>18.4</v>
      </c>
      <c r="O2132" s="14">
        <f t="shared" si="134"/>
        <v>25.642</v>
      </c>
      <c r="P2132" s="16">
        <f t="shared" si="135"/>
        <v>0.582216974705962</v>
      </c>
      <c r="Q2132" s="17">
        <f>YEAR(SalesDataTable[[#This Row],[Order Date]])</f>
        <v>2026</v>
      </c>
      <c r="R2132" s="16" t="str">
        <f>"Q"&amp;ROUNDUP(MONTH(SalesDataTable[[#This Row],[Order Date]])/3,0)</f>
        <v>Q4</v>
      </c>
      <c r="S2132" s="13">
        <f>MONTH(SalesDataTable[[#This Row],[Order Date]])</f>
        <v>10</v>
      </c>
      <c r="T2132" s="16" t="str">
        <f>TEXT(SalesDataTable[[#This Row],[Order Date]],"mmm")</f>
        <v>Oct</v>
      </c>
    </row>
    <row r="2133" ht="15.6" spans="1:20">
      <c r="A2133" s="19" t="s">
        <v>2204</v>
      </c>
      <c r="B2133" s="11">
        <v>46312</v>
      </c>
      <c r="C2133" s="12" t="s">
        <v>34</v>
      </c>
      <c r="D2133" s="12" t="s">
        <v>146</v>
      </c>
      <c r="E2133" s="12" t="s">
        <v>23</v>
      </c>
      <c r="F2133" s="12" t="s">
        <v>40</v>
      </c>
      <c r="G2133" s="12" t="s">
        <v>25</v>
      </c>
      <c r="H2133" s="12" t="s">
        <v>26</v>
      </c>
      <c r="I2133" s="13">
        <v>1</v>
      </c>
      <c r="J2133" s="14">
        <v>81.47</v>
      </c>
      <c r="K2133" s="15">
        <v>0</v>
      </c>
      <c r="L2133" s="14">
        <v>43.67</v>
      </c>
      <c r="M2133" s="14">
        <f t="shared" si="132"/>
        <v>81.47</v>
      </c>
      <c r="N2133" s="14">
        <f t="shared" si="133"/>
        <v>43.67</v>
      </c>
      <c r="O2133" s="14">
        <f t="shared" si="134"/>
        <v>37.8</v>
      </c>
      <c r="P2133" s="16">
        <f t="shared" si="135"/>
        <v>0.463974469129741</v>
      </c>
      <c r="Q2133" s="17">
        <f>YEAR(SalesDataTable[[#This Row],[Order Date]])</f>
        <v>2026</v>
      </c>
      <c r="R2133" s="16" t="str">
        <f>"Q"&amp;ROUNDUP(MONTH(SalesDataTable[[#This Row],[Order Date]])/3,0)</f>
        <v>Q4</v>
      </c>
      <c r="S2133" s="13">
        <f>MONTH(SalesDataTable[[#This Row],[Order Date]])</f>
        <v>10</v>
      </c>
      <c r="T2133" s="16" t="str">
        <f>TEXT(SalesDataTable[[#This Row],[Order Date]],"mmm")</f>
        <v>Oct</v>
      </c>
    </row>
    <row r="2134" ht="15.6" spans="1:20">
      <c r="A2134" s="19" t="s">
        <v>2205</v>
      </c>
      <c r="B2134" s="11">
        <v>46312</v>
      </c>
      <c r="C2134" s="12" t="s">
        <v>21</v>
      </c>
      <c r="D2134" s="12" t="s">
        <v>108</v>
      </c>
      <c r="E2134" s="12" t="s">
        <v>23</v>
      </c>
      <c r="F2134" s="12" t="s">
        <v>24</v>
      </c>
      <c r="G2134" s="12" t="s">
        <v>37</v>
      </c>
      <c r="H2134" s="12" t="s">
        <v>91</v>
      </c>
      <c r="I2134" s="13">
        <v>1</v>
      </c>
      <c r="J2134" s="14">
        <v>134.31</v>
      </c>
      <c r="K2134" s="15">
        <v>0.05</v>
      </c>
      <c r="L2134" s="14">
        <v>67.24</v>
      </c>
      <c r="M2134" s="14">
        <f t="shared" si="132"/>
        <v>127.5945</v>
      </c>
      <c r="N2134" s="14">
        <f t="shared" si="133"/>
        <v>67.24</v>
      </c>
      <c r="O2134" s="14">
        <f t="shared" si="134"/>
        <v>60.3545</v>
      </c>
      <c r="P2134" s="16">
        <f t="shared" si="135"/>
        <v>0.473018037611339</v>
      </c>
      <c r="Q2134" s="17">
        <f>YEAR(SalesDataTable[[#This Row],[Order Date]])</f>
        <v>2026</v>
      </c>
      <c r="R2134" s="16" t="str">
        <f>"Q"&amp;ROUNDUP(MONTH(SalesDataTable[[#This Row],[Order Date]])/3,0)</f>
        <v>Q4</v>
      </c>
      <c r="S2134" s="13">
        <f>MONTH(SalesDataTable[[#This Row],[Order Date]])</f>
        <v>10</v>
      </c>
      <c r="T2134" s="16" t="str">
        <f>TEXT(SalesDataTable[[#This Row],[Order Date]],"mmm")</f>
        <v>Oct</v>
      </c>
    </row>
    <row r="2135" ht="15.6" spans="1:20">
      <c r="A2135" s="19" t="s">
        <v>2206</v>
      </c>
      <c r="B2135" s="11">
        <v>46312</v>
      </c>
      <c r="C2135" s="12" t="s">
        <v>34</v>
      </c>
      <c r="D2135" s="12" t="s">
        <v>146</v>
      </c>
      <c r="E2135" s="12" t="s">
        <v>23</v>
      </c>
      <c r="F2135" s="12" t="s">
        <v>36</v>
      </c>
      <c r="G2135" s="12" t="s">
        <v>51</v>
      </c>
      <c r="H2135" s="12" t="s">
        <v>110</v>
      </c>
      <c r="I2135" s="13">
        <v>1</v>
      </c>
      <c r="J2135" s="14">
        <v>123.11</v>
      </c>
      <c r="K2135" s="15">
        <v>0</v>
      </c>
      <c r="L2135" s="14">
        <v>58.99</v>
      </c>
      <c r="M2135" s="14">
        <f t="shared" si="132"/>
        <v>123.11</v>
      </c>
      <c r="N2135" s="14">
        <f t="shared" si="133"/>
        <v>58.99</v>
      </c>
      <c r="O2135" s="14">
        <f t="shared" si="134"/>
        <v>64.12</v>
      </c>
      <c r="P2135" s="16">
        <f t="shared" si="135"/>
        <v>0.520835025586874</v>
      </c>
      <c r="Q2135" s="17">
        <f>YEAR(SalesDataTable[[#This Row],[Order Date]])</f>
        <v>2026</v>
      </c>
      <c r="R2135" s="16" t="str">
        <f>"Q"&amp;ROUNDUP(MONTH(SalesDataTable[[#This Row],[Order Date]])/3,0)</f>
        <v>Q4</v>
      </c>
      <c r="S2135" s="13">
        <f>MONTH(SalesDataTable[[#This Row],[Order Date]])</f>
        <v>10</v>
      </c>
      <c r="T2135" s="16" t="str">
        <f>TEXT(SalesDataTable[[#This Row],[Order Date]],"mmm")</f>
        <v>Oct</v>
      </c>
    </row>
    <row r="2136" ht="15.6" spans="1:20">
      <c r="A2136" s="19" t="s">
        <v>2207</v>
      </c>
      <c r="B2136" s="11">
        <v>46312</v>
      </c>
      <c r="C2136" s="12" t="s">
        <v>28</v>
      </c>
      <c r="D2136" s="12" t="s">
        <v>58</v>
      </c>
      <c r="E2136" s="12" t="s">
        <v>23</v>
      </c>
      <c r="F2136" s="12" t="s">
        <v>36</v>
      </c>
      <c r="G2136" s="12" t="s">
        <v>51</v>
      </c>
      <c r="H2136" s="12" t="s">
        <v>84</v>
      </c>
      <c r="I2136" s="13">
        <v>1</v>
      </c>
      <c r="J2136" s="14">
        <v>81.24</v>
      </c>
      <c r="K2136" s="15">
        <v>0</v>
      </c>
      <c r="L2136" s="14">
        <v>38.65</v>
      </c>
      <c r="M2136" s="14">
        <f t="shared" si="132"/>
        <v>81.24</v>
      </c>
      <c r="N2136" s="14">
        <f t="shared" si="133"/>
        <v>38.65</v>
      </c>
      <c r="O2136" s="14">
        <f t="shared" si="134"/>
        <v>42.59</v>
      </c>
      <c r="P2136" s="16">
        <f t="shared" si="135"/>
        <v>0.52424913835549</v>
      </c>
      <c r="Q2136" s="17">
        <f>YEAR(SalesDataTable[[#This Row],[Order Date]])</f>
        <v>2026</v>
      </c>
      <c r="R2136" s="16" t="str">
        <f>"Q"&amp;ROUNDUP(MONTH(SalesDataTable[[#This Row],[Order Date]])/3,0)</f>
        <v>Q4</v>
      </c>
      <c r="S2136" s="13">
        <f>MONTH(SalesDataTable[[#This Row],[Order Date]])</f>
        <v>10</v>
      </c>
      <c r="T2136" s="16" t="str">
        <f>TEXT(SalesDataTable[[#This Row],[Order Date]],"mmm")</f>
        <v>Oct</v>
      </c>
    </row>
    <row r="2137" ht="15.6" spans="1:20">
      <c r="A2137" s="19" t="s">
        <v>2208</v>
      </c>
      <c r="B2137" s="11">
        <v>46312</v>
      </c>
      <c r="C2137" s="12" t="s">
        <v>21</v>
      </c>
      <c r="D2137" s="12" t="s">
        <v>72</v>
      </c>
      <c r="E2137" s="12" t="s">
        <v>59</v>
      </c>
      <c r="F2137" s="12" t="s">
        <v>24</v>
      </c>
      <c r="G2137" s="12" t="s">
        <v>31</v>
      </c>
      <c r="H2137" s="12" t="s">
        <v>99</v>
      </c>
      <c r="I2137" s="13">
        <v>1</v>
      </c>
      <c r="J2137" s="14">
        <v>70.81</v>
      </c>
      <c r="K2137" s="15">
        <v>0.15</v>
      </c>
      <c r="L2137" s="14">
        <v>32.93</v>
      </c>
      <c r="M2137" s="14">
        <f t="shared" si="132"/>
        <v>60.1885</v>
      </c>
      <c r="N2137" s="14">
        <f t="shared" si="133"/>
        <v>32.93</v>
      </c>
      <c r="O2137" s="14">
        <f t="shared" si="134"/>
        <v>27.2585</v>
      </c>
      <c r="P2137" s="16">
        <f t="shared" si="135"/>
        <v>0.452885517997624</v>
      </c>
      <c r="Q2137" s="17">
        <f>YEAR(SalesDataTable[[#This Row],[Order Date]])</f>
        <v>2026</v>
      </c>
      <c r="R2137" s="16" t="str">
        <f>"Q"&amp;ROUNDUP(MONTH(SalesDataTable[[#This Row],[Order Date]])/3,0)</f>
        <v>Q4</v>
      </c>
      <c r="S2137" s="13">
        <f>MONTH(SalesDataTable[[#This Row],[Order Date]])</f>
        <v>10</v>
      </c>
      <c r="T2137" s="16" t="str">
        <f>TEXT(SalesDataTable[[#This Row],[Order Date]],"mmm")</f>
        <v>Oct</v>
      </c>
    </row>
    <row r="2138" ht="15.6" spans="1:20">
      <c r="A2138" s="19" t="s">
        <v>2209</v>
      </c>
      <c r="B2138" s="11">
        <v>46312</v>
      </c>
      <c r="C2138" s="12" t="s">
        <v>47</v>
      </c>
      <c r="D2138" s="12" t="s">
        <v>102</v>
      </c>
      <c r="E2138" s="12" t="s">
        <v>23</v>
      </c>
      <c r="F2138" s="12" t="s">
        <v>40</v>
      </c>
      <c r="G2138" s="12" t="s">
        <v>51</v>
      </c>
      <c r="H2138" s="12" t="s">
        <v>61</v>
      </c>
      <c r="I2138" s="13">
        <v>6</v>
      </c>
      <c r="J2138" s="14">
        <v>200.26</v>
      </c>
      <c r="K2138" s="15">
        <v>0</v>
      </c>
      <c r="L2138" s="14">
        <v>106.71</v>
      </c>
      <c r="M2138" s="14">
        <f t="shared" si="132"/>
        <v>1201.56</v>
      </c>
      <c r="N2138" s="14">
        <f t="shared" si="133"/>
        <v>640.26</v>
      </c>
      <c r="O2138" s="14">
        <f t="shared" si="134"/>
        <v>561.3</v>
      </c>
      <c r="P2138" s="16">
        <f t="shared" si="135"/>
        <v>0.467142714471187</v>
      </c>
      <c r="Q2138" s="17">
        <f>YEAR(SalesDataTable[[#This Row],[Order Date]])</f>
        <v>2026</v>
      </c>
      <c r="R2138" s="16" t="str">
        <f>"Q"&amp;ROUNDUP(MONTH(SalesDataTable[[#This Row],[Order Date]])/3,0)</f>
        <v>Q4</v>
      </c>
      <c r="S2138" s="13">
        <f>MONTH(SalesDataTable[[#This Row],[Order Date]])</f>
        <v>10</v>
      </c>
      <c r="T2138" s="16" t="str">
        <f>TEXT(SalesDataTable[[#This Row],[Order Date]],"mmm")</f>
        <v>Oct</v>
      </c>
    </row>
    <row r="2139" ht="15.6" spans="1:20">
      <c r="A2139" s="19" t="s">
        <v>2210</v>
      </c>
      <c r="B2139" s="11">
        <v>46312</v>
      </c>
      <c r="C2139" s="12" t="s">
        <v>47</v>
      </c>
      <c r="D2139" s="12" t="s">
        <v>48</v>
      </c>
      <c r="E2139" s="12" t="s">
        <v>23</v>
      </c>
      <c r="F2139" s="12" t="s">
        <v>36</v>
      </c>
      <c r="G2139" s="12" t="s">
        <v>69</v>
      </c>
      <c r="H2139" s="12" t="s">
        <v>87</v>
      </c>
      <c r="I2139" s="13">
        <v>3</v>
      </c>
      <c r="J2139" s="14">
        <v>36.75</v>
      </c>
      <c r="K2139" s="15">
        <v>0.05</v>
      </c>
      <c r="L2139" s="14">
        <v>13.71</v>
      </c>
      <c r="M2139" s="14">
        <f t="shared" si="132"/>
        <v>104.7375</v>
      </c>
      <c r="N2139" s="14">
        <f t="shared" si="133"/>
        <v>41.13</v>
      </c>
      <c r="O2139" s="14">
        <f t="shared" si="134"/>
        <v>63.6075</v>
      </c>
      <c r="P2139" s="16">
        <f t="shared" si="135"/>
        <v>0.607303974221267</v>
      </c>
      <c r="Q2139" s="17">
        <f>YEAR(SalesDataTable[[#This Row],[Order Date]])</f>
        <v>2026</v>
      </c>
      <c r="R2139" s="16" t="str">
        <f>"Q"&amp;ROUNDUP(MONTH(SalesDataTable[[#This Row],[Order Date]])/3,0)</f>
        <v>Q4</v>
      </c>
      <c r="S2139" s="13">
        <f>MONTH(SalesDataTable[[#This Row],[Order Date]])</f>
        <v>10</v>
      </c>
      <c r="T2139" s="16" t="str">
        <f>TEXT(SalesDataTable[[#This Row],[Order Date]],"mmm")</f>
        <v>Oct</v>
      </c>
    </row>
    <row r="2140" ht="15.6" spans="1:20">
      <c r="A2140" s="19" t="s">
        <v>2211</v>
      </c>
      <c r="B2140" s="11">
        <v>46312</v>
      </c>
      <c r="C2140" s="12" t="s">
        <v>34</v>
      </c>
      <c r="D2140" s="12" t="s">
        <v>146</v>
      </c>
      <c r="E2140" s="12" t="s">
        <v>23</v>
      </c>
      <c r="F2140" s="12" t="s">
        <v>24</v>
      </c>
      <c r="G2140" s="12" t="s">
        <v>31</v>
      </c>
      <c r="H2140" s="12" t="s">
        <v>32</v>
      </c>
      <c r="I2140" s="13">
        <v>2</v>
      </c>
      <c r="J2140" s="14">
        <v>92.41</v>
      </c>
      <c r="K2140" s="15">
        <v>0.1</v>
      </c>
      <c r="L2140" s="14">
        <v>45.42</v>
      </c>
      <c r="M2140" s="14">
        <f t="shared" si="132"/>
        <v>166.338</v>
      </c>
      <c r="N2140" s="14">
        <f t="shared" si="133"/>
        <v>90.84</v>
      </c>
      <c r="O2140" s="14">
        <f t="shared" si="134"/>
        <v>75.498</v>
      </c>
      <c r="P2140" s="16">
        <f t="shared" si="135"/>
        <v>0.453883057389171</v>
      </c>
      <c r="Q2140" s="17">
        <f>YEAR(SalesDataTable[[#This Row],[Order Date]])</f>
        <v>2026</v>
      </c>
      <c r="R2140" s="16" t="str">
        <f>"Q"&amp;ROUNDUP(MONTH(SalesDataTable[[#This Row],[Order Date]])/3,0)</f>
        <v>Q4</v>
      </c>
      <c r="S2140" s="13">
        <f>MONTH(SalesDataTable[[#This Row],[Order Date]])</f>
        <v>10</v>
      </c>
      <c r="T2140" s="16" t="str">
        <f>TEXT(SalesDataTable[[#This Row],[Order Date]],"mmm")</f>
        <v>Oct</v>
      </c>
    </row>
    <row r="2141" ht="15.6" spans="1:20">
      <c r="A2141" s="19" t="s">
        <v>2212</v>
      </c>
      <c r="B2141" s="11">
        <v>46312</v>
      </c>
      <c r="C2141" s="12" t="s">
        <v>28</v>
      </c>
      <c r="D2141" s="12" t="s">
        <v>106</v>
      </c>
      <c r="E2141" s="12" t="s">
        <v>45</v>
      </c>
      <c r="F2141" s="12" t="s">
        <v>36</v>
      </c>
      <c r="G2141" s="12" t="s">
        <v>69</v>
      </c>
      <c r="H2141" s="12" t="s">
        <v>70</v>
      </c>
      <c r="I2141" s="13">
        <v>1</v>
      </c>
      <c r="J2141" s="14">
        <v>40.67</v>
      </c>
      <c r="K2141" s="15">
        <v>0</v>
      </c>
      <c r="L2141" s="14">
        <v>15.09</v>
      </c>
      <c r="M2141" s="14">
        <f t="shared" si="132"/>
        <v>40.67</v>
      </c>
      <c r="N2141" s="14">
        <f t="shared" si="133"/>
        <v>15.09</v>
      </c>
      <c r="O2141" s="14">
        <f t="shared" si="134"/>
        <v>25.58</v>
      </c>
      <c r="P2141" s="16">
        <f t="shared" si="135"/>
        <v>0.628964838947627</v>
      </c>
      <c r="Q2141" s="17">
        <f>YEAR(SalesDataTable[[#This Row],[Order Date]])</f>
        <v>2026</v>
      </c>
      <c r="R2141" s="16" t="str">
        <f>"Q"&amp;ROUNDUP(MONTH(SalesDataTable[[#This Row],[Order Date]])/3,0)</f>
        <v>Q4</v>
      </c>
      <c r="S2141" s="13">
        <f>MONTH(SalesDataTable[[#This Row],[Order Date]])</f>
        <v>10</v>
      </c>
      <c r="T2141" s="16" t="str">
        <f>TEXT(SalesDataTable[[#This Row],[Order Date]],"mmm")</f>
        <v>Oct</v>
      </c>
    </row>
    <row r="2142" ht="15.6" spans="1:20">
      <c r="A2142" s="19" t="s">
        <v>2213</v>
      </c>
      <c r="B2142" s="11">
        <v>46313</v>
      </c>
      <c r="C2142" s="12" t="s">
        <v>28</v>
      </c>
      <c r="D2142" s="12" t="s">
        <v>29</v>
      </c>
      <c r="E2142" s="12" t="s">
        <v>23</v>
      </c>
      <c r="F2142" s="12" t="s">
        <v>24</v>
      </c>
      <c r="G2142" s="12" t="s">
        <v>31</v>
      </c>
      <c r="H2142" s="12" t="s">
        <v>32</v>
      </c>
      <c r="I2142" s="13">
        <v>1</v>
      </c>
      <c r="J2142" s="14">
        <v>90.09</v>
      </c>
      <c r="K2142" s="15">
        <v>0</v>
      </c>
      <c r="L2142" s="14">
        <v>45.17</v>
      </c>
      <c r="M2142" s="14">
        <f t="shared" si="132"/>
        <v>90.09</v>
      </c>
      <c r="N2142" s="14">
        <f t="shared" si="133"/>
        <v>45.17</v>
      </c>
      <c r="O2142" s="14">
        <f t="shared" si="134"/>
        <v>44.92</v>
      </c>
      <c r="P2142" s="16">
        <f t="shared" si="135"/>
        <v>0.498612498612499</v>
      </c>
      <c r="Q2142" s="17">
        <f>YEAR(SalesDataTable[[#This Row],[Order Date]])</f>
        <v>2026</v>
      </c>
      <c r="R2142" s="16" t="str">
        <f>"Q"&amp;ROUNDUP(MONTH(SalesDataTable[[#This Row],[Order Date]])/3,0)</f>
        <v>Q4</v>
      </c>
      <c r="S2142" s="13">
        <f>MONTH(SalesDataTable[[#This Row],[Order Date]])</f>
        <v>10</v>
      </c>
      <c r="T2142" s="16" t="str">
        <f>TEXT(SalesDataTable[[#This Row],[Order Date]],"mmm")</f>
        <v>Oct</v>
      </c>
    </row>
    <row r="2143" ht="15.6" spans="1:20">
      <c r="A2143" s="19" t="s">
        <v>2214</v>
      </c>
      <c r="B2143" s="11">
        <v>46313</v>
      </c>
      <c r="C2143" s="12" t="s">
        <v>34</v>
      </c>
      <c r="D2143" s="12" t="s">
        <v>81</v>
      </c>
      <c r="E2143" s="12" t="s">
        <v>23</v>
      </c>
      <c r="F2143" s="12" t="s">
        <v>24</v>
      </c>
      <c r="G2143" s="12" t="s">
        <v>37</v>
      </c>
      <c r="H2143" s="12" t="s">
        <v>38</v>
      </c>
      <c r="I2143" s="13">
        <v>1</v>
      </c>
      <c r="J2143" s="14">
        <v>36.83</v>
      </c>
      <c r="K2143" s="15">
        <v>0</v>
      </c>
      <c r="L2143" s="14">
        <v>13.64</v>
      </c>
      <c r="M2143" s="14">
        <f t="shared" si="132"/>
        <v>36.83</v>
      </c>
      <c r="N2143" s="14">
        <f t="shared" si="133"/>
        <v>13.64</v>
      </c>
      <c r="O2143" s="14">
        <f t="shared" si="134"/>
        <v>23.19</v>
      </c>
      <c r="P2143" s="16">
        <f t="shared" si="135"/>
        <v>0.629649742058105</v>
      </c>
      <c r="Q2143" s="17">
        <f>YEAR(SalesDataTable[[#This Row],[Order Date]])</f>
        <v>2026</v>
      </c>
      <c r="R2143" s="16" t="str">
        <f>"Q"&amp;ROUNDUP(MONTH(SalesDataTable[[#This Row],[Order Date]])/3,0)</f>
        <v>Q4</v>
      </c>
      <c r="S2143" s="13">
        <f>MONTH(SalesDataTable[[#This Row],[Order Date]])</f>
        <v>10</v>
      </c>
      <c r="T2143" s="16" t="str">
        <f>TEXT(SalesDataTable[[#This Row],[Order Date]],"mmm")</f>
        <v>Oct</v>
      </c>
    </row>
    <row r="2144" ht="15.6" spans="1:20">
      <c r="A2144" s="19" t="s">
        <v>2215</v>
      </c>
      <c r="B2144" s="11">
        <v>46313</v>
      </c>
      <c r="C2144" s="12" t="s">
        <v>28</v>
      </c>
      <c r="D2144" s="12" t="s">
        <v>89</v>
      </c>
      <c r="E2144" s="12" t="s">
        <v>59</v>
      </c>
      <c r="F2144" s="12" t="s">
        <v>24</v>
      </c>
      <c r="G2144" s="12" t="s">
        <v>51</v>
      </c>
      <c r="H2144" s="12" t="s">
        <v>61</v>
      </c>
      <c r="I2144" s="13">
        <v>5</v>
      </c>
      <c r="J2144" s="14">
        <v>196.37</v>
      </c>
      <c r="K2144" s="15">
        <v>0.05</v>
      </c>
      <c r="L2144" s="14">
        <v>103.51</v>
      </c>
      <c r="M2144" s="14">
        <f t="shared" si="132"/>
        <v>932.7575</v>
      </c>
      <c r="N2144" s="14">
        <f t="shared" si="133"/>
        <v>517.55</v>
      </c>
      <c r="O2144" s="14">
        <f t="shared" si="134"/>
        <v>415.2075</v>
      </c>
      <c r="P2144" s="16">
        <f t="shared" si="135"/>
        <v>0.445139813938778</v>
      </c>
      <c r="Q2144" s="17">
        <f>YEAR(SalesDataTable[[#This Row],[Order Date]])</f>
        <v>2026</v>
      </c>
      <c r="R2144" s="16" t="str">
        <f>"Q"&amp;ROUNDUP(MONTH(SalesDataTable[[#This Row],[Order Date]])/3,0)</f>
        <v>Q4</v>
      </c>
      <c r="S2144" s="13">
        <f>MONTH(SalesDataTable[[#This Row],[Order Date]])</f>
        <v>10</v>
      </c>
      <c r="T2144" s="16" t="str">
        <f>TEXT(SalesDataTable[[#This Row],[Order Date]],"mmm")</f>
        <v>Oct</v>
      </c>
    </row>
    <row r="2145" ht="15.6" spans="1:20">
      <c r="A2145" s="19" t="s">
        <v>2216</v>
      </c>
      <c r="B2145" s="11">
        <v>46313</v>
      </c>
      <c r="C2145" s="12" t="s">
        <v>21</v>
      </c>
      <c r="D2145" s="12" t="s">
        <v>108</v>
      </c>
      <c r="E2145" s="12" t="s">
        <v>23</v>
      </c>
      <c r="F2145" s="12" t="s">
        <v>36</v>
      </c>
      <c r="G2145" s="12" t="s">
        <v>31</v>
      </c>
      <c r="H2145" s="12" t="s">
        <v>32</v>
      </c>
      <c r="I2145" s="13">
        <v>2</v>
      </c>
      <c r="J2145" s="14">
        <v>93.73</v>
      </c>
      <c r="K2145" s="15">
        <v>0</v>
      </c>
      <c r="L2145" s="14">
        <v>44.79</v>
      </c>
      <c r="M2145" s="14">
        <f t="shared" si="132"/>
        <v>187.46</v>
      </c>
      <c r="N2145" s="14">
        <f t="shared" si="133"/>
        <v>89.58</v>
      </c>
      <c r="O2145" s="14">
        <f t="shared" si="134"/>
        <v>97.88</v>
      </c>
      <c r="P2145" s="16">
        <f t="shared" si="135"/>
        <v>0.522138056118639</v>
      </c>
      <c r="Q2145" s="17">
        <f>YEAR(SalesDataTable[[#This Row],[Order Date]])</f>
        <v>2026</v>
      </c>
      <c r="R2145" s="16" t="str">
        <f>"Q"&amp;ROUNDUP(MONTH(SalesDataTable[[#This Row],[Order Date]])/3,0)</f>
        <v>Q4</v>
      </c>
      <c r="S2145" s="13">
        <f>MONTH(SalesDataTable[[#This Row],[Order Date]])</f>
        <v>10</v>
      </c>
      <c r="T2145" s="16" t="str">
        <f>TEXT(SalesDataTable[[#This Row],[Order Date]],"mmm")</f>
        <v>Oct</v>
      </c>
    </row>
    <row r="2146" ht="15.6" spans="1:20">
      <c r="A2146" s="19" t="s">
        <v>2217</v>
      </c>
      <c r="B2146" s="11">
        <v>46313</v>
      </c>
      <c r="C2146" s="12" t="s">
        <v>34</v>
      </c>
      <c r="D2146" s="12" t="s">
        <v>81</v>
      </c>
      <c r="E2146" s="12" t="s">
        <v>23</v>
      </c>
      <c r="F2146" s="12" t="s">
        <v>40</v>
      </c>
      <c r="G2146" s="12" t="s">
        <v>37</v>
      </c>
      <c r="H2146" s="12" t="s">
        <v>38</v>
      </c>
      <c r="I2146" s="13">
        <v>1</v>
      </c>
      <c r="J2146" s="14">
        <v>36.46</v>
      </c>
      <c r="K2146" s="15">
        <v>0.05</v>
      </c>
      <c r="L2146" s="14">
        <v>13.35</v>
      </c>
      <c r="M2146" s="14">
        <f t="shared" si="132"/>
        <v>34.637</v>
      </c>
      <c r="N2146" s="14">
        <f t="shared" si="133"/>
        <v>13.35</v>
      </c>
      <c r="O2146" s="14">
        <f t="shared" si="134"/>
        <v>21.287</v>
      </c>
      <c r="P2146" s="16">
        <f t="shared" si="135"/>
        <v>0.614574010451251</v>
      </c>
      <c r="Q2146" s="17">
        <f>YEAR(SalesDataTable[[#This Row],[Order Date]])</f>
        <v>2026</v>
      </c>
      <c r="R2146" s="16" t="str">
        <f>"Q"&amp;ROUNDUP(MONTH(SalesDataTable[[#This Row],[Order Date]])/3,0)</f>
        <v>Q4</v>
      </c>
      <c r="S2146" s="13">
        <f>MONTH(SalesDataTable[[#This Row],[Order Date]])</f>
        <v>10</v>
      </c>
      <c r="T2146" s="16" t="str">
        <f>TEXT(SalesDataTable[[#This Row],[Order Date]],"mmm")</f>
        <v>Oct</v>
      </c>
    </row>
    <row r="2147" ht="15.6" spans="1:20">
      <c r="A2147" s="19" t="s">
        <v>2218</v>
      </c>
      <c r="B2147" s="11">
        <v>46313</v>
      </c>
      <c r="C2147" s="12" t="s">
        <v>28</v>
      </c>
      <c r="D2147" s="12" t="s">
        <v>106</v>
      </c>
      <c r="E2147" s="12" t="s">
        <v>23</v>
      </c>
      <c r="F2147" s="12" t="s">
        <v>24</v>
      </c>
      <c r="G2147" s="12" t="s">
        <v>51</v>
      </c>
      <c r="H2147" s="12" t="s">
        <v>110</v>
      </c>
      <c r="I2147" s="13">
        <v>2</v>
      </c>
      <c r="J2147" s="14">
        <v>125.91</v>
      </c>
      <c r="K2147" s="15">
        <v>0</v>
      </c>
      <c r="L2147" s="14">
        <v>61.95</v>
      </c>
      <c r="M2147" s="14">
        <f t="shared" si="132"/>
        <v>251.82</v>
      </c>
      <c r="N2147" s="14">
        <f t="shared" si="133"/>
        <v>123.9</v>
      </c>
      <c r="O2147" s="14">
        <f t="shared" si="134"/>
        <v>127.92</v>
      </c>
      <c r="P2147" s="16">
        <f t="shared" si="135"/>
        <v>0.507981891827496</v>
      </c>
      <c r="Q2147" s="17">
        <f>YEAR(SalesDataTable[[#This Row],[Order Date]])</f>
        <v>2026</v>
      </c>
      <c r="R2147" s="16" t="str">
        <f>"Q"&amp;ROUNDUP(MONTH(SalesDataTable[[#This Row],[Order Date]])/3,0)</f>
        <v>Q4</v>
      </c>
      <c r="S2147" s="13">
        <f>MONTH(SalesDataTable[[#This Row],[Order Date]])</f>
        <v>10</v>
      </c>
      <c r="T2147" s="16" t="str">
        <f>TEXT(SalesDataTable[[#This Row],[Order Date]],"mmm")</f>
        <v>Oct</v>
      </c>
    </row>
    <row r="2148" ht="15.6" spans="1:20">
      <c r="A2148" s="19" t="s">
        <v>2219</v>
      </c>
      <c r="B2148" s="11">
        <v>46313</v>
      </c>
      <c r="C2148" s="12" t="s">
        <v>47</v>
      </c>
      <c r="D2148" s="12" t="s">
        <v>68</v>
      </c>
      <c r="E2148" s="12" t="s">
        <v>45</v>
      </c>
      <c r="F2148" s="12" t="s">
        <v>36</v>
      </c>
      <c r="G2148" s="12" t="s">
        <v>31</v>
      </c>
      <c r="H2148" s="12" t="s">
        <v>32</v>
      </c>
      <c r="I2148" s="13">
        <v>1</v>
      </c>
      <c r="J2148" s="14">
        <v>92.56</v>
      </c>
      <c r="K2148" s="15">
        <v>0.1</v>
      </c>
      <c r="L2148" s="14">
        <v>44.23</v>
      </c>
      <c r="M2148" s="14">
        <f t="shared" si="132"/>
        <v>83.304</v>
      </c>
      <c r="N2148" s="14">
        <f t="shared" si="133"/>
        <v>44.23</v>
      </c>
      <c r="O2148" s="14">
        <f t="shared" si="134"/>
        <v>39.074</v>
      </c>
      <c r="P2148" s="16">
        <f t="shared" si="135"/>
        <v>0.469053106693556</v>
      </c>
      <c r="Q2148" s="17">
        <f>YEAR(SalesDataTable[[#This Row],[Order Date]])</f>
        <v>2026</v>
      </c>
      <c r="R2148" s="16" t="str">
        <f>"Q"&amp;ROUNDUP(MONTH(SalesDataTable[[#This Row],[Order Date]])/3,0)</f>
        <v>Q4</v>
      </c>
      <c r="S2148" s="13">
        <f>MONTH(SalesDataTable[[#This Row],[Order Date]])</f>
        <v>10</v>
      </c>
      <c r="T2148" s="16" t="str">
        <f>TEXT(SalesDataTable[[#This Row],[Order Date]],"mmm")</f>
        <v>Oct</v>
      </c>
    </row>
    <row r="2149" ht="15.6" spans="1:20">
      <c r="A2149" s="19" t="s">
        <v>2220</v>
      </c>
      <c r="B2149" s="11">
        <v>46313</v>
      </c>
      <c r="C2149" s="12" t="s">
        <v>47</v>
      </c>
      <c r="D2149" s="12" t="s">
        <v>68</v>
      </c>
      <c r="E2149" s="12" t="s">
        <v>59</v>
      </c>
      <c r="F2149" s="12" t="s">
        <v>36</v>
      </c>
      <c r="G2149" s="12" t="s">
        <v>31</v>
      </c>
      <c r="H2149" s="12" t="s">
        <v>99</v>
      </c>
      <c r="I2149" s="13">
        <v>4</v>
      </c>
      <c r="J2149" s="14">
        <v>70.02</v>
      </c>
      <c r="K2149" s="15">
        <v>0</v>
      </c>
      <c r="L2149" s="14">
        <v>32.86</v>
      </c>
      <c r="M2149" s="14">
        <f t="shared" si="132"/>
        <v>280.08</v>
      </c>
      <c r="N2149" s="14">
        <f t="shared" si="133"/>
        <v>131.44</v>
      </c>
      <c r="O2149" s="14">
        <f t="shared" si="134"/>
        <v>148.64</v>
      </c>
      <c r="P2149" s="16">
        <f t="shared" si="135"/>
        <v>0.530705512710654</v>
      </c>
      <c r="Q2149" s="17">
        <f>YEAR(SalesDataTable[[#This Row],[Order Date]])</f>
        <v>2026</v>
      </c>
      <c r="R2149" s="16" t="str">
        <f>"Q"&amp;ROUNDUP(MONTH(SalesDataTable[[#This Row],[Order Date]])/3,0)</f>
        <v>Q4</v>
      </c>
      <c r="S2149" s="13">
        <f>MONTH(SalesDataTable[[#This Row],[Order Date]])</f>
        <v>10</v>
      </c>
      <c r="T2149" s="16" t="str">
        <f>TEXT(SalesDataTable[[#This Row],[Order Date]],"mmm")</f>
        <v>Oct</v>
      </c>
    </row>
    <row r="2150" ht="15.6" spans="1:20">
      <c r="A2150" s="19" t="s">
        <v>2221</v>
      </c>
      <c r="B2150" s="11">
        <v>46313</v>
      </c>
      <c r="C2150" s="12" t="s">
        <v>21</v>
      </c>
      <c r="D2150" s="12" t="s">
        <v>108</v>
      </c>
      <c r="E2150" s="12" t="s">
        <v>23</v>
      </c>
      <c r="F2150" s="12" t="s">
        <v>24</v>
      </c>
      <c r="G2150" s="12" t="s">
        <v>25</v>
      </c>
      <c r="H2150" s="12" t="s">
        <v>49</v>
      </c>
      <c r="I2150" s="13">
        <v>3</v>
      </c>
      <c r="J2150" s="14">
        <v>51.62</v>
      </c>
      <c r="K2150" s="15">
        <v>0.1</v>
      </c>
      <c r="L2150" s="14">
        <v>22.94</v>
      </c>
      <c r="M2150" s="14">
        <f t="shared" si="132"/>
        <v>139.374</v>
      </c>
      <c r="N2150" s="14">
        <f t="shared" si="133"/>
        <v>68.82</v>
      </c>
      <c r="O2150" s="14">
        <f t="shared" si="134"/>
        <v>70.554</v>
      </c>
      <c r="P2150" s="16">
        <f t="shared" si="135"/>
        <v>0.506220672435318</v>
      </c>
      <c r="Q2150" s="17">
        <f>YEAR(SalesDataTable[[#This Row],[Order Date]])</f>
        <v>2026</v>
      </c>
      <c r="R2150" s="16" t="str">
        <f>"Q"&amp;ROUNDUP(MONTH(SalesDataTable[[#This Row],[Order Date]])/3,0)</f>
        <v>Q4</v>
      </c>
      <c r="S2150" s="13">
        <f>MONTH(SalesDataTable[[#This Row],[Order Date]])</f>
        <v>10</v>
      </c>
      <c r="T2150" s="16" t="str">
        <f>TEXT(SalesDataTable[[#This Row],[Order Date]],"mmm")</f>
        <v>Oct</v>
      </c>
    </row>
    <row r="2151" ht="15.6" spans="1:20">
      <c r="A2151" s="19" t="s">
        <v>2222</v>
      </c>
      <c r="B2151" s="11">
        <v>46313</v>
      </c>
      <c r="C2151" s="12" t="s">
        <v>34</v>
      </c>
      <c r="D2151" s="12" t="s">
        <v>35</v>
      </c>
      <c r="E2151" s="12" t="s">
        <v>23</v>
      </c>
      <c r="F2151" s="12" t="s">
        <v>36</v>
      </c>
      <c r="G2151" s="12" t="s">
        <v>51</v>
      </c>
      <c r="H2151" s="12" t="s">
        <v>61</v>
      </c>
      <c r="I2151" s="13">
        <v>1</v>
      </c>
      <c r="J2151" s="14">
        <v>196.39</v>
      </c>
      <c r="K2151" s="15">
        <v>0</v>
      </c>
      <c r="L2151" s="14">
        <v>104.66</v>
      </c>
      <c r="M2151" s="14">
        <f t="shared" si="132"/>
        <v>196.39</v>
      </c>
      <c r="N2151" s="14">
        <f t="shared" si="133"/>
        <v>104.66</v>
      </c>
      <c r="O2151" s="14">
        <f t="shared" si="134"/>
        <v>91.73</v>
      </c>
      <c r="P2151" s="16">
        <f t="shared" si="135"/>
        <v>0.467080808595142</v>
      </c>
      <c r="Q2151" s="17">
        <f>YEAR(SalesDataTable[[#This Row],[Order Date]])</f>
        <v>2026</v>
      </c>
      <c r="R2151" s="16" t="str">
        <f>"Q"&amp;ROUNDUP(MONTH(SalesDataTable[[#This Row],[Order Date]])/3,0)</f>
        <v>Q4</v>
      </c>
      <c r="S2151" s="13">
        <f>MONTH(SalesDataTable[[#This Row],[Order Date]])</f>
        <v>10</v>
      </c>
      <c r="T2151" s="16" t="str">
        <f>TEXT(SalesDataTable[[#This Row],[Order Date]],"mmm")</f>
        <v>Oct</v>
      </c>
    </row>
    <row r="2152" ht="15.6" spans="1:20">
      <c r="A2152" s="19" t="s">
        <v>2223</v>
      </c>
      <c r="B2152" s="11">
        <v>46313</v>
      </c>
      <c r="C2152" s="12" t="s">
        <v>47</v>
      </c>
      <c r="D2152" s="12" t="s">
        <v>68</v>
      </c>
      <c r="E2152" s="12" t="s">
        <v>30</v>
      </c>
      <c r="F2152" s="12" t="s">
        <v>40</v>
      </c>
      <c r="G2152" s="12" t="s">
        <v>69</v>
      </c>
      <c r="H2152" s="12" t="s">
        <v>70</v>
      </c>
      <c r="I2152" s="13">
        <v>10</v>
      </c>
      <c r="J2152" s="14">
        <v>41.26</v>
      </c>
      <c r="K2152" s="15">
        <v>0.1</v>
      </c>
      <c r="L2152" s="14">
        <v>15.06</v>
      </c>
      <c r="M2152" s="14">
        <f t="shared" si="132"/>
        <v>371.34</v>
      </c>
      <c r="N2152" s="14">
        <f t="shared" si="133"/>
        <v>150.6</v>
      </c>
      <c r="O2152" s="14">
        <f t="shared" si="134"/>
        <v>220.74</v>
      </c>
      <c r="P2152" s="16">
        <f t="shared" si="135"/>
        <v>0.594441751494587</v>
      </c>
      <c r="Q2152" s="17">
        <f>YEAR(SalesDataTable[[#This Row],[Order Date]])</f>
        <v>2026</v>
      </c>
      <c r="R2152" s="16" t="str">
        <f>"Q"&amp;ROUNDUP(MONTH(SalesDataTable[[#This Row],[Order Date]])/3,0)</f>
        <v>Q4</v>
      </c>
      <c r="S2152" s="13">
        <f>MONTH(SalesDataTable[[#This Row],[Order Date]])</f>
        <v>10</v>
      </c>
      <c r="T2152" s="16" t="str">
        <f>TEXT(SalesDataTable[[#This Row],[Order Date]],"mmm")</f>
        <v>Oct</v>
      </c>
    </row>
    <row r="2153" ht="15.6" spans="1:20">
      <c r="A2153" s="19" t="s">
        <v>2224</v>
      </c>
      <c r="B2153" s="11">
        <v>46313</v>
      </c>
      <c r="C2153" s="12" t="s">
        <v>34</v>
      </c>
      <c r="D2153" s="12" t="s">
        <v>44</v>
      </c>
      <c r="E2153" s="12" t="s">
        <v>59</v>
      </c>
      <c r="F2153" s="12" t="s">
        <v>36</v>
      </c>
      <c r="G2153" s="12" t="s">
        <v>37</v>
      </c>
      <c r="H2153" s="12" t="s">
        <v>38</v>
      </c>
      <c r="I2153" s="13">
        <v>1</v>
      </c>
      <c r="J2153" s="14">
        <v>35.55</v>
      </c>
      <c r="K2153" s="15">
        <v>0.05</v>
      </c>
      <c r="L2153" s="14">
        <v>13.44</v>
      </c>
      <c r="M2153" s="14">
        <f t="shared" si="132"/>
        <v>33.7725</v>
      </c>
      <c r="N2153" s="14">
        <f t="shared" si="133"/>
        <v>13.44</v>
      </c>
      <c r="O2153" s="14">
        <f t="shared" si="134"/>
        <v>20.3325</v>
      </c>
      <c r="P2153" s="16">
        <f t="shared" si="135"/>
        <v>0.602043082389518</v>
      </c>
      <c r="Q2153" s="17">
        <f>YEAR(SalesDataTable[[#This Row],[Order Date]])</f>
        <v>2026</v>
      </c>
      <c r="R2153" s="16" t="str">
        <f>"Q"&amp;ROUNDUP(MONTH(SalesDataTable[[#This Row],[Order Date]])/3,0)</f>
        <v>Q4</v>
      </c>
      <c r="S2153" s="13">
        <f>MONTH(SalesDataTable[[#This Row],[Order Date]])</f>
        <v>10</v>
      </c>
      <c r="T2153" s="16" t="str">
        <f>TEXT(SalesDataTable[[#This Row],[Order Date]],"mmm")</f>
        <v>Oct</v>
      </c>
    </row>
    <row r="2154" ht="15.6" spans="1:20">
      <c r="A2154" s="19" t="s">
        <v>2225</v>
      </c>
      <c r="B2154" s="11">
        <v>46313</v>
      </c>
      <c r="C2154" s="12" t="s">
        <v>47</v>
      </c>
      <c r="D2154" s="12" t="s">
        <v>68</v>
      </c>
      <c r="E2154" s="12" t="s">
        <v>23</v>
      </c>
      <c r="F2154" s="12" t="s">
        <v>36</v>
      </c>
      <c r="G2154" s="12" t="s">
        <v>25</v>
      </c>
      <c r="H2154" s="12" t="s">
        <v>49</v>
      </c>
      <c r="I2154" s="13">
        <v>1</v>
      </c>
      <c r="J2154" s="14">
        <v>49.5</v>
      </c>
      <c r="K2154" s="15">
        <v>0</v>
      </c>
      <c r="L2154" s="14">
        <v>22.36</v>
      </c>
      <c r="M2154" s="14">
        <f t="shared" si="132"/>
        <v>49.5</v>
      </c>
      <c r="N2154" s="14">
        <f t="shared" si="133"/>
        <v>22.36</v>
      </c>
      <c r="O2154" s="14">
        <f t="shared" si="134"/>
        <v>27.14</v>
      </c>
      <c r="P2154" s="16">
        <f t="shared" si="135"/>
        <v>0.548282828282828</v>
      </c>
      <c r="Q2154" s="17">
        <f>YEAR(SalesDataTable[[#This Row],[Order Date]])</f>
        <v>2026</v>
      </c>
      <c r="R2154" s="16" t="str">
        <f>"Q"&amp;ROUNDUP(MONTH(SalesDataTable[[#This Row],[Order Date]])/3,0)</f>
        <v>Q4</v>
      </c>
      <c r="S2154" s="13">
        <f>MONTH(SalesDataTable[[#This Row],[Order Date]])</f>
        <v>10</v>
      </c>
      <c r="T2154" s="16" t="str">
        <f>TEXT(SalesDataTable[[#This Row],[Order Date]],"mmm")</f>
        <v>Oct</v>
      </c>
    </row>
    <row r="2155" ht="15.6" spans="1:20">
      <c r="A2155" s="19" t="s">
        <v>2226</v>
      </c>
      <c r="B2155" s="11">
        <v>46314</v>
      </c>
      <c r="C2155" s="12" t="s">
        <v>21</v>
      </c>
      <c r="D2155" s="12" t="s">
        <v>108</v>
      </c>
      <c r="E2155" s="12" t="s">
        <v>23</v>
      </c>
      <c r="F2155" s="12" t="s">
        <v>40</v>
      </c>
      <c r="G2155" s="12" t="s">
        <v>51</v>
      </c>
      <c r="H2155" s="12" t="s">
        <v>84</v>
      </c>
      <c r="I2155" s="13">
        <v>1</v>
      </c>
      <c r="J2155" s="14">
        <v>80.58</v>
      </c>
      <c r="K2155" s="15">
        <v>0</v>
      </c>
      <c r="L2155" s="14">
        <v>40.43</v>
      </c>
      <c r="M2155" s="14">
        <f t="shared" si="132"/>
        <v>80.58</v>
      </c>
      <c r="N2155" s="14">
        <f t="shared" si="133"/>
        <v>40.43</v>
      </c>
      <c r="O2155" s="14">
        <f t="shared" si="134"/>
        <v>40.15</v>
      </c>
      <c r="P2155" s="16">
        <f t="shared" si="135"/>
        <v>0.498262596177712</v>
      </c>
      <c r="Q2155" s="17">
        <f>YEAR(SalesDataTable[[#This Row],[Order Date]])</f>
        <v>2026</v>
      </c>
      <c r="R2155" s="16" t="str">
        <f>"Q"&amp;ROUNDUP(MONTH(SalesDataTable[[#This Row],[Order Date]])/3,0)</f>
        <v>Q4</v>
      </c>
      <c r="S2155" s="13">
        <f>MONTH(SalesDataTable[[#This Row],[Order Date]])</f>
        <v>10</v>
      </c>
      <c r="T2155" s="16" t="str">
        <f>TEXT(SalesDataTable[[#This Row],[Order Date]],"mmm")</f>
        <v>Oct</v>
      </c>
    </row>
    <row r="2156" ht="15.6" spans="1:20">
      <c r="A2156" s="19" t="s">
        <v>2227</v>
      </c>
      <c r="B2156" s="11">
        <v>46314</v>
      </c>
      <c r="C2156" s="12" t="s">
        <v>34</v>
      </c>
      <c r="D2156" s="12" t="s">
        <v>54</v>
      </c>
      <c r="E2156" s="12" t="s">
        <v>45</v>
      </c>
      <c r="F2156" s="12" t="s">
        <v>40</v>
      </c>
      <c r="G2156" s="12" t="s">
        <v>37</v>
      </c>
      <c r="H2156" s="12" t="s">
        <v>103</v>
      </c>
      <c r="I2156" s="13">
        <v>2</v>
      </c>
      <c r="J2156" s="14">
        <v>161.59</v>
      </c>
      <c r="K2156" s="15">
        <v>0.05</v>
      </c>
      <c r="L2156" s="14">
        <v>89.57</v>
      </c>
      <c r="M2156" s="14">
        <f t="shared" si="132"/>
        <v>307.021</v>
      </c>
      <c r="N2156" s="14">
        <f t="shared" si="133"/>
        <v>179.14</v>
      </c>
      <c r="O2156" s="14">
        <f t="shared" si="134"/>
        <v>127.881</v>
      </c>
      <c r="P2156" s="16">
        <f t="shared" si="135"/>
        <v>0.416521996866664</v>
      </c>
      <c r="Q2156" s="17">
        <f>YEAR(SalesDataTable[[#This Row],[Order Date]])</f>
        <v>2026</v>
      </c>
      <c r="R2156" s="16" t="str">
        <f>"Q"&amp;ROUNDUP(MONTH(SalesDataTable[[#This Row],[Order Date]])/3,0)</f>
        <v>Q4</v>
      </c>
      <c r="S2156" s="13">
        <f>MONTH(SalesDataTable[[#This Row],[Order Date]])</f>
        <v>10</v>
      </c>
      <c r="T2156" s="16" t="str">
        <f>TEXT(SalesDataTable[[#This Row],[Order Date]],"mmm")</f>
        <v>Oct</v>
      </c>
    </row>
    <row r="2157" ht="15.6" spans="1:20">
      <c r="A2157" s="19" t="s">
        <v>2228</v>
      </c>
      <c r="B2157" s="11">
        <v>46314</v>
      </c>
      <c r="C2157" s="12" t="s">
        <v>47</v>
      </c>
      <c r="D2157" s="12" t="s">
        <v>68</v>
      </c>
      <c r="E2157" s="12" t="s">
        <v>23</v>
      </c>
      <c r="F2157" s="12" t="s">
        <v>40</v>
      </c>
      <c r="G2157" s="12" t="s">
        <v>51</v>
      </c>
      <c r="H2157" s="12" t="s">
        <v>84</v>
      </c>
      <c r="I2157" s="13">
        <v>1</v>
      </c>
      <c r="J2157" s="14">
        <v>80.32</v>
      </c>
      <c r="K2157" s="15">
        <v>0</v>
      </c>
      <c r="L2157" s="14">
        <v>39.73</v>
      </c>
      <c r="M2157" s="14">
        <f t="shared" si="132"/>
        <v>80.32</v>
      </c>
      <c r="N2157" s="14">
        <f t="shared" si="133"/>
        <v>39.73</v>
      </c>
      <c r="O2157" s="14">
        <f t="shared" si="134"/>
        <v>40.59</v>
      </c>
      <c r="P2157" s="16">
        <f t="shared" si="135"/>
        <v>0.505353585657371</v>
      </c>
      <c r="Q2157" s="17">
        <f>YEAR(SalesDataTable[[#This Row],[Order Date]])</f>
        <v>2026</v>
      </c>
      <c r="R2157" s="16" t="str">
        <f>"Q"&amp;ROUNDUP(MONTH(SalesDataTable[[#This Row],[Order Date]])/3,0)</f>
        <v>Q4</v>
      </c>
      <c r="S2157" s="13">
        <f>MONTH(SalesDataTable[[#This Row],[Order Date]])</f>
        <v>10</v>
      </c>
      <c r="T2157" s="16" t="str">
        <f>TEXT(SalesDataTable[[#This Row],[Order Date]],"mmm")</f>
        <v>Oct</v>
      </c>
    </row>
    <row r="2158" ht="15.6" spans="1:20">
      <c r="A2158" s="19" t="s">
        <v>2229</v>
      </c>
      <c r="B2158" s="11">
        <v>46314</v>
      </c>
      <c r="C2158" s="12" t="s">
        <v>21</v>
      </c>
      <c r="D2158" s="12" t="s">
        <v>72</v>
      </c>
      <c r="E2158" s="12" t="s">
        <v>59</v>
      </c>
      <c r="F2158" s="12" t="s">
        <v>36</v>
      </c>
      <c r="G2158" s="12" t="s">
        <v>37</v>
      </c>
      <c r="H2158" s="12" t="s">
        <v>103</v>
      </c>
      <c r="I2158" s="13">
        <v>1</v>
      </c>
      <c r="J2158" s="14">
        <v>164.25</v>
      </c>
      <c r="K2158" s="15">
        <v>0</v>
      </c>
      <c r="L2158" s="14">
        <v>86.6</v>
      </c>
      <c r="M2158" s="14">
        <f t="shared" si="132"/>
        <v>164.25</v>
      </c>
      <c r="N2158" s="14">
        <f t="shared" si="133"/>
        <v>86.6</v>
      </c>
      <c r="O2158" s="14">
        <f t="shared" si="134"/>
        <v>77.65</v>
      </c>
      <c r="P2158" s="16">
        <f t="shared" si="135"/>
        <v>0.472754946727549</v>
      </c>
      <c r="Q2158" s="17">
        <f>YEAR(SalesDataTable[[#This Row],[Order Date]])</f>
        <v>2026</v>
      </c>
      <c r="R2158" s="16" t="str">
        <f>"Q"&amp;ROUNDUP(MONTH(SalesDataTable[[#This Row],[Order Date]])/3,0)</f>
        <v>Q4</v>
      </c>
      <c r="S2158" s="13">
        <f>MONTH(SalesDataTable[[#This Row],[Order Date]])</f>
        <v>10</v>
      </c>
      <c r="T2158" s="16" t="str">
        <f>TEXT(SalesDataTable[[#This Row],[Order Date]],"mmm")</f>
        <v>Oct</v>
      </c>
    </row>
    <row r="2159" ht="15.6" spans="1:20">
      <c r="A2159" s="19" t="s">
        <v>2230</v>
      </c>
      <c r="B2159" s="11">
        <v>46314</v>
      </c>
      <c r="C2159" s="12" t="s">
        <v>47</v>
      </c>
      <c r="D2159" s="12" t="s">
        <v>68</v>
      </c>
      <c r="E2159" s="12" t="s">
        <v>59</v>
      </c>
      <c r="F2159" s="12" t="s">
        <v>36</v>
      </c>
      <c r="G2159" s="12" t="s">
        <v>25</v>
      </c>
      <c r="H2159" s="12" t="s">
        <v>63</v>
      </c>
      <c r="I2159" s="13">
        <v>6</v>
      </c>
      <c r="J2159" s="14">
        <v>101.6</v>
      </c>
      <c r="K2159" s="15">
        <v>0</v>
      </c>
      <c r="L2159" s="14">
        <v>50.17</v>
      </c>
      <c r="M2159" s="14">
        <f t="shared" si="132"/>
        <v>609.6</v>
      </c>
      <c r="N2159" s="14">
        <f t="shared" si="133"/>
        <v>301.02</v>
      </c>
      <c r="O2159" s="14">
        <f t="shared" si="134"/>
        <v>308.58</v>
      </c>
      <c r="P2159" s="16">
        <f t="shared" si="135"/>
        <v>0.506200787401575</v>
      </c>
      <c r="Q2159" s="17">
        <f>YEAR(SalesDataTable[[#This Row],[Order Date]])</f>
        <v>2026</v>
      </c>
      <c r="R2159" s="16" t="str">
        <f>"Q"&amp;ROUNDUP(MONTH(SalesDataTable[[#This Row],[Order Date]])/3,0)</f>
        <v>Q4</v>
      </c>
      <c r="S2159" s="13">
        <f>MONTH(SalesDataTable[[#This Row],[Order Date]])</f>
        <v>10</v>
      </c>
      <c r="T2159" s="16" t="str">
        <f>TEXT(SalesDataTable[[#This Row],[Order Date]],"mmm")</f>
        <v>Oct</v>
      </c>
    </row>
    <row r="2160" ht="15.6" spans="1:20">
      <c r="A2160" s="19" t="s">
        <v>2231</v>
      </c>
      <c r="B2160" s="11">
        <v>46315</v>
      </c>
      <c r="C2160" s="12" t="s">
        <v>21</v>
      </c>
      <c r="D2160" s="12" t="s">
        <v>22</v>
      </c>
      <c r="E2160" s="12" t="s">
        <v>45</v>
      </c>
      <c r="F2160" s="12" t="s">
        <v>24</v>
      </c>
      <c r="G2160" s="12" t="s">
        <v>69</v>
      </c>
      <c r="H2160" s="12" t="s">
        <v>87</v>
      </c>
      <c r="I2160" s="13">
        <v>5</v>
      </c>
      <c r="J2160" s="14">
        <v>35.99</v>
      </c>
      <c r="K2160" s="15">
        <v>0</v>
      </c>
      <c r="L2160" s="14">
        <v>14.19</v>
      </c>
      <c r="M2160" s="14">
        <f t="shared" si="132"/>
        <v>179.95</v>
      </c>
      <c r="N2160" s="14">
        <f t="shared" si="133"/>
        <v>70.95</v>
      </c>
      <c r="O2160" s="14">
        <f t="shared" si="134"/>
        <v>109</v>
      </c>
      <c r="P2160" s="16">
        <f t="shared" si="135"/>
        <v>0.605723812170047</v>
      </c>
      <c r="Q2160" s="17">
        <f>YEAR(SalesDataTable[[#This Row],[Order Date]])</f>
        <v>2026</v>
      </c>
      <c r="R2160" s="16" t="str">
        <f>"Q"&amp;ROUNDUP(MONTH(SalesDataTable[[#This Row],[Order Date]])/3,0)</f>
        <v>Q4</v>
      </c>
      <c r="S2160" s="13">
        <f>MONTH(SalesDataTable[[#This Row],[Order Date]])</f>
        <v>10</v>
      </c>
      <c r="T2160" s="16" t="str">
        <f>TEXT(SalesDataTable[[#This Row],[Order Date]],"mmm")</f>
        <v>Oct</v>
      </c>
    </row>
    <row r="2161" ht="15.6" spans="1:20">
      <c r="A2161" s="19" t="s">
        <v>2232</v>
      </c>
      <c r="B2161" s="11">
        <v>46315</v>
      </c>
      <c r="C2161" s="12" t="s">
        <v>47</v>
      </c>
      <c r="D2161" s="12" t="s">
        <v>68</v>
      </c>
      <c r="E2161" s="12" t="s">
        <v>23</v>
      </c>
      <c r="F2161" s="12" t="s">
        <v>24</v>
      </c>
      <c r="G2161" s="12" t="s">
        <v>69</v>
      </c>
      <c r="H2161" s="12" t="s">
        <v>87</v>
      </c>
      <c r="I2161" s="13">
        <v>2</v>
      </c>
      <c r="J2161" s="14">
        <v>36.57</v>
      </c>
      <c r="K2161" s="15">
        <v>0.1</v>
      </c>
      <c r="L2161" s="14">
        <v>13.79</v>
      </c>
      <c r="M2161" s="14">
        <f t="shared" si="132"/>
        <v>65.826</v>
      </c>
      <c r="N2161" s="14">
        <f t="shared" si="133"/>
        <v>27.58</v>
      </c>
      <c r="O2161" s="14">
        <f t="shared" si="134"/>
        <v>38.246</v>
      </c>
      <c r="P2161" s="16">
        <f t="shared" si="135"/>
        <v>0.581016619572813</v>
      </c>
      <c r="Q2161" s="17">
        <f>YEAR(SalesDataTable[[#This Row],[Order Date]])</f>
        <v>2026</v>
      </c>
      <c r="R2161" s="16" t="str">
        <f>"Q"&amp;ROUNDUP(MONTH(SalesDataTable[[#This Row],[Order Date]])/3,0)</f>
        <v>Q4</v>
      </c>
      <c r="S2161" s="13">
        <f>MONTH(SalesDataTable[[#This Row],[Order Date]])</f>
        <v>10</v>
      </c>
      <c r="T2161" s="16" t="str">
        <f>TEXT(SalesDataTable[[#This Row],[Order Date]],"mmm")</f>
        <v>Oct</v>
      </c>
    </row>
    <row r="2162" ht="15.6" spans="1:20">
      <c r="A2162" s="19" t="s">
        <v>2233</v>
      </c>
      <c r="B2162" s="11">
        <v>46315</v>
      </c>
      <c r="C2162" s="12" t="s">
        <v>28</v>
      </c>
      <c r="D2162" s="12" t="s">
        <v>58</v>
      </c>
      <c r="E2162" s="12" t="s">
        <v>23</v>
      </c>
      <c r="F2162" s="12" t="s">
        <v>36</v>
      </c>
      <c r="G2162" s="12" t="s">
        <v>25</v>
      </c>
      <c r="H2162" s="12" t="s">
        <v>55</v>
      </c>
      <c r="I2162" s="13">
        <v>1</v>
      </c>
      <c r="J2162" s="14">
        <v>40.99</v>
      </c>
      <c r="K2162" s="15">
        <v>0.1</v>
      </c>
      <c r="L2162" s="14">
        <v>17.16</v>
      </c>
      <c r="M2162" s="14">
        <f t="shared" si="132"/>
        <v>36.891</v>
      </c>
      <c r="N2162" s="14">
        <f t="shared" si="133"/>
        <v>17.16</v>
      </c>
      <c r="O2162" s="14">
        <f t="shared" si="134"/>
        <v>19.731</v>
      </c>
      <c r="P2162" s="16">
        <f t="shared" si="135"/>
        <v>0.534845897373343</v>
      </c>
      <c r="Q2162" s="17">
        <f>YEAR(SalesDataTable[[#This Row],[Order Date]])</f>
        <v>2026</v>
      </c>
      <c r="R2162" s="16" t="str">
        <f>"Q"&amp;ROUNDUP(MONTH(SalesDataTable[[#This Row],[Order Date]])/3,0)</f>
        <v>Q4</v>
      </c>
      <c r="S2162" s="13">
        <f>MONTH(SalesDataTable[[#This Row],[Order Date]])</f>
        <v>10</v>
      </c>
      <c r="T2162" s="16" t="str">
        <f>TEXT(SalesDataTable[[#This Row],[Order Date]],"mmm")</f>
        <v>Oct</v>
      </c>
    </row>
    <row r="2163" ht="15.6" spans="1:20">
      <c r="A2163" s="19" t="s">
        <v>2234</v>
      </c>
      <c r="B2163" s="11">
        <v>46315</v>
      </c>
      <c r="C2163" s="12" t="s">
        <v>47</v>
      </c>
      <c r="D2163" s="12" t="s">
        <v>68</v>
      </c>
      <c r="E2163" s="12" t="s">
        <v>45</v>
      </c>
      <c r="F2163" s="12" t="s">
        <v>24</v>
      </c>
      <c r="G2163" s="12" t="s">
        <v>51</v>
      </c>
      <c r="H2163" s="12" t="s">
        <v>84</v>
      </c>
      <c r="I2163" s="13">
        <v>3</v>
      </c>
      <c r="J2163" s="14">
        <v>80.47</v>
      </c>
      <c r="K2163" s="15">
        <v>0</v>
      </c>
      <c r="L2163" s="14">
        <v>40.09</v>
      </c>
      <c r="M2163" s="14">
        <f t="shared" si="132"/>
        <v>241.41</v>
      </c>
      <c r="N2163" s="14">
        <f t="shared" si="133"/>
        <v>120.27</v>
      </c>
      <c r="O2163" s="14">
        <f t="shared" si="134"/>
        <v>121.14</v>
      </c>
      <c r="P2163" s="16">
        <f t="shared" si="135"/>
        <v>0.501801913756679</v>
      </c>
      <c r="Q2163" s="17">
        <f>YEAR(SalesDataTable[[#This Row],[Order Date]])</f>
        <v>2026</v>
      </c>
      <c r="R2163" s="16" t="str">
        <f>"Q"&amp;ROUNDUP(MONTH(SalesDataTable[[#This Row],[Order Date]])/3,0)</f>
        <v>Q4</v>
      </c>
      <c r="S2163" s="13">
        <f>MONTH(SalesDataTable[[#This Row],[Order Date]])</f>
        <v>10</v>
      </c>
      <c r="T2163" s="16" t="str">
        <f>TEXT(SalesDataTable[[#This Row],[Order Date]],"mmm")</f>
        <v>Oct</v>
      </c>
    </row>
    <row r="2164" ht="15.6" spans="1:20">
      <c r="A2164" s="19" t="s">
        <v>2235</v>
      </c>
      <c r="B2164" s="11">
        <v>46315</v>
      </c>
      <c r="C2164" s="12" t="s">
        <v>47</v>
      </c>
      <c r="D2164" s="12" t="s">
        <v>102</v>
      </c>
      <c r="E2164" s="12" t="s">
        <v>45</v>
      </c>
      <c r="F2164" s="12" t="s">
        <v>40</v>
      </c>
      <c r="G2164" s="12" t="s">
        <v>31</v>
      </c>
      <c r="H2164" s="12" t="s">
        <v>41</v>
      </c>
      <c r="I2164" s="13">
        <v>5</v>
      </c>
      <c r="J2164" s="14">
        <v>140.32</v>
      </c>
      <c r="K2164" s="15">
        <v>0</v>
      </c>
      <c r="L2164" s="14">
        <v>80.08</v>
      </c>
      <c r="M2164" s="14">
        <f t="shared" si="132"/>
        <v>701.6</v>
      </c>
      <c r="N2164" s="14">
        <f t="shared" si="133"/>
        <v>400.4</v>
      </c>
      <c r="O2164" s="14">
        <f t="shared" si="134"/>
        <v>301.2</v>
      </c>
      <c r="P2164" s="16">
        <f t="shared" si="135"/>
        <v>0.429304446978335</v>
      </c>
      <c r="Q2164" s="17">
        <f>YEAR(SalesDataTable[[#This Row],[Order Date]])</f>
        <v>2026</v>
      </c>
      <c r="R2164" s="16" t="str">
        <f>"Q"&amp;ROUNDUP(MONTH(SalesDataTable[[#This Row],[Order Date]])/3,0)</f>
        <v>Q4</v>
      </c>
      <c r="S2164" s="13">
        <f>MONTH(SalesDataTable[[#This Row],[Order Date]])</f>
        <v>10</v>
      </c>
      <c r="T2164" s="16" t="str">
        <f>TEXT(SalesDataTable[[#This Row],[Order Date]],"mmm")</f>
        <v>Oct</v>
      </c>
    </row>
    <row r="2165" ht="15.6" spans="1:20">
      <c r="A2165" s="19" t="s">
        <v>2236</v>
      </c>
      <c r="B2165" s="11">
        <v>46315</v>
      </c>
      <c r="C2165" s="12" t="s">
        <v>28</v>
      </c>
      <c r="D2165" s="12" t="s">
        <v>86</v>
      </c>
      <c r="E2165" s="12" t="s">
        <v>23</v>
      </c>
      <c r="F2165" s="12" t="s">
        <v>36</v>
      </c>
      <c r="G2165" s="12" t="s">
        <v>69</v>
      </c>
      <c r="H2165" s="12" t="s">
        <v>75</v>
      </c>
      <c r="I2165" s="13">
        <v>3</v>
      </c>
      <c r="J2165" s="14">
        <v>125.93</v>
      </c>
      <c r="K2165" s="15">
        <v>0.1</v>
      </c>
      <c r="L2165" s="14">
        <v>68.45</v>
      </c>
      <c r="M2165" s="14">
        <f t="shared" si="132"/>
        <v>340.011</v>
      </c>
      <c r="N2165" s="14">
        <f t="shared" si="133"/>
        <v>205.35</v>
      </c>
      <c r="O2165" s="14">
        <f t="shared" si="134"/>
        <v>134.661</v>
      </c>
      <c r="P2165" s="16">
        <f t="shared" si="135"/>
        <v>0.396048951357456</v>
      </c>
      <c r="Q2165" s="17">
        <f>YEAR(SalesDataTable[[#This Row],[Order Date]])</f>
        <v>2026</v>
      </c>
      <c r="R2165" s="16" t="str">
        <f>"Q"&amp;ROUNDUP(MONTH(SalesDataTable[[#This Row],[Order Date]])/3,0)</f>
        <v>Q4</v>
      </c>
      <c r="S2165" s="13">
        <f>MONTH(SalesDataTable[[#This Row],[Order Date]])</f>
        <v>10</v>
      </c>
      <c r="T2165" s="16" t="str">
        <f>TEXT(SalesDataTable[[#This Row],[Order Date]],"mmm")</f>
        <v>Oct</v>
      </c>
    </row>
    <row r="2166" ht="15.6" spans="1:20">
      <c r="A2166" s="19" t="s">
        <v>2237</v>
      </c>
      <c r="B2166" s="11">
        <v>46316</v>
      </c>
      <c r="C2166" s="12" t="s">
        <v>47</v>
      </c>
      <c r="D2166" s="12" t="s">
        <v>68</v>
      </c>
      <c r="E2166" s="12" t="s">
        <v>23</v>
      </c>
      <c r="F2166" s="12" t="s">
        <v>24</v>
      </c>
      <c r="G2166" s="12" t="s">
        <v>31</v>
      </c>
      <c r="H2166" s="12" t="s">
        <v>41</v>
      </c>
      <c r="I2166" s="13">
        <v>2</v>
      </c>
      <c r="J2166" s="14">
        <v>141.4</v>
      </c>
      <c r="K2166" s="15">
        <v>0.05</v>
      </c>
      <c r="L2166" s="14">
        <v>77.48</v>
      </c>
      <c r="M2166" s="14">
        <f t="shared" si="132"/>
        <v>268.66</v>
      </c>
      <c r="N2166" s="14">
        <f t="shared" si="133"/>
        <v>154.96</v>
      </c>
      <c r="O2166" s="14">
        <f t="shared" si="134"/>
        <v>113.7</v>
      </c>
      <c r="P2166" s="16">
        <f t="shared" si="135"/>
        <v>0.423211494081739</v>
      </c>
      <c r="Q2166" s="17">
        <f>YEAR(SalesDataTable[[#This Row],[Order Date]])</f>
        <v>2026</v>
      </c>
      <c r="R2166" s="16" t="str">
        <f>"Q"&amp;ROUNDUP(MONTH(SalesDataTable[[#This Row],[Order Date]])/3,0)</f>
        <v>Q4</v>
      </c>
      <c r="S2166" s="13">
        <f>MONTH(SalesDataTable[[#This Row],[Order Date]])</f>
        <v>10</v>
      </c>
      <c r="T2166" s="16" t="str">
        <f>TEXT(SalesDataTable[[#This Row],[Order Date]],"mmm")</f>
        <v>Oct</v>
      </c>
    </row>
    <row r="2167" ht="15.6" spans="1:20">
      <c r="A2167" s="19" t="s">
        <v>2238</v>
      </c>
      <c r="B2167" s="11">
        <v>46316</v>
      </c>
      <c r="C2167" s="12" t="s">
        <v>21</v>
      </c>
      <c r="D2167" s="12" t="s">
        <v>22</v>
      </c>
      <c r="E2167" s="12" t="s">
        <v>30</v>
      </c>
      <c r="F2167" s="12" t="s">
        <v>40</v>
      </c>
      <c r="G2167" s="12" t="s">
        <v>25</v>
      </c>
      <c r="H2167" s="12" t="s">
        <v>49</v>
      </c>
      <c r="I2167" s="13">
        <v>8</v>
      </c>
      <c r="J2167" s="14">
        <v>51.91</v>
      </c>
      <c r="K2167" s="15">
        <v>0.05</v>
      </c>
      <c r="L2167" s="14">
        <v>22.99</v>
      </c>
      <c r="M2167" s="14">
        <f t="shared" si="132"/>
        <v>394.516</v>
      </c>
      <c r="N2167" s="14">
        <f t="shared" si="133"/>
        <v>183.92</v>
      </c>
      <c r="O2167" s="14">
        <f t="shared" si="134"/>
        <v>210.596</v>
      </c>
      <c r="P2167" s="16">
        <f t="shared" si="135"/>
        <v>0.533808514737045</v>
      </c>
      <c r="Q2167" s="17">
        <f>YEAR(SalesDataTable[[#This Row],[Order Date]])</f>
        <v>2026</v>
      </c>
      <c r="R2167" s="16" t="str">
        <f>"Q"&amp;ROUNDUP(MONTH(SalesDataTable[[#This Row],[Order Date]])/3,0)</f>
        <v>Q4</v>
      </c>
      <c r="S2167" s="13">
        <f>MONTH(SalesDataTable[[#This Row],[Order Date]])</f>
        <v>10</v>
      </c>
      <c r="T2167" s="16" t="str">
        <f>TEXT(SalesDataTable[[#This Row],[Order Date]],"mmm")</f>
        <v>Oct</v>
      </c>
    </row>
    <row r="2168" ht="15.6" spans="1:20">
      <c r="A2168" s="19" t="s">
        <v>2239</v>
      </c>
      <c r="B2168" s="11">
        <v>46316</v>
      </c>
      <c r="C2168" s="12" t="s">
        <v>47</v>
      </c>
      <c r="D2168" s="12" t="s">
        <v>65</v>
      </c>
      <c r="E2168" s="12" t="s">
        <v>59</v>
      </c>
      <c r="F2168" s="12" t="s">
        <v>24</v>
      </c>
      <c r="G2168" s="12" t="s">
        <v>51</v>
      </c>
      <c r="H2168" s="12" t="s">
        <v>61</v>
      </c>
      <c r="I2168" s="13">
        <v>1</v>
      </c>
      <c r="J2168" s="14">
        <v>192.62</v>
      </c>
      <c r="K2168" s="15">
        <v>0</v>
      </c>
      <c r="L2168" s="14">
        <v>102.51</v>
      </c>
      <c r="M2168" s="14">
        <f t="shared" si="132"/>
        <v>192.62</v>
      </c>
      <c r="N2168" s="14">
        <f t="shared" si="133"/>
        <v>102.51</v>
      </c>
      <c r="O2168" s="14">
        <f t="shared" si="134"/>
        <v>90.11</v>
      </c>
      <c r="P2168" s="16">
        <f t="shared" si="135"/>
        <v>0.467812272868861</v>
      </c>
      <c r="Q2168" s="17">
        <f>YEAR(SalesDataTable[[#This Row],[Order Date]])</f>
        <v>2026</v>
      </c>
      <c r="R2168" s="16" t="str">
        <f>"Q"&amp;ROUNDUP(MONTH(SalesDataTable[[#This Row],[Order Date]])/3,0)</f>
        <v>Q4</v>
      </c>
      <c r="S2168" s="13">
        <f>MONTH(SalesDataTable[[#This Row],[Order Date]])</f>
        <v>10</v>
      </c>
      <c r="T2168" s="16" t="str">
        <f>TEXT(SalesDataTable[[#This Row],[Order Date]],"mmm")</f>
        <v>Oct</v>
      </c>
    </row>
    <row r="2169" ht="15.6" spans="1:20">
      <c r="A2169" s="19" t="s">
        <v>2240</v>
      </c>
      <c r="B2169" s="11">
        <v>46317</v>
      </c>
      <c r="C2169" s="12" t="s">
        <v>47</v>
      </c>
      <c r="D2169" s="12" t="s">
        <v>48</v>
      </c>
      <c r="E2169" s="12" t="s">
        <v>23</v>
      </c>
      <c r="F2169" s="12" t="s">
        <v>36</v>
      </c>
      <c r="G2169" s="12" t="s">
        <v>25</v>
      </c>
      <c r="H2169" s="12" t="s">
        <v>49</v>
      </c>
      <c r="I2169" s="13">
        <v>1</v>
      </c>
      <c r="J2169" s="14">
        <v>51.25</v>
      </c>
      <c r="K2169" s="15">
        <v>0</v>
      </c>
      <c r="L2169" s="14">
        <v>22.58</v>
      </c>
      <c r="M2169" s="14">
        <f t="shared" si="132"/>
        <v>51.25</v>
      </c>
      <c r="N2169" s="14">
        <f t="shared" si="133"/>
        <v>22.58</v>
      </c>
      <c r="O2169" s="14">
        <f t="shared" si="134"/>
        <v>28.67</v>
      </c>
      <c r="P2169" s="16">
        <f t="shared" si="135"/>
        <v>0.559414634146342</v>
      </c>
      <c r="Q2169" s="17">
        <f>YEAR(SalesDataTable[[#This Row],[Order Date]])</f>
        <v>2026</v>
      </c>
      <c r="R2169" s="16" t="str">
        <f>"Q"&amp;ROUNDUP(MONTH(SalesDataTable[[#This Row],[Order Date]])/3,0)</f>
        <v>Q4</v>
      </c>
      <c r="S2169" s="13">
        <f>MONTH(SalesDataTable[[#This Row],[Order Date]])</f>
        <v>10</v>
      </c>
      <c r="T2169" s="16" t="str">
        <f>TEXT(SalesDataTable[[#This Row],[Order Date]],"mmm")</f>
        <v>Oct</v>
      </c>
    </row>
    <row r="2170" ht="15.6" spans="1:20">
      <c r="A2170" s="19" t="s">
        <v>2241</v>
      </c>
      <c r="B2170" s="11">
        <v>46317</v>
      </c>
      <c r="C2170" s="12" t="s">
        <v>47</v>
      </c>
      <c r="D2170" s="12" t="s">
        <v>48</v>
      </c>
      <c r="E2170" s="12" t="s">
        <v>45</v>
      </c>
      <c r="F2170" s="12" t="s">
        <v>36</v>
      </c>
      <c r="G2170" s="12" t="s">
        <v>37</v>
      </c>
      <c r="H2170" s="12" t="s">
        <v>66</v>
      </c>
      <c r="I2170" s="13">
        <v>1</v>
      </c>
      <c r="J2170" s="14">
        <v>45.97</v>
      </c>
      <c r="K2170" s="15">
        <v>0.05</v>
      </c>
      <c r="L2170" s="14">
        <v>18.76</v>
      </c>
      <c r="M2170" s="14">
        <f t="shared" si="132"/>
        <v>43.6715</v>
      </c>
      <c r="N2170" s="14">
        <f t="shared" si="133"/>
        <v>18.76</v>
      </c>
      <c r="O2170" s="14">
        <f t="shared" si="134"/>
        <v>24.9115</v>
      </c>
      <c r="P2170" s="16">
        <f t="shared" si="135"/>
        <v>0.570429227299268</v>
      </c>
      <c r="Q2170" s="17">
        <f>YEAR(SalesDataTable[[#This Row],[Order Date]])</f>
        <v>2026</v>
      </c>
      <c r="R2170" s="16" t="str">
        <f>"Q"&amp;ROUNDUP(MONTH(SalesDataTable[[#This Row],[Order Date]])/3,0)</f>
        <v>Q4</v>
      </c>
      <c r="S2170" s="13">
        <f>MONTH(SalesDataTable[[#This Row],[Order Date]])</f>
        <v>10</v>
      </c>
      <c r="T2170" s="16" t="str">
        <f>TEXT(SalesDataTable[[#This Row],[Order Date]],"mmm")</f>
        <v>Oct</v>
      </c>
    </row>
    <row r="2171" ht="15.6" spans="1:20">
      <c r="A2171" s="19" t="s">
        <v>2242</v>
      </c>
      <c r="B2171" s="11">
        <v>46317</v>
      </c>
      <c r="C2171" s="12" t="s">
        <v>34</v>
      </c>
      <c r="D2171" s="12" t="s">
        <v>35</v>
      </c>
      <c r="E2171" s="12" t="s">
        <v>59</v>
      </c>
      <c r="F2171" s="12" t="s">
        <v>24</v>
      </c>
      <c r="G2171" s="12" t="s">
        <v>51</v>
      </c>
      <c r="H2171" s="12" t="s">
        <v>110</v>
      </c>
      <c r="I2171" s="13">
        <v>1</v>
      </c>
      <c r="J2171" s="14">
        <v>123.29</v>
      </c>
      <c r="K2171" s="15">
        <v>0</v>
      </c>
      <c r="L2171" s="14">
        <v>59.48</v>
      </c>
      <c r="M2171" s="14">
        <f t="shared" si="132"/>
        <v>123.29</v>
      </c>
      <c r="N2171" s="14">
        <f t="shared" si="133"/>
        <v>59.48</v>
      </c>
      <c r="O2171" s="14">
        <f t="shared" si="134"/>
        <v>63.81</v>
      </c>
      <c r="P2171" s="16">
        <f t="shared" si="135"/>
        <v>0.517560223862438</v>
      </c>
      <c r="Q2171" s="17">
        <f>YEAR(SalesDataTable[[#This Row],[Order Date]])</f>
        <v>2026</v>
      </c>
      <c r="R2171" s="16" t="str">
        <f>"Q"&amp;ROUNDUP(MONTH(SalesDataTable[[#This Row],[Order Date]])/3,0)</f>
        <v>Q4</v>
      </c>
      <c r="S2171" s="13">
        <f>MONTH(SalesDataTable[[#This Row],[Order Date]])</f>
        <v>10</v>
      </c>
      <c r="T2171" s="16" t="str">
        <f>TEXT(SalesDataTable[[#This Row],[Order Date]],"mmm")</f>
        <v>Oct</v>
      </c>
    </row>
    <row r="2172" ht="15.6" spans="1:20">
      <c r="A2172" s="19" t="s">
        <v>2243</v>
      </c>
      <c r="B2172" s="11">
        <v>46317</v>
      </c>
      <c r="C2172" s="12" t="s">
        <v>47</v>
      </c>
      <c r="D2172" s="12" t="s">
        <v>68</v>
      </c>
      <c r="E2172" s="12" t="s">
        <v>30</v>
      </c>
      <c r="F2172" s="12" t="s">
        <v>40</v>
      </c>
      <c r="G2172" s="12" t="s">
        <v>37</v>
      </c>
      <c r="H2172" s="12" t="s">
        <v>38</v>
      </c>
      <c r="I2172" s="13">
        <v>8</v>
      </c>
      <c r="J2172" s="14">
        <v>35.83</v>
      </c>
      <c r="K2172" s="15">
        <v>0.05</v>
      </c>
      <c r="L2172" s="14">
        <v>13.89</v>
      </c>
      <c r="M2172" s="14">
        <f t="shared" si="132"/>
        <v>272.308</v>
      </c>
      <c r="N2172" s="14">
        <f t="shared" si="133"/>
        <v>111.12</v>
      </c>
      <c r="O2172" s="14">
        <f t="shared" si="134"/>
        <v>161.188</v>
      </c>
      <c r="P2172" s="16">
        <f t="shared" si="135"/>
        <v>0.591932664482865</v>
      </c>
      <c r="Q2172" s="17">
        <f>YEAR(SalesDataTable[[#This Row],[Order Date]])</f>
        <v>2026</v>
      </c>
      <c r="R2172" s="16" t="str">
        <f>"Q"&amp;ROUNDUP(MONTH(SalesDataTable[[#This Row],[Order Date]])/3,0)</f>
        <v>Q4</v>
      </c>
      <c r="S2172" s="13">
        <f>MONTH(SalesDataTable[[#This Row],[Order Date]])</f>
        <v>10</v>
      </c>
      <c r="T2172" s="16" t="str">
        <f>TEXT(SalesDataTable[[#This Row],[Order Date]],"mmm")</f>
        <v>Oct</v>
      </c>
    </row>
    <row r="2173" ht="15.6" spans="1:20">
      <c r="A2173" s="19" t="s">
        <v>2244</v>
      </c>
      <c r="B2173" s="11">
        <v>46317</v>
      </c>
      <c r="C2173" s="12" t="s">
        <v>21</v>
      </c>
      <c r="D2173" s="12" t="s">
        <v>22</v>
      </c>
      <c r="E2173" s="12" t="s">
        <v>23</v>
      </c>
      <c r="F2173" s="12" t="s">
        <v>36</v>
      </c>
      <c r="G2173" s="12" t="s">
        <v>51</v>
      </c>
      <c r="H2173" s="12" t="s">
        <v>84</v>
      </c>
      <c r="I2173" s="13">
        <v>1</v>
      </c>
      <c r="J2173" s="14">
        <v>80.56</v>
      </c>
      <c r="K2173" s="15">
        <v>0</v>
      </c>
      <c r="L2173" s="14">
        <v>39.53</v>
      </c>
      <c r="M2173" s="14">
        <f t="shared" si="132"/>
        <v>80.56</v>
      </c>
      <c r="N2173" s="14">
        <f t="shared" si="133"/>
        <v>39.53</v>
      </c>
      <c r="O2173" s="14">
        <f t="shared" si="134"/>
        <v>41.03</v>
      </c>
      <c r="P2173" s="16">
        <f t="shared" si="135"/>
        <v>0.509309831181728</v>
      </c>
      <c r="Q2173" s="17">
        <f>YEAR(SalesDataTable[[#This Row],[Order Date]])</f>
        <v>2026</v>
      </c>
      <c r="R2173" s="16" t="str">
        <f>"Q"&amp;ROUNDUP(MONTH(SalesDataTable[[#This Row],[Order Date]])/3,0)</f>
        <v>Q4</v>
      </c>
      <c r="S2173" s="13">
        <f>MONTH(SalesDataTable[[#This Row],[Order Date]])</f>
        <v>10</v>
      </c>
      <c r="T2173" s="16" t="str">
        <f>TEXT(SalesDataTable[[#This Row],[Order Date]],"mmm")</f>
        <v>Oct</v>
      </c>
    </row>
    <row r="2174" ht="15.6" spans="1:20">
      <c r="A2174" s="19" t="s">
        <v>2245</v>
      </c>
      <c r="B2174" s="11">
        <v>46317</v>
      </c>
      <c r="C2174" s="12" t="s">
        <v>47</v>
      </c>
      <c r="D2174" s="12" t="s">
        <v>65</v>
      </c>
      <c r="E2174" s="12" t="s">
        <v>23</v>
      </c>
      <c r="F2174" s="12" t="s">
        <v>36</v>
      </c>
      <c r="G2174" s="12" t="s">
        <v>25</v>
      </c>
      <c r="H2174" s="12" t="s">
        <v>55</v>
      </c>
      <c r="I2174" s="13">
        <v>1</v>
      </c>
      <c r="J2174" s="14">
        <v>40.47</v>
      </c>
      <c r="K2174" s="15">
        <v>0.05</v>
      </c>
      <c r="L2174" s="14">
        <v>16.73</v>
      </c>
      <c r="M2174" s="14">
        <f t="shared" si="132"/>
        <v>38.4465</v>
      </c>
      <c r="N2174" s="14">
        <f t="shared" si="133"/>
        <v>16.73</v>
      </c>
      <c r="O2174" s="14">
        <f t="shared" si="134"/>
        <v>21.7165</v>
      </c>
      <c r="P2174" s="16">
        <f t="shared" si="135"/>
        <v>0.564849856293811</v>
      </c>
      <c r="Q2174" s="17">
        <f>YEAR(SalesDataTable[[#This Row],[Order Date]])</f>
        <v>2026</v>
      </c>
      <c r="R2174" s="16" t="str">
        <f>"Q"&amp;ROUNDUP(MONTH(SalesDataTable[[#This Row],[Order Date]])/3,0)</f>
        <v>Q4</v>
      </c>
      <c r="S2174" s="13">
        <f>MONTH(SalesDataTable[[#This Row],[Order Date]])</f>
        <v>10</v>
      </c>
      <c r="T2174" s="16" t="str">
        <f>TEXT(SalesDataTable[[#This Row],[Order Date]],"mmm")</f>
        <v>Oct</v>
      </c>
    </row>
    <row r="2175" ht="15.6" spans="1:20">
      <c r="A2175" s="19" t="s">
        <v>2246</v>
      </c>
      <c r="B2175" s="11">
        <v>46318</v>
      </c>
      <c r="C2175" s="12" t="s">
        <v>28</v>
      </c>
      <c r="D2175" s="12" t="s">
        <v>89</v>
      </c>
      <c r="E2175" s="12" t="s">
        <v>30</v>
      </c>
      <c r="F2175" s="12" t="s">
        <v>40</v>
      </c>
      <c r="G2175" s="12" t="s">
        <v>37</v>
      </c>
      <c r="H2175" s="12" t="s">
        <v>91</v>
      </c>
      <c r="I2175" s="13">
        <v>15</v>
      </c>
      <c r="J2175" s="14">
        <v>133.52</v>
      </c>
      <c r="K2175" s="15">
        <v>0.2</v>
      </c>
      <c r="L2175" s="14">
        <v>66</v>
      </c>
      <c r="M2175" s="14">
        <f t="shared" si="132"/>
        <v>1602.24</v>
      </c>
      <c r="N2175" s="14">
        <f t="shared" si="133"/>
        <v>990</v>
      </c>
      <c r="O2175" s="14">
        <f t="shared" si="134"/>
        <v>612.24</v>
      </c>
      <c r="P2175" s="16">
        <f t="shared" si="135"/>
        <v>0.382115038945476</v>
      </c>
      <c r="Q2175" s="17">
        <f>YEAR(SalesDataTable[[#This Row],[Order Date]])</f>
        <v>2026</v>
      </c>
      <c r="R2175" s="16" t="str">
        <f>"Q"&amp;ROUNDUP(MONTH(SalesDataTable[[#This Row],[Order Date]])/3,0)</f>
        <v>Q4</v>
      </c>
      <c r="S2175" s="13">
        <f>MONTH(SalesDataTable[[#This Row],[Order Date]])</f>
        <v>10</v>
      </c>
      <c r="T2175" s="16" t="str">
        <f>TEXT(SalesDataTable[[#This Row],[Order Date]],"mmm")</f>
        <v>Oct</v>
      </c>
    </row>
    <row r="2176" ht="15.6" spans="1:20">
      <c r="A2176" s="19" t="s">
        <v>2247</v>
      </c>
      <c r="B2176" s="11">
        <v>46318</v>
      </c>
      <c r="C2176" s="12" t="s">
        <v>28</v>
      </c>
      <c r="D2176" s="12" t="s">
        <v>58</v>
      </c>
      <c r="E2176" s="12" t="s">
        <v>23</v>
      </c>
      <c r="F2176" s="12" t="s">
        <v>24</v>
      </c>
      <c r="G2176" s="12" t="s">
        <v>25</v>
      </c>
      <c r="H2176" s="12" t="s">
        <v>26</v>
      </c>
      <c r="I2176" s="13">
        <v>1</v>
      </c>
      <c r="J2176" s="14">
        <v>82.28</v>
      </c>
      <c r="K2176" s="15">
        <v>0</v>
      </c>
      <c r="L2176" s="14">
        <v>42.08</v>
      </c>
      <c r="M2176" s="14">
        <f t="shared" si="132"/>
        <v>82.28</v>
      </c>
      <c r="N2176" s="14">
        <f t="shared" si="133"/>
        <v>42.08</v>
      </c>
      <c r="O2176" s="14">
        <f t="shared" si="134"/>
        <v>40.2</v>
      </c>
      <c r="P2176" s="16">
        <f t="shared" si="135"/>
        <v>0.488575595527467</v>
      </c>
      <c r="Q2176" s="17">
        <f>YEAR(SalesDataTable[[#This Row],[Order Date]])</f>
        <v>2026</v>
      </c>
      <c r="R2176" s="16" t="str">
        <f>"Q"&amp;ROUNDUP(MONTH(SalesDataTable[[#This Row],[Order Date]])/3,0)</f>
        <v>Q4</v>
      </c>
      <c r="S2176" s="13">
        <f>MONTH(SalesDataTable[[#This Row],[Order Date]])</f>
        <v>10</v>
      </c>
      <c r="T2176" s="16" t="str">
        <f>TEXT(SalesDataTable[[#This Row],[Order Date]],"mmm")</f>
        <v>Oct</v>
      </c>
    </row>
    <row r="2177" ht="15.6" spans="1:20">
      <c r="A2177" s="19" t="s">
        <v>2248</v>
      </c>
      <c r="B2177" s="11">
        <v>46318</v>
      </c>
      <c r="C2177" s="12" t="s">
        <v>28</v>
      </c>
      <c r="D2177" s="12" t="s">
        <v>86</v>
      </c>
      <c r="E2177" s="12" t="s">
        <v>23</v>
      </c>
      <c r="F2177" s="12" t="s">
        <v>36</v>
      </c>
      <c r="G2177" s="12" t="s">
        <v>37</v>
      </c>
      <c r="H2177" s="12" t="s">
        <v>38</v>
      </c>
      <c r="I2177" s="13">
        <v>6</v>
      </c>
      <c r="J2177" s="14">
        <v>35.48</v>
      </c>
      <c r="K2177" s="15">
        <v>0</v>
      </c>
      <c r="L2177" s="14">
        <v>13.37</v>
      </c>
      <c r="M2177" s="14">
        <f t="shared" si="132"/>
        <v>212.88</v>
      </c>
      <c r="N2177" s="14">
        <f t="shared" si="133"/>
        <v>80.22</v>
      </c>
      <c r="O2177" s="14">
        <f t="shared" si="134"/>
        <v>132.66</v>
      </c>
      <c r="P2177" s="16">
        <f t="shared" si="135"/>
        <v>0.623167981961669</v>
      </c>
      <c r="Q2177" s="17">
        <f>YEAR(SalesDataTable[[#This Row],[Order Date]])</f>
        <v>2026</v>
      </c>
      <c r="R2177" s="16" t="str">
        <f>"Q"&amp;ROUNDUP(MONTH(SalesDataTable[[#This Row],[Order Date]])/3,0)</f>
        <v>Q4</v>
      </c>
      <c r="S2177" s="13">
        <f>MONTH(SalesDataTable[[#This Row],[Order Date]])</f>
        <v>10</v>
      </c>
      <c r="T2177" s="16" t="str">
        <f>TEXT(SalesDataTable[[#This Row],[Order Date]],"mmm")</f>
        <v>Oct</v>
      </c>
    </row>
    <row r="2178" ht="15.6" spans="1:20">
      <c r="A2178" s="19" t="s">
        <v>2249</v>
      </c>
      <c r="B2178" s="11">
        <v>46318</v>
      </c>
      <c r="C2178" s="12" t="s">
        <v>34</v>
      </c>
      <c r="D2178" s="12" t="s">
        <v>44</v>
      </c>
      <c r="E2178" s="12" t="s">
        <v>45</v>
      </c>
      <c r="F2178" s="12" t="s">
        <v>36</v>
      </c>
      <c r="G2178" s="12" t="s">
        <v>31</v>
      </c>
      <c r="H2178" s="12" t="s">
        <v>73</v>
      </c>
      <c r="I2178" s="13">
        <v>1</v>
      </c>
      <c r="J2178" s="14">
        <v>152.38</v>
      </c>
      <c r="K2178" s="15">
        <v>0.15</v>
      </c>
      <c r="L2178" s="14">
        <v>78.92</v>
      </c>
      <c r="M2178" s="14">
        <f t="shared" ref="M2178:M2241" si="136">I2178*J2178*(1-K2178)</f>
        <v>129.523</v>
      </c>
      <c r="N2178" s="14">
        <f t="shared" ref="N2178:N2241" si="137">I2178*L2178</f>
        <v>78.92</v>
      </c>
      <c r="O2178" s="14">
        <f t="shared" ref="O2178:O2241" si="138">M2178-N2178</f>
        <v>50.603</v>
      </c>
      <c r="P2178" s="16">
        <f t="shared" ref="P2178:P2241" si="139">IFERROR(O2178/M2178,0)</f>
        <v>0.39068736826664</v>
      </c>
      <c r="Q2178" s="17">
        <f>YEAR(SalesDataTable[[#This Row],[Order Date]])</f>
        <v>2026</v>
      </c>
      <c r="R2178" s="16" t="str">
        <f>"Q"&amp;ROUNDUP(MONTH(SalesDataTable[[#This Row],[Order Date]])/3,0)</f>
        <v>Q4</v>
      </c>
      <c r="S2178" s="13">
        <f>MONTH(SalesDataTable[[#This Row],[Order Date]])</f>
        <v>10</v>
      </c>
      <c r="T2178" s="16" t="str">
        <f>TEXT(SalesDataTable[[#This Row],[Order Date]],"mmm")</f>
        <v>Oct</v>
      </c>
    </row>
    <row r="2179" ht="15.6" spans="1:20">
      <c r="A2179" s="19" t="s">
        <v>2250</v>
      </c>
      <c r="B2179" s="11">
        <v>46318</v>
      </c>
      <c r="C2179" s="12" t="s">
        <v>28</v>
      </c>
      <c r="D2179" s="12" t="s">
        <v>29</v>
      </c>
      <c r="E2179" s="12" t="s">
        <v>59</v>
      </c>
      <c r="F2179" s="12" t="s">
        <v>36</v>
      </c>
      <c r="G2179" s="12" t="s">
        <v>31</v>
      </c>
      <c r="H2179" s="12" t="s">
        <v>32</v>
      </c>
      <c r="I2179" s="13">
        <v>1</v>
      </c>
      <c r="J2179" s="14">
        <v>93.64</v>
      </c>
      <c r="K2179" s="15">
        <v>0</v>
      </c>
      <c r="L2179" s="14">
        <v>44.34</v>
      </c>
      <c r="M2179" s="14">
        <f t="shared" si="136"/>
        <v>93.64</v>
      </c>
      <c r="N2179" s="14">
        <f t="shared" si="137"/>
        <v>44.34</v>
      </c>
      <c r="O2179" s="14">
        <f t="shared" si="138"/>
        <v>49.3</v>
      </c>
      <c r="P2179" s="16">
        <f t="shared" si="139"/>
        <v>0.52648440837249</v>
      </c>
      <c r="Q2179" s="17">
        <f>YEAR(SalesDataTable[[#This Row],[Order Date]])</f>
        <v>2026</v>
      </c>
      <c r="R2179" s="16" t="str">
        <f>"Q"&amp;ROUNDUP(MONTH(SalesDataTable[[#This Row],[Order Date]])/3,0)</f>
        <v>Q4</v>
      </c>
      <c r="S2179" s="13">
        <f>MONTH(SalesDataTable[[#This Row],[Order Date]])</f>
        <v>10</v>
      </c>
      <c r="T2179" s="16" t="str">
        <f>TEXT(SalesDataTable[[#This Row],[Order Date]],"mmm")</f>
        <v>Oct</v>
      </c>
    </row>
    <row r="2180" ht="15.6" spans="1:20">
      <c r="A2180" s="19" t="s">
        <v>2251</v>
      </c>
      <c r="B2180" s="11">
        <v>46318</v>
      </c>
      <c r="C2180" s="12" t="s">
        <v>47</v>
      </c>
      <c r="D2180" s="12" t="s">
        <v>65</v>
      </c>
      <c r="E2180" s="12" t="s">
        <v>45</v>
      </c>
      <c r="F2180" s="12" t="s">
        <v>24</v>
      </c>
      <c r="G2180" s="12" t="s">
        <v>69</v>
      </c>
      <c r="H2180" s="12" t="s">
        <v>75</v>
      </c>
      <c r="I2180" s="13">
        <v>1</v>
      </c>
      <c r="J2180" s="14">
        <v>123.6</v>
      </c>
      <c r="K2180" s="15">
        <v>0</v>
      </c>
      <c r="L2180" s="14">
        <v>67.3</v>
      </c>
      <c r="M2180" s="14">
        <f t="shared" si="136"/>
        <v>123.6</v>
      </c>
      <c r="N2180" s="14">
        <f t="shared" si="137"/>
        <v>67.3</v>
      </c>
      <c r="O2180" s="14">
        <f t="shared" si="138"/>
        <v>56.3</v>
      </c>
      <c r="P2180" s="16">
        <f t="shared" si="139"/>
        <v>0.455501618122977</v>
      </c>
      <c r="Q2180" s="17">
        <f>YEAR(SalesDataTable[[#This Row],[Order Date]])</f>
        <v>2026</v>
      </c>
      <c r="R2180" s="16" t="str">
        <f>"Q"&amp;ROUNDUP(MONTH(SalesDataTable[[#This Row],[Order Date]])/3,0)</f>
        <v>Q4</v>
      </c>
      <c r="S2180" s="13">
        <f>MONTH(SalesDataTable[[#This Row],[Order Date]])</f>
        <v>10</v>
      </c>
      <c r="T2180" s="16" t="str">
        <f>TEXT(SalesDataTable[[#This Row],[Order Date]],"mmm")</f>
        <v>Oct</v>
      </c>
    </row>
    <row r="2181" ht="15.6" spans="1:20">
      <c r="A2181" s="19" t="s">
        <v>2252</v>
      </c>
      <c r="B2181" s="11">
        <v>46318</v>
      </c>
      <c r="C2181" s="12" t="s">
        <v>28</v>
      </c>
      <c r="D2181" s="12" t="s">
        <v>29</v>
      </c>
      <c r="E2181" s="12" t="s">
        <v>23</v>
      </c>
      <c r="F2181" s="12" t="s">
        <v>36</v>
      </c>
      <c r="G2181" s="12" t="s">
        <v>69</v>
      </c>
      <c r="H2181" s="12" t="s">
        <v>75</v>
      </c>
      <c r="I2181" s="13">
        <v>3</v>
      </c>
      <c r="J2181" s="14">
        <v>124.6</v>
      </c>
      <c r="K2181" s="15">
        <v>0.05</v>
      </c>
      <c r="L2181" s="14">
        <v>69.12</v>
      </c>
      <c r="M2181" s="14">
        <f t="shared" si="136"/>
        <v>355.11</v>
      </c>
      <c r="N2181" s="14">
        <f t="shared" si="137"/>
        <v>207.36</v>
      </c>
      <c r="O2181" s="14">
        <f t="shared" si="138"/>
        <v>147.75</v>
      </c>
      <c r="P2181" s="16">
        <f t="shared" si="139"/>
        <v>0.416068260538988</v>
      </c>
      <c r="Q2181" s="17">
        <f>YEAR(SalesDataTable[[#This Row],[Order Date]])</f>
        <v>2026</v>
      </c>
      <c r="R2181" s="16" t="str">
        <f>"Q"&amp;ROUNDUP(MONTH(SalesDataTable[[#This Row],[Order Date]])/3,0)</f>
        <v>Q4</v>
      </c>
      <c r="S2181" s="13">
        <f>MONTH(SalesDataTable[[#This Row],[Order Date]])</f>
        <v>10</v>
      </c>
      <c r="T2181" s="16" t="str">
        <f>TEXT(SalesDataTable[[#This Row],[Order Date]],"mmm")</f>
        <v>Oct</v>
      </c>
    </row>
    <row r="2182" ht="15.6" spans="1:20">
      <c r="A2182" s="19" t="s">
        <v>2253</v>
      </c>
      <c r="B2182" s="11">
        <v>46318</v>
      </c>
      <c r="C2182" s="12" t="s">
        <v>47</v>
      </c>
      <c r="D2182" s="12" t="s">
        <v>102</v>
      </c>
      <c r="E2182" s="12" t="s">
        <v>45</v>
      </c>
      <c r="F2182" s="12" t="s">
        <v>40</v>
      </c>
      <c r="G2182" s="12" t="s">
        <v>31</v>
      </c>
      <c r="H2182" s="12" t="s">
        <v>73</v>
      </c>
      <c r="I2182" s="13">
        <v>2</v>
      </c>
      <c r="J2182" s="14">
        <v>151.66</v>
      </c>
      <c r="K2182" s="15">
        <v>0</v>
      </c>
      <c r="L2182" s="14">
        <v>77.17</v>
      </c>
      <c r="M2182" s="14">
        <f t="shared" si="136"/>
        <v>303.32</v>
      </c>
      <c r="N2182" s="14">
        <f t="shared" si="137"/>
        <v>154.34</v>
      </c>
      <c r="O2182" s="14">
        <f t="shared" si="138"/>
        <v>148.98</v>
      </c>
      <c r="P2182" s="16">
        <f t="shared" si="139"/>
        <v>0.49116444678887</v>
      </c>
      <c r="Q2182" s="17">
        <f>YEAR(SalesDataTable[[#This Row],[Order Date]])</f>
        <v>2026</v>
      </c>
      <c r="R2182" s="16" t="str">
        <f>"Q"&amp;ROUNDUP(MONTH(SalesDataTable[[#This Row],[Order Date]])/3,0)</f>
        <v>Q4</v>
      </c>
      <c r="S2182" s="13">
        <f>MONTH(SalesDataTable[[#This Row],[Order Date]])</f>
        <v>10</v>
      </c>
      <c r="T2182" s="16" t="str">
        <f>TEXT(SalesDataTable[[#This Row],[Order Date]],"mmm")</f>
        <v>Oct</v>
      </c>
    </row>
    <row r="2183" ht="15.6" spans="1:20">
      <c r="A2183" s="19" t="s">
        <v>2254</v>
      </c>
      <c r="B2183" s="11">
        <v>46319</v>
      </c>
      <c r="C2183" s="12" t="s">
        <v>34</v>
      </c>
      <c r="D2183" s="12" t="s">
        <v>54</v>
      </c>
      <c r="E2183" s="12" t="s">
        <v>45</v>
      </c>
      <c r="F2183" s="12" t="s">
        <v>36</v>
      </c>
      <c r="G2183" s="12" t="s">
        <v>37</v>
      </c>
      <c r="H2183" s="12" t="s">
        <v>38</v>
      </c>
      <c r="I2183" s="13">
        <v>1</v>
      </c>
      <c r="J2183" s="14">
        <v>36.76</v>
      </c>
      <c r="K2183" s="15">
        <v>0</v>
      </c>
      <c r="L2183" s="14">
        <v>13.18</v>
      </c>
      <c r="M2183" s="14">
        <f t="shared" si="136"/>
        <v>36.76</v>
      </c>
      <c r="N2183" s="14">
        <f t="shared" si="137"/>
        <v>13.18</v>
      </c>
      <c r="O2183" s="14">
        <f t="shared" si="138"/>
        <v>23.58</v>
      </c>
      <c r="P2183" s="16">
        <f t="shared" si="139"/>
        <v>0.64145810663765</v>
      </c>
      <c r="Q2183" s="17">
        <f>YEAR(SalesDataTable[[#This Row],[Order Date]])</f>
        <v>2026</v>
      </c>
      <c r="R2183" s="16" t="str">
        <f>"Q"&amp;ROUNDUP(MONTH(SalesDataTable[[#This Row],[Order Date]])/3,0)</f>
        <v>Q4</v>
      </c>
      <c r="S2183" s="13">
        <f>MONTH(SalesDataTable[[#This Row],[Order Date]])</f>
        <v>10</v>
      </c>
      <c r="T2183" s="16" t="str">
        <f>TEXT(SalesDataTable[[#This Row],[Order Date]],"mmm")</f>
        <v>Oct</v>
      </c>
    </row>
    <row r="2184" ht="15.6" spans="1:20">
      <c r="A2184" s="19" t="s">
        <v>2255</v>
      </c>
      <c r="B2184" s="11">
        <v>46319</v>
      </c>
      <c r="C2184" s="12" t="s">
        <v>21</v>
      </c>
      <c r="D2184" s="12" t="s">
        <v>72</v>
      </c>
      <c r="E2184" s="12" t="s">
        <v>59</v>
      </c>
      <c r="F2184" s="12" t="s">
        <v>24</v>
      </c>
      <c r="G2184" s="12" t="s">
        <v>51</v>
      </c>
      <c r="H2184" s="12" t="s">
        <v>61</v>
      </c>
      <c r="I2184" s="13">
        <v>1</v>
      </c>
      <c r="J2184" s="14">
        <v>195.67</v>
      </c>
      <c r="K2184" s="15">
        <v>0</v>
      </c>
      <c r="L2184" s="14">
        <v>105.88</v>
      </c>
      <c r="M2184" s="14">
        <f t="shared" si="136"/>
        <v>195.67</v>
      </c>
      <c r="N2184" s="14">
        <f t="shared" si="137"/>
        <v>105.88</v>
      </c>
      <c r="O2184" s="14">
        <f t="shared" si="138"/>
        <v>89.79</v>
      </c>
      <c r="P2184" s="16">
        <f t="shared" si="139"/>
        <v>0.458884857157459</v>
      </c>
      <c r="Q2184" s="17">
        <f>YEAR(SalesDataTable[[#This Row],[Order Date]])</f>
        <v>2026</v>
      </c>
      <c r="R2184" s="16" t="str">
        <f>"Q"&amp;ROUNDUP(MONTH(SalesDataTable[[#This Row],[Order Date]])/3,0)</f>
        <v>Q4</v>
      </c>
      <c r="S2184" s="13">
        <f>MONTH(SalesDataTable[[#This Row],[Order Date]])</f>
        <v>10</v>
      </c>
      <c r="T2184" s="16" t="str">
        <f>TEXT(SalesDataTable[[#This Row],[Order Date]],"mmm")</f>
        <v>Oct</v>
      </c>
    </row>
    <row r="2185" ht="15.6" spans="1:20">
      <c r="A2185" s="19" t="s">
        <v>2256</v>
      </c>
      <c r="B2185" s="11">
        <v>46319</v>
      </c>
      <c r="C2185" s="12" t="s">
        <v>21</v>
      </c>
      <c r="D2185" s="12" t="s">
        <v>108</v>
      </c>
      <c r="E2185" s="12" t="s">
        <v>45</v>
      </c>
      <c r="F2185" s="12" t="s">
        <v>24</v>
      </c>
      <c r="G2185" s="12" t="s">
        <v>25</v>
      </c>
      <c r="H2185" s="12" t="s">
        <v>55</v>
      </c>
      <c r="I2185" s="13">
        <v>1</v>
      </c>
      <c r="J2185" s="14">
        <v>40.83</v>
      </c>
      <c r="K2185" s="15">
        <v>0.1</v>
      </c>
      <c r="L2185" s="14">
        <v>16.54</v>
      </c>
      <c r="M2185" s="14">
        <f t="shared" si="136"/>
        <v>36.747</v>
      </c>
      <c r="N2185" s="14">
        <f t="shared" si="137"/>
        <v>16.54</v>
      </c>
      <c r="O2185" s="14">
        <f t="shared" si="138"/>
        <v>20.207</v>
      </c>
      <c r="P2185" s="16">
        <f t="shared" si="139"/>
        <v>0.549895229542548</v>
      </c>
      <c r="Q2185" s="17">
        <f>YEAR(SalesDataTable[[#This Row],[Order Date]])</f>
        <v>2026</v>
      </c>
      <c r="R2185" s="16" t="str">
        <f>"Q"&amp;ROUNDUP(MONTH(SalesDataTable[[#This Row],[Order Date]])/3,0)</f>
        <v>Q4</v>
      </c>
      <c r="S2185" s="13">
        <f>MONTH(SalesDataTable[[#This Row],[Order Date]])</f>
        <v>10</v>
      </c>
      <c r="T2185" s="16" t="str">
        <f>TEXT(SalesDataTable[[#This Row],[Order Date]],"mmm")</f>
        <v>Oct</v>
      </c>
    </row>
    <row r="2186" ht="15.6" spans="1:20">
      <c r="A2186" s="19" t="s">
        <v>2257</v>
      </c>
      <c r="B2186" s="11">
        <v>46319</v>
      </c>
      <c r="C2186" s="12" t="s">
        <v>47</v>
      </c>
      <c r="D2186" s="12" t="s">
        <v>65</v>
      </c>
      <c r="E2186" s="12" t="s">
        <v>30</v>
      </c>
      <c r="F2186" s="12" t="s">
        <v>40</v>
      </c>
      <c r="G2186" s="12" t="s">
        <v>31</v>
      </c>
      <c r="H2186" s="12" t="s">
        <v>99</v>
      </c>
      <c r="I2186" s="13">
        <v>6</v>
      </c>
      <c r="J2186" s="14">
        <v>72.73</v>
      </c>
      <c r="K2186" s="15">
        <v>0.05</v>
      </c>
      <c r="L2186" s="14">
        <v>32.7</v>
      </c>
      <c r="M2186" s="14">
        <f t="shared" si="136"/>
        <v>414.561</v>
      </c>
      <c r="N2186" s="14">
        <f t="shared" si="137"/>
        <v>196.2</v>
      </c>
      <c r="O2186" s="14">
        <f t="shared" si="138"/>
        <v>218.361</v>
      </c>
      <c r="P2186" s="16">
        <f t="shared" si="139"/>
        <v>0.526728274005514</v>
      </c>
      <c r="Q2186" s="17">
        <f>YEAR(SalesDataTable[[#This Row],[Order Date]])</f>
        <v>2026</v>
      </c>
      <c r="R2186" s="16" t="str">
        <f>"Q"&amp;ROUNDUP(MONTH(SalesDataTable[[#This Row],[Order Date]])/3,0)</f>
        <v>Q4</v>
      </c>
      <c r="S2186" s="13">
        <f>MONTH(SalesDataTable[[#This Row],[Order Date]])</f>
        <v>10</v>
      </c>
      <c r="T2186" s="16" t="str">
        <f>TEXT(SalesDataTable[[#This Row],[Order Date]],"mmm")</f>
        <v>Oct</v>
      </c>
    </row>
    <row r="2187" ht="15.6" spans="1:20">
      <c r="A2187" s="19" t="s">
        <v>2258</v>
      </c>
      <c r="B2187" s="11">
        <v>46319</v>
      </c>
      <c r="C2187" s="12" t="s">
        <v>28</v>
      </c>
      <c r="D2187" s="12" t="s">
        <v>106</v>
      </c>
      <c r="E2187" s="12" t="s">
        <v>30</v>
      </c>
      <c r="F2187" s="12" t="s">
        <v>40</v>
      </c>
      <c r="G2187" s="12" t="s">
        <v>51</v>
      </c>
      <c r="H2187" s="12" t="s">
        <v>84</v>
      </c>
      <c r="I2187" s="13">
        <v>4</v>
      </c>
      <c r="J2187" s="14">
        <v>81.23</v>
      </c>
      <c r="K2187" s="15">
        <v>0.1</v>
      </c>
      <c r="L2187" s="14">
        <v>38.96</v>
      </c>
      <c r="M2187" s="14">
        <f t="shared" si="136"/>
        <v>292.428</v>
      </c>
      <c r="N2187" s="14">
        <f t="shared" si="137"/>
        <v>155.84</v>
      </c>
      <c r="O2187" s="14">
        <f t="shared" si="138"/>
        <v>136.588</v>
      </c>
      <c r="P2187" s="16">
        <f t="shared" si="139"/>
        <v>0.467082495520265</v>
      </c>
      <c r="Q2187" s="17">
        <f>YEAR(SalesDataTable[[#This Row],[Order Date]])</f>
        <v>2026</v>
      </c>
      <c r="R2187" s="16" t="str">
        <f>"Q"&amp;ROUNDUP(MONTH(SalesDataTable[[#This Row],[Order Date]])/3,0)</f>
        <v>Q4</v>
      </c>
      <c r="S2187" s="13">
        <f>MONTH(SalesDataTable[[#This Row],[Order Date]])</f>
        <v>10</v>
      </c>
      <c r="T2187" s="16" t="str">
        <f>TEXT(SalesDataTable[[#This Row],[Order Date]],"mmm")</f>
        <v>Oct</v>
      </c>
    </row>
    <row r="2188" ht="15.6" spans="1:20">
      <c r="A2188" s="19" t="s">
        <v>2259</v>
      </c>
      <c r="B2188" s="11">
        <v>46319</v>
      </c>
      <c r="C2188" s="12" t="s">
        <v>28</v>
      </c>
      <c r="D2188" s="12" t="s">
        <v>29</v>
      </c>
      <c r="E2188" s="12" t="s">
        <v>23</v>
      </c>
      <c r="F2188" s="12" t="s">
        <v>40</v>
      </c>
      <c r="G2188" s="12" t="s">
        <v>37</v>
      </c>
      <c r="H2188" s="12" t="s">
        <v>66</v>
      </c>
      <c r="I2188" s="13">
        <v>1</v>
      </c>
      <c r="J2188" s="14">
        <v>46.38</v>
      </c>
      <c r="K2188" s="15">
        <v>0.15</v>
      </c>
      <c r="L2188" s="14">
        <v>17.87</v>
      </c>
      <c r="M2188" s="14">
        <f t="shared" si="136"/>
        <v>39.423</v>
      </c>
      <c r="N2188" s="14">
        <f t="shared" si="137"/>
        <v>17.87</v>
      </c>
      <c r="O2188" s="14">
        <f t="shared" si="138"/>
        <v>21.553</v>
      </c>
      <c r="P2188" s="16">
        <f t="shared" si="139"/>
        <v>0.546711310656216</v>
      </c>
      <c r="Q2188" s="17">
        <f>YEAR(SalesDataTable[[#This Row],[Order Date]])</f>
        <v>2026</v>
      </c>
      <c r="R2188" s="16" t="str">
        <f>"Q"&amp;ROUNDUP(MONTH(SalesDataTable[[#This Row],[Order Date]])/3,0)</f>
        <v>Q4</v>
      </c>
      <c r="S2188" s="13">
        <f>MONTH(SalesDataTable[[#This Row],[Order Date]])</f>
        <v>10</v>
      </c>
      <c r="T2188" s="16" t="str">
        <f>TEXT(SalesDataTable[[#This Row],[Order Date]],"mmm")</f>
        <v>Oct</v>
      </c>
    </row>
    <row r="2189" ht="15.6" spans="1:20">
      <c r="A2189" s="19" t="s">
        <v>2260</v>
      </c>
      <c r="B2189" s="11">
        <v>46319</v>
      </c>
      <c r="C2189" s="12" t="s">
        <v>47</v>
      </c>
      <c r="D2189" s="12" t="s">
        <v>65</v>
      </c>
      <c r="E2189" s="12" t="s">
        <v>30</v>
      </c>
      <c r="F2189" s="12" t="s">
        <v>40</v>
      </c>
      <c r="G2189" s="12" t="s">
        <v>37</v>
      </c>
      <c r="H2189" s="12" t="s">
        <v>66</v>
      </c>
      <c r="I2189" s="13">
        <v>5</v>
      </c>
      <c r="J2189" s="14">
        <v>45.9</v>
      </c>
      <c r="K2189" s="15">
        <v>0.1</v>
      </c>
      <c r="L2189" s="14">
        <v>17.94</v>
      </c>
      <c r="M2189" s="14">
        <f t="shared" si="136"/>
        <v>206.55</v>
      </c>
      <c r="N2189" s="14">
        <f t="shared" si="137"/>
        <v>89.7</v>
      </c>
      <c r="O2189" s="14">
        <f t="shared" si="138"/>
        <v>116.85</v>
      </c>
      <c r="P2189" s="16">
        <f t="shared" si="139"/>
        <v>0.565722585330429</v>
      </c>
      <c r="Q2189" s="17">
        <f>YEAR(SalesDataTable[[#This Row],[Order Date]])</f>
        <v>2026</v>
      </c>
      <c r="R2189" s="16" t="str">
        <f>"Q"&amp;ROUNDUP(MONTH(SalesDataTable[[#This Row],[Order Date]])/3,0)</f>
        <v>Q4</v>
      </c>
      <c r="S2189" s="13">
        <f>MONTH(SalesDataTable[[#This Row],[Order Date]])</f>
        <v>10</v>
      </c>
      <c r="T2189" s="16" t="str">
        <f>TEXT(SalesDataTable[[#This Row],[Order Date]],"mmm")</f>
        <v>Oct</v>
      </c>
    </row>
    <row r="2190" ht="15.6" spans="1:20">
      <c r="A2190" s="19" t="s">
        <v>2261</v>
      </c>
      <c r="B2190" s="11">
        <v>46320</v>
      </c>
      <c r="C2190" s="12" t="s">
        <v>28</v>
      </c>
      <c r="D2190" s="12" t="s">
        <v>89</v>
      </c>
      <c r="E2190" s="12" t="s">
        <v>23</v>
      </c>
      <c r="F2190" s="12" t="s">
        <v>40</v>
      </c>
      <c r="G2190" s="12" t="s">
        <v>31</v>
      </c>
      <c r="H2190" s="12" t="s">
        <v>41</v>
      </c>
      <c r="I2190" s="13">
        <v>5</v>
      </c>
      <c r="J2190" s="14">
        <v>144.04</v>
      </c>
      <c r="K2190" s="15">
        <v>0.1</v>
      </c>
      <c r="L2190" s="14">
        <v>78.07</v>
      </c>
      <c r="M2190" s="14">
        <f t="shared" si="136"/>
        <v>648.18</v>
      </c>
      <c r="N2190" s="14">
        <f t="shared" si="137"/>
        <v>390.35</v>
      </c>
      <c r="O2190" s="14">
        <f t="shared" si="138"/>
        <v>257.83</v>
      </c>
      <c r="P2190" s="16">
        <f t="shared" si="139"/>
        <v>0.397775309327656</v>
      </c>
      <c r="Q2190" s="17">
        <f>YEAR(SalesDataTable[[#This Row],[Order Date]])</f>
        <v>2026</v>
      </c>
      <c r="R2190" s="16" t="str">
        <f>"Q"&amp;ROUNDUP(MONTH(SalesDataTable[[#This Row],[Order Date]])/3,0)</f>
        <v>Q4</v>
      </c>
      <c r="S2190" s="13">
        <f>MONTH(SalesDataTable[[#This Row],[Order Date]])</f>
        <v>10</v>
      </c>
      <c r="T2190" s="16" t="str">
        <f>TEXT(SalesDataTable[[#This Row],[Order Date]],"mmm")</f>
        <v>Oct</v>
      </c>
    </row>
    <row r="2191" ht="15.6" spans="1:20">
      <c r="A2191" s="19" t="s">
        <v>2262</v>
      </c>
      <c r="B2191" s="11">
        <v>46320</v>
      </c>
      <c r="C2191" s="12" t="s">
        <v>34</v>
      </c>
      <c r="D2191" s="12" t="s">
        <v>81</v>
      </c>
      <c r="E2191" s="12" t="s">
        <v>59</v>
      </c>
      <c r="F2191" s="12" t="s">
        <v>36</v>
      </c>
      <c r="G2191" s="12" t="s">
        <v>25</v>
      </c>
      <c r="H2191" s="12" t="s">
        <v>26</v>
      </c>
      <c r="I2191" s="13">
        <v>2</v>
      </c>
      <c r="J2191" s="14">
        <v>80.69</v>
      </c>
      <c r="K2191" s="15">
        <v>0.05</v>
      </c>
      <c r="L2191" s="14">
        <v>43.81</v>
      </c>
      <c r="M2191" s="14">
        <f t="shared" si="136"/>
        <v>153.311</v>
      </c>
      <c r="N2191" s="14">
        <f t="shared" si="137"/>
        <v>87.62</v>
      </c>
      <c r="O2191" s="14">
        <f t="shared" si="138"/>
        <v>65.691</v>
      </c>
      <c r="P2191" s="16">
        <f t="shared" si="139"/>
        <v>0.428481974548467</v>
      </c>
      <c r="Q2191" s="17">
        <f>YEAR(SalesDataTable[[#This Row],[Order Date]])</f>
        <v>2026</v>
      </c>
      <c r="R2191" s="16" t="str">
        <f>"Q"&amp;ROUNDUP(MONTH(SalesDataTable[[#This Row],[Order Date]])/3,0)</f>
        <v>Q4</v>
      </c>
      <c r="S2191" s="13">
        <f>MONTH(SalesDataTable[[#This Row],[Order Date]])</f>
        <v>10</v>
      </c>
      <c r="T2191" s="16" t="str">
        <f>TEXT(SalesDataTable[[#This Row],[Order Date]],"mmm")</f>
        <v>Oct</v>
      </c>
    </row>
    <row r="2192" ht="15.6" spans="1:20">
      <c r="A2192" s="19" t="s">
        <v>2263</v>
      </c>
      <c r="B2192" s="11">
        <v>46320</v>
      </c>
      <c r="C2192" s="12" t="s">
        <v>47</v>
      </c>
      <c r="D2192" s="12" t="s">
        <v>48</v>
      </c>
      <c r="E2192" s="12" t="s">
        <v>23</v>
      </c>
      <c r="F2192" s="12" t="s">
        <v>40</v>
      </c>
      <c r="G2192" s="12" t="s">
        <v>51</v>
      </c>
      <c r="H2192" s="12" t="s">
        <v>61</v>
      </c>
      <c r="I2192" s="13">
        <v>1</v>
      </c>
      <c r="J2192" s="14">
        <v>191.91</v>
      </c>
      <c r="K2192" s="15">
        <v>0</v>
      </c>
      <c r="L2192" s="14">
        <v>101.89</v>
      </c>
      <c r="M2192" s="14">
        <f t="shared" si="136"/>
        <v>191.91</v>
      </c>
      <c r="N2192" s="14">
        <f t="shared" si="137"/>
        <v>101.89</v>
      </c>
      <c r="O2192" s="14">
        <f t="shared" si="138"/>
        <v>90.02</v>
      </c>
      <c r="P2192" s="16">
        <f t="shared" si="139"/>
        <v>0.469074045125319</v>
      </c>
      <c r="Q2192" s="17">
        <f>YEAR(SalesDataTable[[#This Row],[Order Date]])</f>
        <v>2026</v>
      </c>
      <c r="R2192" s="16" t="str">
        <f>"Q"&amp;ROUNDUP(MONTH(SalesDataTable[[#This Row],[Order Date]])/3,0)</f>
        <v>Q4</v>
      </c>
      <c r="S2192" s="13">
        <f>MONTH(SalesDataTable[[#This Row],[Order Date]])</f>
        <v>10</v>
      </c>
      <c r="T2192" s="16" t="str">
        <f>TEXT(SalesDataTable[[#This Row],[Order Date]],"mmm")</f>
        <v>Oct</v>
      </c>
    </row>
    <row r="2193" ht="15.6" spans="1:20">
      <c r="A2193" s="19" t="s">
        <v>2264</v>
      </c>
      <c r="B2193" s="11">
        <v>46320</v>
      </c>
      <c r="C2193" s="12" t="s">
        <v>47</v>
      </c>
      <c r="D2193" s="12" t="s">
        <v>102</v>
      </c>
      <c r="E2193" s="12" t="s">
        <v>45</v>
      </c>
      <c r="F2193" s="12" t="s">
        <v>36</v>
      </c>
      <c r="G2193" s="12" t="s">
        <v>69</v>
      </c>
      <c r="H2193" s="12" t="s">
        <v>87</v>
      </c>
      <c r="I2193" s="13">
        <v>1</v>
      </c>
      <c r="J2193" s="14">
        <v>36.63</v>
      </c>
      <c r="K2193" s="15">
        <v>0.05</v>
      </c>
      <c r="L2193" s="14">
        <v>13.97</v>
      </c>
      <c r="M2193" s="14">
        <f t="shared" si="136"/>
        <v>34.7985</v>
      </c>
      <c r="N2193" s="14">
        <f t="shared" si="137"/>
        <v>13.97</v>
      </c>
      <c r="O2193" s="14">
        <f t="shared" si="138"/>
        <v>20.8285</v>
      </c>
      <c r="P2193" s="16">
        <f t="shared" si="139"/>
        <v>0.598545914335388</v>
      </c>
      <c r="Q2193" s="17">
        <f>YEAR(SalesDataTable[[#This Row],[Order Date]])</f>
        <v>2026</v>
      </c>
      <c r="R2193" s="16" t="str">
        <f>"Q"&amp;ROUNDUP(MONTH(SalesDataTable[[#This Row],[Order Date]])/3,0)</f>
        <v>Q4</v>
      </c>
      <c r="S2193" s="13">
        <f>MONTH(SalesDataTable[[#This Row],[Order Date]])</f>
        <v>10</v>
      </c>
      <c r="T2193" s="16" t="str">
        <f>TEXT(SalesDataTable[[#This Row],[Order Date]],"mmm")</f>
        <v>Oct</v>
      </c>
    </row>
    <row r="2194" ht="15.6" spans="1:20">
      <c r="A2194" s="19" t="s">
        <v>2265</v>
      </c>
      <c r="B2194" s="11">
        <v>46320</v>
      </c>
      <c r="C2194" s="12" t="s">
        <v>47</v>
      </c>
      <c r="D2194" s="12" t="s">
        <v>48</v>
      </c>
      <c r="E2194" s="12" t="s">
        <v>30</v>
      </c>
      <c r="F2194" s="12" t="s">
        <v>40</v>
      </c>
      <c r="G2194" s="12" t="s">
        <v>37</v>
      </c>
      <c r="H2194" s="12" t="s">
        <v>38</v>
      </c>
      <c r="I2194" s="13">
        <v>6</v>
      </c>
      <c r="J2194" s="14">
        <v>35.38</v>
      </c>
      <c r="K2194" s="15">
        <v>0.05</v>
      </c>
      <c r="L2194" s="14">
        <v>13.9</v>
      </c>
      <c r="M2194" s="14">
        <f t="shared" si="136"/>
        <v>201.666</v>
      </c>
      <c r="N2194" s="14">
        <f t="shared" si="137"/>
        <v>83.4</v>
      </c>
      <c r="O2194" s="14">
        <f t="shared" si="138"/>
        <v>118.266</v>
      </c>
      <c r="P2194" s="16">
        <f t="shared" si="139"/>
        <v>0.586444913867484</v>
      </c>
      <c r="Q2194" s="17">
        <f>YEAR(SalesDataTable[[#This Row],[Order Date]])</f>
        <v>2026</v>
      </c>
      <c r="R2194" s="16" t="str">
        <f>"Q"&amp;ROUNDUP(MONTH(SalesDataTable[[#This Row],[Order Date]])/3,0)</f>
        <v>Q4</v>
      </c>
      <c r="S2194" s="13">
        <f>MONTH(SalesDataTable[[#This Row],[Order Date]])</f>
        <v>10</v>
      </c>
      <c r="T2194" s="16" t="str">
        <f>TEXT(SalesDataTable[[#This Row],[Order Date]],"mmm")</f>
        <v>Oct</v>
      </c>
    </row>
    <row r="2195" ht="15.6" spans="1:20">
      <c r="A2195" s="19" t="s">
        <v>2266</v>
      </c>
      <c r="B2195" s="11">
        <v>46320</v>
      </c>
      <c r="C2195" s="12" t="s">
        <v>28</v>
      </c>
      <c r="D2195" s="12" t="s">
        <v>89</v>
      </c>
      <c r="E2195" s="12" t="s">
        <v>59</v>
      </c>
      <c r="F2195" s="12" t="s">
        <v>24</v>
      </c>
      <c r="G2195" s="12" t="s">
        <v>37</v>
      </c>
      <c r="H2195" s="12" t="s">
        <v>91</v>
      </c>
      <c r="I2195" s="13">
        <v>1</v>
      </c>
      <c r="J2195" s="14">
        <v>132.63</v>
      </c>
      <c r="K2195" s="15">
        <v>0.05</v>
      </c>
      <c r="L2195" s="14">
        <v>67.49</v>
      </c>
      <c r="M2195" s="14">
        <f t="shared" si="136"/>
        <v>125.9985</v>
      </c>
      <c r="N2195" s="14">
        <f t="shared" si="137"/>
        <v>67.49</v>
      </c>
      <c r="O2195" s="14">
        <f t="shared" si="138"/>
        <v>58.5085</v>
      </c>
      <c r="P2195" s="16">
        <f t="shared" si="139"/>
        <v>0.464358702682968</v>
      </c>
      <c r="Q2195" s="17">
        <f>YEAR(SalesDataTable[[#This Row],[Order Date]])</f>
        <v>2026</v>
      </c>
      <c r="R2195" s="16" t="str">
        <f>"Q"&amp;ROUNDUP(MONTH(SalesDataTable[[#This Row],[Order Date]])/3,0)</f>
        <v>Q4</v>
      </c>
      <c r="S2195" s="13">
        <f>MONTH(SalesDataTable[[#This Row],[Order Date]])</f>
        <v>10</v>
      </c>
      <c r="T2195" s="16" t="str">
        <f>TEXT(SalesDataTable[[#This Row],[Order Date]],"mmm")</f>
        <v>Oct</v>
      </c>
    </row>
    <row r="2196" ht="15.6" spans="1:20">
      <c r="A2196" s="19" t="s">
        <v>2267</v>
      </c>
      <c r="B2196" s="11">
        <v>46320</v>
      </c>
      <c r="C2196" s="12" t="s">
        <v>47</v>
      </c>
      <c r="D2196" s="12" t="s">
        <v>48</v>
      </c>
      <c r="E2196" s="12" t="s">
        <v>23</v>
      </c>
      <c r="F2196" s="12" t="s">
        <v>36</v>
      </c>
      <c r="G2196" s="12" t="s">
        <v>31</v>
      </c>
      <c r="H2196" s="12" t="s">
        <v>99</v>
      </c>
      <c r="I2196" s="13">
        <v>1</v>
      </c>
      <c r="J2196" s="14">
        <v>71.17</v>
      </c>
      <c r="K2196" s="15">
        <v>0</v>
      </c>
      <c r="L2196" s="14">
        <v>32.57</v>
      </c>
      <c r="M2196" s="14">
        <f t="shared" si="136"/>
        <v>71.17</v>
      </c>
      <c r="N2196" s="14">
        <f t="shared" si="137"/>
        <v>32.57</v>
      </c>
      <c r="O2196" s="14">
        <f t="shared" si="138"/>
        <v>38.6</v>
      </c>
      <c r="P2196" s="16">
        <f t="shared" si="139"/>
        <v>0.542363355346354</v>
      </c>
      <c r="Q2196" s="17">
        <f>YEAR(SalesDataTable[[#This Row],[Order Date]])</f>
        <v>2026</v>
      </c>
      <c r="R2196" s="16" t="str">
        <f>"Q"&amp;ROUNDUP(MONTH(SalesDataTable[[#This Row],[Order Date]])/3,0)</f>
        <v>Q4</v>
      </c>
      <c r="S2196" s="13">
        <f>MONTH(SalesDataTable[[#This Row],[Order Date]])</f>
        <v>10</v>
      </c>
      <c r="T2196" s="16" t="str">
        <f>TEXT(SalesDataTable[[#This Row],[Order Date]],"mmm")</f>
        <v>Oct</v>
      </c>
    </row>
    <row r="2197" ht="15.6" spans="1:20">
      <c r="A2197" s="19" t="s">
        <v>2268</v>
      </c>
      <c r="B2197" s="11">
        <v>46320</v>
      </c>
      <c r="C2197" s="12" t="s">
        <v>21</v>
      </c>
      <c r="D2197" s="12" t="s">
        <v>108</v>
      </c>
      <c r="E2197" s="12" t="s">
        <v>30</v>
      </c>
      <c r="F2197" s="12" t="s">
        <v>40</v>
      </c>
      <c r="G2197" s="12" t="s">
        <v>37</v>
      </c>
      <c r="H2197" s="12" t="s">
        <v>91</v>
      </c>
      <c r="I2197" s="13">
        <v>6</v>
      </c>
      <c r="J2197" s="14">
        <v>132.08</v>
      </c>
      <c r="K2197" s="15">
        <v>0.1</v>
      </c>
      <c r="L2197" s="14">
        <v>67.61</v>
      </c>
      <c r="M2197" s="14">
        <f t="shared" si="136"/>
        <v>713.232</v>
      </c>
      <c r="N2197" s="14">
        <f t="shared" si="137"/>
        <v>405.66</v>
      </c>
      <c r="O2197" s="14">
        <f t="shared" si="138"/>
        <v>307.572</v>
      </c>
      <c r="P2197" s="16">
        <f t="shared" si="139"/>
        <v>0.43123696076452</v>
      </c>
      <c r="Q2197" s="17">
        <f>YEAR(SalesDataTable[[#This Row],[Order Date]])</f>
        <v>2026</v>
      </c>
      <c r="R2197" s="16" t="str">
        <f>"Q"&amp;ROUNDUP(MONTH(SalesDataTable[[#This Row],[Order Date]])/3,0)</f>
        <v>Q4</v>
      </c>
      <c r="S2197" s="13">
        <f>MONTH(SalesDataTable[[#This Row],[Order Date]])</f>
        <v>10</v>
      </c>
      <c r="T2197" s="16" t="str">
        <f>TEXT(SalesDataTable[[#This Row],[Order Date]],"mmm")</f>
        <v>Oct</v>
      </c>
    </row>
    <row r="2198" ht="15.6" spans="1:20">
      <c r="A2198" s="19" t="s">
        <v>2269</v>
      </c>
      <c r="B2198" s="11">
        <v>46320</v>
      </c>
      <c r="C2198" s="12" t="s">
        <v>28</v>
      </c>
      <c r="D2198" s="12" t="s">
        <v>86</v>
      </c>
      <c r="E2198" s="12" t="s">
        <v>45</v>
      </c>
      <c r="F2198" s="12" t="s">
        <v>24</v>
      </c>
      <c r="G2198" s="12" t="s">
        <v>51</v>
      </c>
      <c r="H2198" s="12" t="s">
        <v>84</v>
      </c>
      <c r="I2198" s="13">
        <v>3</v>
      </c>
      <c r="J2198" s="14">
        <v>82.75</v>
      </c>
      <c r="K2198" s="15">
        <v>0.05</v>
      </c>
      <c r="L2198" s="14">
        <v>38.53</v>
      </c>
      <c r="M2198" s="14">
        <f t="shared" si="136"/>
        <v>235.8375</v>
      </c>
      <c r="N2198" s="14">
        <f t="shared" si="137"/>
        <v>115.59</v>
      </c>
      <c r="O2198" s="14">
        <f t="shared" si="138"/>
        <v>120.2475</v>
      </c>
      <c r="P2198" s="16">
        <f t="shared" si="139"/>
        <v>0.509874383844808</v>
      </c>
      <c r="Q2198" s="17">
        <f>YEAR(SalesDataTable[[#This Row],[Order Date]])</f>
        <v>2026</v>
      </c>
      <c r="R2198" s="16" t="str">
        <f>"Q"&amp;ROUNDUP(MONTH(SalesDataTable[[#This Row],[Order Date]])/3,0)</f>
        <v>Q4</v>
      </c>
      <c r="S2198" s="13">
        <f>MONTH(SalesDataTable[[#This Row],[Order Date]])</f>
        <v>10</v>
      </c>
      <c r="T2198" s="16" t="str">
        <f>TEXT(SalesDataTable[[#This Row],[Order Date]],"mmm")</f>
        <v>Oct</v>
      </c>
    </row>
    <row r="2199" ht="15.6" spans="1:20">
      <c r="A2199" s="19" t="s">
        <v>2270</v>
      </c>
      <c r="B2199" s="11">
        <v>46321</v>
      </c>
      <c r="C2199" s="12" t="s">
        <v>21</v>
      </c>
      <c r="D2199" s="12" t="s">
        <v>108</v>
      </c>
      <c r="E2199" s="12" t="s">
        <v>23</v>
      </c>
      <c r="F2199" s="12" t="s">
        <v>24</v>
      </c>
      <c r="G2199" s="12" t="s">
        <v>69</v>
      </c>
      <c r="H2199" s="12" t="s">
        <v>94</v>
      </c>
      <c r="I2199" s="13">
        <v>5</v>
      </c>
      <c r="J2199" s="14">
        <v>51.5</v>
      </c>
      <c r="K2199" s="15">
        <v>0.1</v>
      </c>
      <c r="L2199" s="14">
        <v>21.38</v>
      </c>
      <c r="M2199" s="14">
        <f t="shared" si="136"/>
        <v>231.75</v>
      </c>
      <c r="N2199" s="14">
        <f t="shared" si="137"/>
        <v>106.9</v>
      </c>
      <c r="O2199" s="14">
        <f t="shared" si="138"/>
        <v>124.85</v>
      </c>
      <c r="P2199" s="16">
        <f t="shared" si="139"/>
        <v>0.538727076591154</v>
      </c>
      <c r="Q2199" s="17">
        <f>YEAR(SalesDataTable[[#This Row],[Order Date]])</f>
        <v>2026</v>
      </c>
      <c r="R2199" s="16" t="str">
        <f>"Q"&amp;ROUNDUP(MONTH(SalesDataTable[[#This Row],[Order Date]])/3,0)</f>
        <v>Q4</v>
      </c>
      <c r="S2199" s="13">
        <f>MONTH(SalesDataTable[[#This Row],[Order Date]])</f>
        <v>10</v>
      </c>
      <c r="T2199" s="16" t="str">
        <f>TEXT(SalesDataTable[[#This Row],[Order Date]],"mmm")</f>
        <v>Oct</v>
      </c>
    </row>
    <row r="2200" ht="15.6" spans="1:20">
      <c r="A2200" s="19" t="s">
        <v>2271</v>
      </c>
      <c r="B2200" s="11">
        <v>46321</v>
      </c>
      <c r="C2200" s="12" t="s">
        <v>34</v>
      </c>
      <c r="D2200" s="12" t="s">
        <v>54</v>
      </c>
      <c r="E2200" s="12" t="s">
        <v>23</v>
      </c>
      <c r="F2200" s="12" t="s">
        <v>36</v>
      </c>
      <c r="G2200" s="12" t="s">
        <v>31</v>
      </c>
      <c r="H2200" s="12" t="s">
        <v>41</v>
      </c>
      <c r="I2200" s="13">
        <v>3</v>
      </c>
      <c r="J2200" s="14">
        <v>140.49</v>
      </c>
      <c r="K2200" s="15">
        <v>0.05</v>
      </c>
      <c r="L2200" s="14">
        <v>77.45</v>
      </c>
      <c r="M2200" s="14">
        <f t="shared" si="136"/>
        <v>400.3965</v>
      </c>
      <c r="N2200" s="14">
        <f t="shared" si="137"/>
        <v>232.35</v>
      </c>
      <c r="O2200" s="14">
        <f t="shared" si="138"/>
        <v>168.0465</v>
      </c>
      <c r="P2200" s="16">
        <f t="shared" si="139"/>
        <v>0.419700222154789</v>
      </c>
      <c r="Q2200" s="17">
        <f>YEAR(SalesDataTable[[#This Row],[Order Date]])</f>
        <v>2026</v>
      </c>
      <c r="R2200" s="16" t="str">
        <f>"Q"&amp;ROUNDUP(MONTH(SalesDataTable[[#This Row],[Order Date]])/3,0)</f>
        <v>Q4</v>
      </c>
      <c r="S2200" s="13">
        <f>MONTH(SalesDataTable[[#This Row],[Order Date]])</f>
        <v>10</v>
      </c>
      <c r="T2200" s="16" t="str">
        <f>TEXT(SalesDataTable[[#This Row],[Order Date]],"mmm")</f>
        <v>Oct</v>
      </c>
    </row>
    <row r="2201" ht="15.6" spans="1:20">
      <c r="A2201" s="19" t="s">
        <v>2272</v>
      </c>
      <c r="B2201" s="11">
        <v>46321</v>
      </c>
      <c r="C2201" s="12" t="s">
        <v>34</v>
      </c>
      <c r="D2201" s="12" t="s">
        <v>35</v>
      </c>
      <c r="E2201" s="12" t="s">
        <v>59</v>
      </c>
      <c r="F2201" s="12" t="s">
        <v>36</v>
      </c>
      <c r="G2201" s="12" t="s">
        <v>69</v>
      </c>
      <c r="H2201" s="12" t="s">
        <v>87</v>
      </c>
      <c r="I2201" s="13">
        <v>4</v>
      </c>
      <c r="J2201" s="14">
        <v>36.2</v>
      </c>
      <c r="K2201" s="15">
        <v>0.15</v>
      </c>
      <c r="L2201" s="14">
        <v>13.53</v>
      </c>
      <c r="M2201" s="14">
        <f t="shared" si="136"/>
        <v>123.08</v>
      </c>
      <c r="N2201" s="14">
        <f t="shared" si="137"/>
        <v>54.12</v>
      </c>
      <c r="O2201" s="14">
        <f t="shared" si="138"/>
        <v>68.96</v>
      </c>
      <c r="P2201" s="16">
        <f t="shared" si="139"/>
        <v>0.560285992850179</v>
      </c>
      <c r="Q2201" s="17">
        <f>YEAR(SalesDataTable[[#This Row],[Order Date]])</f>
        <v>2026</v>
      </c>
      <c r="R2201" s="16" t="str">
        <f>"Q"&amp;ROUNDUP(MONTH(SalesDataTable[[#This Row],[Order Date]])/3,0)</f>
        <v>Q4</v>
      </c>
      <c r="S2201" s="13">
        <f>MONTH(SalesDataTable[[#This Row],[Order Date]])</f>
        <v>10</v>
      </c>
      <c r="T2201" s="16" t="str">
        <f>TEXT(SalesDataTable[[#This Row],[Order Date]],"mmm")</f>
        <v>Oct</v>
      </c>
    </row>
    <row r="2202" ht="15.6" spans="1:20">
      <c r="A2202" s="19" t="s">
        <v>2273</v>
      </c>
      <c r="B2202" s="11">
        <v>46321</v>
      </c>
      <c r="C2202" s="12" t="s">
        <v>47</v>
      </c>
      <c r="D2202" s="12" t="s">
        <v>65</v>
      </c>
      <c r="E2202" s="12" t="s">
        <v>45</v>
      </c>
      <c r="F2202" s="12" t="s">
        <v>36</v>
      </c>
      <c r="G2202" s="12" t="s">
        <v>51</v>
      </c>
      <c r="H2202" s="12" t="s">
        <v>110</v>
      </c>
      <c r="I2202" s="13">
        <v>1</v>
      </c>
      <c r="J2202" s="14">
        <v>120.5</v>
      </c>
      <c r="K2202" s="15">
        <v>0.05</v>
      </c>
      <c r="L2202" s="14">
        <v>61.71</v>
      </c>
      <c r="M2202" s="14">
        <f t="shared" si="136"/>
        <v>114.475</v>
      </c>
      <c r="N2202" s="14">
        <f t="shared" si="137"/>
        <v>61.71</v>
      </c>
      <c r="O2202" s="14">
        <f t="shared" si="138"/>
        <v>52.765</v>
      </c>
      <c r="P2202" s="16">
        <f t="shared" si="139"/>
        <v>0.46093033413409</v>
      </c>
      <c r="Q2202" s="17">
        <f>YEAR(SalesDataTable[[#This Row],[Order Date]])</f>
        <v>2026</v>
      </c>
      <c r="R2202" s="16" t="str">
        <f>"Q"&amp;ROUNDUP(MONTH(SalesDataTable[[#This Row],[Order Date]])/3,0)</f>
        <v>Q4</v>
      </c>
      <c r="S2202" s="13">
        <f>MONTH(SalesDataTable[[#This Row],[Order Date]])</f>
        <v>10</v>
      </c>
      <c r="T2202" s="16" t="str">
        <f>TEXT(SalesDataTable[[#This Row],[Order Date]],"mmm")</f>
        <v>Oct</v>
      </c>
    </row>
    <row r="2203" ht="15.6" spans="1:20">
      <c r="A2203" s="19" t="s">
        <v>2274</v>
      </c>
      <c r="B2203" s="11">
        <v>46322</v>
      </c>
      <c r="C2203" s="12" t="s">
        <v>34</v>
      </c>
      <c r="D2203" s="12" t="s">
        <v>35</v>
      </c>
      <c r="E2203" s="12" t="s">
        <v>45</v>
      </c>
      <c r="F2203" s="12" t="s">
        <v>40</v>
      </c>
      <c r="G2203" s="12" t="s">
        <v>25</v>
      </c>
      <c r="H2203" s="12" t="s">
        <v>63</v>
      </c>
      <c r="I2203" s="13">
        <v>1</v>
      </c>
      <c r="J2203" s="14">
        <v>102.44</v>
      </c>
      <c r="K2203" s="15">
        <v>0.05</v>
      </c>
      <c r="L2203" s="14">
        <v>49.14</v>
      </c>
      <c r="M2203" s="14">
        <f t="shared" si="136"/>
        <v>97.318</v>
      </c>
      <c r="N2203" s="14">
        <f t="shared" si="137"/>
        <v>49.14</v>
      </c>
      <c r="O2203" s="14">
        <f t="shared" si="138"/>
        <v>48.178</v>
      </c>
      <c r="P2203" s="16">
        <f t="shared" si="139"/>
        <v>0.495057440555704</v>
      </c>
      <c r="Q2203" s="17">
        <f>YEAR(SalesDataTable[[#This Row],[Order Date]])</f>
        <v>2026</v>
      </c>
      <c r="R2203" s="16" t="str">
        <f>"Q"&amp;ROUNDUP(MONTH(SalesDataTable[[#This Row],[Order Date]])/3,0)</f>
        <v>Q4</v>
      </c>
      <c r="S2203" s="13">
        <f>MONTH(SalesDataTable[[#This Row],[Order Date]])</f>
        <v>10</v>
      </c>
      <c r="T2203" s="16" t="str">
        <f>TEXT(SalesDataTable[[#This Row],[Order Date]],"mmm")</f>
        <v>Oct</v>
      </c>
    </row>
    <row r="2204" ht="15.6" spans="1:20">
      <c r="A2204" s="19" t="s">
        <v>2275</v>
      </c>
      <c r="B2204" s="11">
        <v>46322</v>
      </c>
      <c r="C2204" s="12" t="s">
        <v>34</v>
      </c>
      <c r="D2204" s="12" t="s">
        <v>54</v>
      </c>
      <c r="E2204" s="12" t="s">
        <v>23</v>
      </c>
      <c r="F2204" s="12" t="s">
        <v>36</v>
      </c>
      <c r="G2204" s="12" t="s">
        <v>69</v>
      </c>
      <c r="H2204" s="12" t="s">
        <v>75</v>
      </c>
      <c r="I2204" s="13">
        <v>6</v>
      </c>
      <c r="J2204" s="14">
        <v>121.58</v>
      </c>
      <c r="K2204" s="15">
        <v>0.15</v>
      </c>
      <c r="L2204" s="14">
        <v>68.86</v>
      </c>
      <c r="M2204" s="14">
        <f t="shared" si="136"/>
        <v>620.058</v>
      </c>
      <c r="N2204" s="14">
        <f t="shared" si="137"/>
        <v>413.16</v>
      </c>
      <c r="O2204" s="14">
        <f t="shared" si="138"/>
        <v>206.898</v>
      </c>
      <c r="P2204" s="16">
        <f t="shared" si="139"/>
        <v>0.333675236832683</v>
      </c>
      <c r="Q2204" s="17">
        <f>YEAR(SalesDataTable[[#This Row],[Order Date]])</f>
        <v>2026</v>
      </c>
      <c r="R2204" s="16" t="str">
        <f>"Q"&amp;ROUNDUP(MONTH(SalesDataTable[[#This Row],[Order Date]])/3,0)</f>
        <v>Q4</v>
      </c>
      <c r="S2204" s="13">
        <f>MONTH(SalesDataTable[[#This Row],[Order Date]])</f>
        <v>10</v>
      </c>
      <c r="T2204" s="16" t="str">
        <f>TEXT(SalesDataTable[[#This Row],[Order Date]],"mmm")</f>
        <v>Oct</v>
      </c>
    </row>
    <row r="2205" ht="15.6" spans="1:20">
      <c r="A2205" s="19" t="s">
        <v>2276</v>
      </c>
      <c r="B2205" s="11">
        <v>46322</v>
      </c>
      <c r="C2205" s="12" t="s">
        <v>34</v>
      </c>
      <c r="D2205" s="12" t="s">
        <v>146</v>
      </c>
      <c r="E2205" s="12" t="s">
        <v>23</v>
      </c>
      <c r="F2205" s="12" t="s">
        <v>36</v>
      </c>
      <c r="G2205" s="12" t="s">
        <v>37</v>
      </c>
      <c r="H2205" s="12" t="s">
        <v>38</v>
      </c>
      <c r="I2205" s="13">
        <v>2</v>
      </c>
      <c r="J2205" s="14">
        <v>35.36</v>
      </c>
      <c r="K2205" s="15">
        <v>0</v>
      </c>
      <c r="L2205" s="14">
        <v>13.33</v>
      </c>
      <c r="M2205" s="14">
        <f t="shared" si="136"/>
        <v>70.72</v>
      </c>
      <c r="N2205" s="14">
        <f t="shared" si="137"/>
        <v>26.66</v>
      </c>
      <c r="O2205" s="14">
        <f t="shared" si="138"/>
        <v>44.06</v>
      </c>
      <c r="P2205" s="16">
        <f t="shared" si="139"/>
        <v>0.62302036199095</v>
      </c>
      <c r="Q2205" s="17">
        <f>YEAR(SalesDataTable[[#This Row],[Order Date]])</f>
        <v>2026</v>
      </c>
      <c r="R2205" s="16" t="str">
        <f>"Q"&amp;ROUNDUP(MONTH(SalesDataTable[[#This Row],[Order Date]])/3,0)</f>
        <v>Q4</v>
      </c>
      <c r="S2205" s="13">
        <f>MONTH(SalesDataTable[[#This Row],[Order Date]])</f>
        <v>10</v>
      </c>
      <c r="T2205" s="16" t="str">
        <f>TEXT(SalesDataTable[[#This Row],[Order Date]],"mmm")</f>
        <v>Oct</v>
      </c>
    </row>
    <row r="2206" ht="15.6" spans="1:20">
      <c r="A2206" s="19" t="s">
        <v>2277</v>
      </c>
      <c r="B2206" s="11">
        <v>46322</v>
      </c>
      <c r="C2206" s="12" t="s">
        <v>47</v>
      </c>
      <c r="D2206" s="12" t="s">
        <v>48</v>
      </c>
      <c r="E2206" s="12" t="s">
        <v>23</v>
      </c>
      <c r="F2206" s="12" t="s">
        <v>36</v>
      </c>
      <c r="G2206" s="12" t="s">
        <v>51</v>
      </c>
      <c r="H2206" s="12" t="s">
        <v>52</v>
      </c>
      <c r="I2206" s="13">
        <v>2</v>
      </c>
      <c r="J2206" s="14">
        <v>335.73</v>
      </c>
      <c r="K2206" s="15">
        <v>0</v>
      </c>
      <c r="L2206" s="14">
        <v>199.44</v>
      </c>
      <c r="M2206" s="14">
        <f t="shared" si="136"/>
        <v>671.46</v>
      </c>
      <c r="N2206" s="14">
        <f t="shared" si="137"/>
        <v>398.88</v>
      </c>
      <c r="O2206" s="14">
        <f t="shared" si="138"/>
        <v>272.58</v>
      </c>
      <c r="P2206" s="16">
        <f t="shared" si="139"/>
        <v>0.405951210794388</v>
      </c>
      <c r="Q2206" s="17">
        <f>YEAR(SalesDataTable[[#This Row],[Order Date]])</f>
        <v>2026</v>
      </c>
      <c r="R2206" s="16" t="str">
        <f>"Q"&amp;ROUNDUP(MONTH(SalesDataTable[[#This Row],[Order Date]])/3,0)</f>
        <v>Q4</v>
      </c>
      <c r="S2206" s="13">
        <f>MONTH(SalesDataTable[[#This Row],[Order Date]])</f>
        <v>10</v>
      </c>
      <c r="T2206" s="16" t="str">
        <f>TEXT(SalesDataTable[[#This Row],[Order Date]],"mmm")</f>
        <v>Oct</v>
      </c>
    </row>
    <row r="2207" ht="15.6" spans="1:20">
      <c r="A2207" s="19" t="s">
        <v>2278</v>
      </c>
      <c r="B2207" s="11">
        <v>46322</v>
      </c>
      <c r="C2207" s="12" t="s">
        <v>28</v>
      </c>
      <c r="D2207" s="12" t="s">
        <v>89</v>
      </c>
      <c r="E2207" s="12" t="s">
        <v>30</v>
      </c>
      <c r="F2207" s="12" t="s">
        <v>40</v>
      </c>
      <c r="G2207" s="12" t="s">
        <v>31</v>
      </c>
      <c r="H2207" s="12" t="s">
        <v>41</v>
      </c>
      <c r="I2207" s="13">
        <v>3</v>
      </c>
      <c r="J2207" s="14">
        <v>141.96</v>
      </c>
      <c r="K2207" s="15">
        <v>0.1</v>
      </c>
      <c r="L2207" s="14">
        <v>77.42</v>
      </c>
      <c r="M2207" s="14">
        <f t="shared" si="136"/>
        <v>383.292</v>
      </c>
      <c r="N2207" s="14">
        <f t="shared" si="137"/>
        <v>232.26</v>
      </c>
      <c r="O2207" s="14">
        <f t="shared" si="138"/>
        <v>151.032</v>
      </c>
      <c r="P2207" s="16">
        <f t="shared" si="139"/>
        <v>0.394039009423625</v>
      </c>
      <c r="Q2207" s="17">
        <f>YEAR(SalesDataTable[[#This Row],[Order Date]])</f>
        <v>2026</v>
      </c>
      <c r="R2207" s="16" t="str">
        <f>"Q"&amp;ROUNDUP(MONTH(SalesDataTable[[#This Row],[Order Date]])/3,0)</f>
        <v>Q4</v>
      </c>
      <c r="S2207" s="13">
        <f>MONTH(SalesDataTable[[#This Row],[Order Date]])</f>
        <v>10</v>
      </c>
      <c r="T2207" s="16" t="str">
        <f>TEXT(SalesDataTable[[#This Row],[Order Date]],"mmm")</f>
        <v>Oct</v>
      </c>
    </row>
    <row r="2208" ht="15.6" spans="1:20">
      <c r="A2208" s="19" t="s">
        <v>2279</v>
      </c>
      <c r="B2208" s="11">
        <v>46322</v>
      </c>
      <c r="C2208" s="12" t="s">
        <v>28</v>
      </c>
      <c r="D2208" s="12" t="s">
        <v>89</v>
      </c>
      <c r="E2208" s="12" t="s">
        <v>59</v>
      </c>
      <c r="F2208" s="12" t="s">
        <v>36</v>
      </c>
      <c r="G2208" s="12" t="s">
        <v>69</v>
      </c>
      <c r="H2208" s="12" t="s">
        <v>94</v>
      </c>
      <c r="I2208" s="13">
        <v>2</v>
      </c>
      <c r="J2208" s="14">
        <v>51.76</v>
      </c>
      <c r="K2208" s="15">
        <v>0</v>
      </c>
      <c r="L2208" s="14">
        <v>21.64</v>
      </c>
      <c r="M2208" s="14">
        <f t="shared" si="136"/>
        <v>103.52</v>
      </c>
      <c r="N2208" s="14">
        <f t="shared" si="137"/>
        <v>43.28</v>
      </c>
      <c r="O2208" s="14">
        <f t="shared" si="138"/>
        <v>60.24</v>
      </c>
      <c r="P2208" s="16">
        <f t="shared" si="139"/>
        <v>0.581916537867079</v>
      </c>
      <c r="Q2208" s="17">
        <f>YEAR(SalesDataTable[[#This Row],[Order Date]])</f>
        <v>2026</v>
      </c>
      <c r="R2208" s="16" t="str">
        <f>"Q"&amp;ROUNDUP(MONTH(SalesDataTable[[#This Row],[Order Date]])/3,0)</f>
        <v>Q4</v>
      </c>
      <c r="S2208" s="13">
        <f>MONTH(SalesDataTable[[#This Row],[Order Date]])</f>
        <v>10</v>
      </c>
      <c r="T2208" s="16" t="str">
        <f>TEXT(SalesDataTable[[#This Row],[Order Date]],"mmm")</f>
        <v>Oct</v>
      </c>
    </row>
    <row r="2209" ht="15.6" spans="1:20">
      <c r="A2209" s="19" t="s">
        <v>2280</v>
      </c>
      <c r="B2209" s="11">
        <v>46322</v>
      </c>
      <c r="C2209" s="12" t="s">
        <v>47</v>
      </c>
      <c r="D2209" s="12" t="s">
        <v>65</v>
      </c>
      <c r="E2209" s="12" t="s">
        <v>23</v>
      </c>
      <c r="F2209" s="12" t="s">
        <v>24</v>
      </c>
      <c r="G2209" s="12" t="s">
        <v>51</v>
      </c>
      <c r="H2209" s="12" t="s">
        <v>61</v>
      </c>
      <c r="I2209" s="13">
        <v>3</v>
      </c>
      <c r="J2209" s="14">
        <v>194.09</v>
      </c>
      <c r="K2209" s="15">
        <v>0.1</v>
      </c>
      <c r="L2209" s="14">
        <v>105.84</v>
      </c>
      <c r="M2209" s="14">
        <f t="shared" si="136"/>
        <v>524.043</v>
      </c>
      <c r="N2209" s="14">
        <f t="shared" si="137"/>
        <v>317.52</v>
      </c>
      <c r="O2209" s="14">
        <f t="shared" si="138"/>
        <v>206.523</v>
      </c>
      <c r="P2209" s="16">
        <f t="shared" si="139"/>
        <v>0.394095522695657</v>
      </c>
      <c r="Q2209" s="17">
        <f>YEAR(SalesDataTable[[#This Row],[Order Date]])</f>
        <v>2026</v>
      </c>
      <c r="R2209" s="16" t="str">
        <f>"Q"&amp;ROUNDUP(MONTH(SalesDataTable[[#This Row],[Order Date]])/3,0)</f>
        <v>Q4</v>
      </c>
      <c r="S2209" s="13">
        <f>MONTH(SalesDataTable[[#This Row],[Order Date]])</f>
        <v>10</v>
      </c>
      <c r="T2209" s="16" t="str">
        <f>TEXT(SalesDataTable[[#This Row],[Order Date]],"mmm")</f>
        <v>Oct</v>
      </c>
    </row>
    <row r="2210" ht="15.6" spans="1:20">
      <c r="A2210" s="19" t="s">
        <v>2281</v>
      </c>
      <c r="B2210" s="11">
        <v>46323</v>
      </c>
      <c r="C2210" s="12" t="s">
        <v>28</v>
      </c>
      <c r="D2210" s="12" t="s">
        <v>89</v>
      </c>
      <c r="E2210" s="12" t="s">
        <v>23</v>
      </c>
      <c r="F2210" s="12" t="s">
        <v>24</v>
      </c>
      <c r="G2210" s="12" t="s">
        <v>51</v>
      </c>
      <c r="H2210" s="12" t="s">
        <v>110</v>
      </c>
      <c r="I2210" s="13">
        <v>1</v>
      </c>
      <c r="J2210" s="14">
        <v>125.39</v>
      </c>
      <c r="K2210" s="15">
        <v>0.05</v>
      </c>
      <c r="L2210" s="14">
        <v>61.19</v>
      </c>
      <c r="M2210" s="14">
        <f t="shared" si="136"/>
        <v>119.1205</v>
      </c>
      <c r="N2210" s="14">
        <f t="shared" si="137"/>
        <v>61.19</v>
      </c>
      <c r="O2210" s="14">
        <f t="shared" si="138"/>
        <v>57.9305</v>
      </c>
      <c r="P2210" s="16">
        <f t="shared" si="139"/>
        <v>0.486318475829097</v>
      </c>
      <c r="Q2210" s="17">
        <f>YEAR(SalesDataTable[[#This Row],[Order Date]])</f>
        <v>2026</v>
      </c>
      <c r="R2210" s="16" t="str">
        <f>"Q"&amp;ROUNDUP(MONTH(SalesDataTable[[#This Row],[Order Date]])/3,0)</f>
        <v>Q4</v>
      </c>
      <c r="S2210" s="13">
        <f>MONTH(SalesDataTable[[#This Row],[Order Date]])</f>
        <v>10</v>
      </c>
      <c r="T2210" s="16" t="str">
        <f>TEXT(SalesDataTable[[#This Row],[Order Date]],"mmm")</f>
        <v>Oct</v>
      </c>
    </row>
    <row r="2211" ht="15.6" spans="1:20">
      <c r="A2211" s="19" t="s">
        <v>2282</v>
      </c>
      <c r="B2211" s="11">
        <v>46323</v>
      </c>
      <c r="C2211" s="12" t="s">
        <v>21</v>
      </c>
      <c r="D2211" s="12" t="s">
        <v>108</v>
      </c>
      <c r="E2211" s="12" t="s">
        <v>59</v>
      </c>
      <c r="F2211" s="12" t="s">
        <v>36</v>
      </c>
      <c r="G2211" s="12" t="s">
        <v>51</v>
      </c>
      <c r="H2211" s="12" t="s">
        <v>84</v>
      </c>
      <c r="I2211" s="13">
        <v>3</v>
      </c>
      <c r="J2211" s="14">
        <v>83.73</v>
      </c>
      <c r="K2211" s="15">
        <v>0.15</v>
      </c>
      <c r="L2211" s="14">
        <v>39.43</v>
      </c>
      <c r="M2211" s="14">
        <f t="shared" si="136"/>
        <v>213.5115</v>
      </c>
      <c r="N2211" s="14">
        <f t="shared" si="137"/>
        <v>118.29</v>
      </c>
      <c r="O2211" s="14">
        <f t="shared" si="138"/>
        <v>95.2215</v>
      </c>
      <c r="P2211" s="16">
        <f t="shared" si="139"/>
        <v>0.445978319668964</v>
      </c>
      <c r="Q2211" s="17">
        <f>YEAR(SalesDataTable[[#This Row],[Order Date]])</f>
        <v>2026</v>
      </c>
      <c r="R2211" s="16" t="str">
        <f>"Q"&amp;ROUNDUP(MONTH(SalesDataTable[[#This Row],[Order Date]])/3,0)</f>
        <v>Q4</v>
      </c>
      <c r="S2211" s="13">
        <f>MONTH(SalesDataTable[[#This Row],[Order Date]])</f>
        <v>10</v>
      </c>
      <c r="T2211" s="16" t="str">
        <f>TEXT(SalesDataTable[[#This Row],[Order Date]],"mmm")</f>
        <v>Oct</v>
      </c>
    </row>
    <row r="2212" ht="15.6" spans="1:20">
      <c r="A2212" s="19" t="s">
        <v>2283</v>
      </c>
      <c r="B2212" s="11">
        <v>46323</v>
      </c>
      <c r="C2212" s="12" t="s">
        <v>47</v>
      </c>
      <c r="D2212" s="12" t="s">
        <v>68</v>
      </c>
      <c r="E2212" s="12" t="s">
        <v>59</v>
      </c>
      <c r="F2212" s="12" t="s">
        <v>40</v>
      </c>
      <c r="G2212" s="12" t="s">
        <v>69</v>
      </c>
      <c r="H2212" s="12" t="s">
        <v>87</v>
      </c>
      <c r="I2212" s="13">
        <v>3</v>
      </c>
      <c r="J2212" s="14">
        <v>36.99</v>
      </c>
      <c r="K2212" s="15">
        <v>0.05</v>
      </c>
      <c r="L2212" s="14">
        <v>14.14</v>
      </c>
      <c r="M2212" s="14">
        <f t="shared" si="136"/>
        <v>105.4215</v>
      </c>
      <c r="N2212" s="14">
        <f t="shared" si="137"/>
        <v>42.42</v>
      </c>
      <c r="O2212" s="14">
        <f t="shared" si="138"/>
        <v>63.0015</v>
      </c>
      <c r="P2212" s="16">
        <f t="shared" si="139"/>
        <v>0.597615287204223</v>
      </c>
      <c r="Q2212" s="17">
        <f>YEAR(SalesDataTable[[#This Row],[Order Date]])</f>
        <v>2026</v>
      </c>
      <c r="R2212" s="16" t="str">
        <f>"Q"&amp;ROUNDUP(MONTH(SalesDataTable[[#This Row],[Order Date]])/3,0)</f>
        <v>Q4</v>
      </c>
      <c r="S2212" s="13">
        <f>MONTH(SalesDataTable[[#This Row],[Order Date]])</f>
        <v>10</v>
      </c>
      <c r="T2212" s="16" t="str">
        <f>TEXT(SalesDataTable[[#This Row],[Order Date]],"mmm")</f>
        <v>Oct</v>
      </c>
    </row>
    <row r="2213" ht="15.6" spans="1:20">
      <c r="A2213" s="19" t="s">
        <v>2284</v>
      </c>
      <c r="B2213" s="11">
        <v>46323</v>
      </c>
      <c r="C2213" s="12" t="s">
        <v>47</v>
      </c>
      <c r="D2213" s="12" t="s">
        <v>65</v>
      </c>
      <c r="E2213" s="12" t="s">
        <v>59</v>
      </c>
      <c r="F2213" s="12" t="s">
        <v>36</v>
      </c>
      <c r="G2213" s="12" t="s">
        <v>69</v>
      </c>
      <c r="H2213" s="12" t="s">
        <v>70</v>
      </c>
      <c r="I2213" s="13">
        <v>1</v>
      </c>
      <c r="J2213" s="14">
        <v>39.42</v>
      </c>
      <c r="K2213" s="15">
        <v>0</v>
      </c>
      <c r="L2213" s="14">
        <v>14.58</v>
      </c>
      <c r="M2213" s="14">
        <f t="shared" si="136"/>
        <v>39.42</v>
      </c>
      <c r="N2213" s="14">
        <f t="shared" si="137"/>
        <v>14.58</v>
      </c>
      <c r="O2213" s="14">
        <f t="shared" si="138"/>
        <v>24.84</v>
      </c>
      <c r="P2213" s="16">
        <f t="shared" si="139"/>
        <v>0.63013698630137</v>
      </c>
      <c r="Q2213" s="17">
        <f>YEAR(SalesDataTable[[#This Row],[Order Date]])</f>
        <v>2026</v>
      </c>
      <c r="R2213" s="16" t="str">
        <f>"Q"&amp;ROUNDUP(MONTH(SalesDataTable[[#This Row],[Order Date]])/3,0)</f>
        <v>Q4</v>
      </c>
      <c r="S2213" s="13">
        <f>MONTH(SalesDataTable[[#This Row],[Order Date]])</f>
        <v>10</v>
      </c>
      <c r="T2213" s="16" t="str">
        <f>TEXT(SalesDataTable[[#This Row],[Order Date]],"mmm")</f>
        <v>Oct</v>
      </c>
    </row>
    <row r="2214" ht="15.6" spans="1:20">
      <c r="A2214" s="19" t="s">
        <v>2285</v>
      </c>
      <c r="B2214" s="11">
        <v>46323</v>
      </c>
      <c r="C2214" s="12" t="s">
        <v>47</v>
      </c>
      <c r="D2214" s="12" t="s">
        <v>48</v>
      </c>
      <c r="E2214" s="12" t="s">
        <v>23</v>
      </c>
      <c r="F2214" s="12" t="s">
        <v>36</v>
      </c>
      <c r="G2214" s="12" t="s">
        <v>25</v>
      </c>
      <c r="H2214" s="12" t="s">
        <v>49</v>
      </c>
      <c r="I2214" s="13">
        <v>2</v>
      </c>
      <c r="J2214" s="14">
        <v>50.66</v>
      </c>
      <c r="K2214" s="15">
        <v>0</v>
      </c>
      <c r="L2214" s="14">
        <v>22.02</v>
      </c>
      <c r="M2214" s="14">
        <f t="shared" si="136"/>
        <v>101.32</v>
      </c>
      <c r="N2214" s="14">
        <f t="shared" si="137"/>
        <v>44.04</v>
      </c>
      <c r="O2214" s="14">
        <f t="shared" si="138"/>
        <v>57.28</v>
      </c>
      <c r="P2214" s="16">
        <f t="shared" si="139"/>
        <v>0.565337544413739</v>
      </c>
      <c r="Q2214" s="17">
        <f>YEAR(SalesDataTable[[#This Row],[Order Date]])</f>
        <v>2026</v>
      </c>
      <c r="R2214" s="16" t="str">
        <f>"Q"&amp;ROUNDUP(MONTH(SalesDataTable[[#This Row],[Order Date]])/3,0)</f>
        <v>Q4</v>
      </c>
      <c r="S2214" s="13">
        <f>MONTH(SalesDataTable[[#This Row],[Order Date]])</f>
        <v>10</v>
      </c>
      <c r="T2214" s="16" t="str">
        <f>TEXT(SalesDataTable[[#This Row],[Order Date]],"mmm")</f>
        <v>Oct</v>
      </c>
    </row>
    <row r="2215" ht="15.6" spans="1:20">
      <c r="A2215" s="19" t="s">
        <v>2286</v>
      </c>
      <c r="B2215" s="11">
        <v>46323</v>
      </c>
      <c r="C2215" s="12" t="s">
        <v>28</v>
      </c>
      <c r="D2215" s="12" t="s">
        <v>89</v>
      </c>
      <c r="E2215" s="12" t="s">
        <v>23</v>
      </c>
      <c r="F2215" s="12" t="s">
        <v>24</v>
      </c>
      <c r="G2215" s="12" t="s">
        <v>31</v>
      </c>
      <c r="H2215" s="12" t="s">
        <v>99</v>
      </c>
      <c r="I2215" s="13">
        <v>4</v>
      </c>
      <c r="J2215" s="14">
        <v>71.96</v>
      </c>
      <c r="K2215" s="15">
        <v>0.1</v>
      </c>
      <c r="L2215" s="14">
        <v>31.51</v>
      </c>
      <c r="M2215" s="14">
        <f t="shared" si="136"/>
        <v>259.056</v>
      </c>
      <c r="N2215" s="14">
        <f t="shared" si="137"/>
        <v>126.04</v>
      </c>
      <c r="O2215" s="14">
        <f t="shared" si="138"/>
        <v>133.016</v>
      </c>
      <c r="P2215" s="16">
        <f t="shared" si="139"/>
        <v>0.513464270273609</v>
      </c>
      <c r="Q2215" s="17">
        <f>YEAR(SalesDataTable[[#This Row],[Order Date]])</f>
        <v>2026</v>
      </c>
      <c r="R2215" s="16" t="str">
        <f>"Q"&amp;ROUNDUP(MONTH(SalesDataTable[[#This Row],[Order Date]])/3,0)</f>
        <v>Q4</v>
      </c>
      <c r="S2215" s="13">
        <f>MONTH(SalesDataTable[[#This Row],[Order Date]])</f>
        <v>10</v>
      </c>
      <c r="T2215" s="16" t="str">
        <f>TEXT(SalesDataTable[[#This Row],[Order Date]],"mmm")</f>
        <v>Oct</v>
      </c>
    </row>
    <row r="2216" ht="15.6" spans="1:20">
      <c r="A2216" s="19" t="s">
        <v>2287</v>
      </c>
      <c r="B2216" s="11">
        <v>46323</v>
      </c>
      <c r="C2216" s="12" t="s">
        <v>34</v>
      </c>
      <c r="D2216" s="12" t="s">
        <v>54</v>
      </c>
      <c r="E2216" s="12" t="s">
        <v>45</v>
      </c>
      <c r="F2216" s="12" t="s">
        <v>24</v>
      </c>
      <c r="G2216" s="12" t="s">
        <v>25</v>
      </c>
      <c r="H2216" s="12" t="s">
        <v>49</v>
      </c>
      <c r="I2216" s="13">
        <v>1</v>
      </c>
      <c r="J2216" s="14">
        <v>49.72</v>
      </c>
      <c r="K2216" s="15">
        <v>0.05</v>
      </c>
      <c r="L2216" s="14">
        <v>22.5</v>
      </c>
      <c r="M2216" s="14">
        <f t="shared" si="136"/>
        <v>47.234</v>
      </c>
      <c r="N2216" s="14">
        <f t="shared" si="137"/>
        <v>22.5</v>
      </c>
      <c r="O2216" s="14">
        <f t="shared" si="138"/>
        <v>24.734</v>
      </c>
      <c r="P2216" s="16">
        <f t="shared" si="139"/>
        <v>0.5236482195029</v>
      </c>
      <c r="Q2216" s="17">
        <f>YEAR(SalesDataTable[[#This Row],[Order Date]])</f>
        <v>2026</v>
      </c>
      <c r="R2216" s="16" t="str">
        <f>"Q"&amp;ROUNDUP(MONTH(SalesDataTable[[#This Row],[Order Date]])/3,0)</f>
        <v>Q4</v>
      </c>
      <c r="S2216" s="13">
        <f>MONTH(SalesDataTable[[#This Row],[Order Date]])</f>
        <v>10</v>
      </c>
      <c r="T2216" s="16" t="str">
        <f>TEXT(SalesDataTable[[#This Row],[Order Date]],"mmm")</f>
        <v>Oct</v>
      </c>
    </row>
    <row r="2217" ht="15.6" spans="1:20">
      <c r="A2217" s="19" t="s">
        <v>2288</v>
      </c>
      <c r="B2217" s="11">
        <v>46324</v>
      </c>
      <c r="C2217" s="12" t="s">
        <v>21</v>
      </c>
      <c r="D2217" s="12" t="s">
        <v>22</v>
      </c>
      <c r="E2217" s="12" t="s">
        <v>59</v>
      </c>
      <c r="F2217" s="12" t="s">
        <v>24</v>
      </c>
      <c r="G2217" s="12" t="s">
        <v>37</v>
      </c>
      <c r="H2217" s="12" t="s">
        <v>38</v>
      </c>
      <c r="I2217" s="13">
        <v>1</v>
      </c>
      <c r="J2217" s="14">
        <v>36.58</v>
      </c>
      <c r="K2217" s="15">
        <v>0</v>
      </c>
      <c r="L2217" s="14">
        <v>13.5</v>
      </c>
      <c r="M2217" s="14">
        <f t="shared" si="136"/>
        <v>36.58</v>
      </c>
      <c r="N2217" s="14">
        <f t="shared" si="137"/>
        <v>13.5</v>
      </c>
      <c r="O2217" s="14">
        <f t="shared" si="138"/>
        <v>23.08</v>
      </c>
      <c r="P2217" s="16">
        <f t="shared" si="139"/>
        <v>0.630945872061236</v>
      </c>
      <c r="Q2217" s="17">
        <f>YEAR(SalesDataTable[[#This Row],[Order Date]])</f>
        <v>2026</v>
      </c>
      <c r="R2217" s="16" t="str">
        <f>"Q"&amp;ROUNDUP(MONTH(SalesDataTable[[#This Row],[Order Date]])/3,0)</f>
        <v>Q4</v>
      </c>
      <c r="S2217" s="13">
        <f>MONTH(SalesDataTable[[#This Row],[Order Date]])</f>
        <v>10</v>
      </c>
      <c r="T2217" s="16" t="str">
        <f>TEXT(SalesDataTable[[#This Row],[Order Date]],"mmm")</f>
        <v>Oct</v>
      </c>
    </row>
    <row r="2218" ht="15.6" spans="1:20">
      <c r="A2218" s="19" t="s">
        <v>2289</v>
      </c>
      <c r="B2218" s="11">
        <v>46324</v>
      </c>
      <c r="C2218" s="12" t="s">
        <v>28</v>
      </c>
      <c r="D2218" s="12" t="s">
        <v>58</v>
      </c>
      <c r="E2218" s="12" t="s">
        <v>59</v>
      </c>
      <c r="F2218" s="12" t="s">
        <v>24</v>
      </c>
      <c r="G2218" s="12" t="s">
        <v>69</v>
      </c>
      <c r="H2218" s="12" t="s">
        <v>70</v>
      </c>
      <c r="I2218" s="13">
        <v>2</v>
      </c>
      <c r="J2218" s="14">
        <v>41.06</v>
      </c>
      <c r="K2218" s="15">
        <v>0.05</v>
      </c>
      <c r="L2218" s="14">
        <v>15.07</v>
      </c>
      <c r="M2218" s="14">
        <f t="shared" si="136"/>
        <v>78.014</v>
      </c>
      <c r="N2218" s="14">
        <f t="shared" si="137"/>
        <v>30.14</v>
      </c>
      <c r="O2218" s="14">
        <f t="shared" si="138"/>
        <v>47.874</v>
      </c>
      <c r="P2218" s="16">
        <f t="shared" si="139"/>
        <v>0.613659086830569</v>
      </c>
      <c r="Q2218" s="17">
        <f>YEAR(SalesDataTable[[#This Row],[Order Date]])</f>
        <v>2026</v>
      </c>
      <c r="R2218" s="16" t="str">
        <f>"Q"&amp;ROUNDUP(MONTH(SalesDataTable[[#This Row],[Order Date]])/3,0)</f>
        <v>Q4</v>
      </c>
      <c r="S2218" s="13">
        <f>MONTH(SalesDataTable[[#This Row],[Order Date]])</f>
        <v>10</v>
      </c>
      <c r="T2218" s="16" t="str">
        <f>TEXT(SalesDataTable[[#This Row],[Order Date]],"mmm")</f>
        <v>Oct</v>
      </c>
    </row>
    <row r="2219" ht="15.6" spans="1:20">
      <c r="A2219" s="19" t="s">
        <v>2290</v>
      </c>
      <c r="B2219" s="11">
        <v>46324</v>
      </c>
      <c r="C2219" s="12" t="s">
        <v>28</v>
      </c>
      <c r="D2219" s="12" t="s">
        <v>106</v>
      </c>
      <c r="E2219" s="12" t="s">
        <v>59</v>
      </c>
      <c r="F2219" s="12" t="s">
        <v>24</v>
      </c>
      <c r="G2219" s="12" t="s">
        <v>51</v>
      </c>
      <c r="H2219" s="12" t="s">
        <v>110</v>
      </c>
      <c r="I2219" s="13">
        <v>1</v>
      </c>
      <c r="J2219" s="14">
        <v>121.78</v>
      </c>
      <c r="K2219" s="15">
        <v>0.15</v>
      </c>
      <c r="L2219" s="14">
        <v>61.55</v>
      </c>
      <c r="M2219" s="14">
        <f t="shared" si="136"/>
        <v>103.513</v>
      </c>
      <c r="N2219" s="14">
        <f t="shared" si="137"/>
        <v>61.55</v>
      </c>
      <c r="O2219" s="14">
        <f t="shared" si="138"/>
        <v>41.963</v>
      </c>
      <c r="P2219" s="16">
        <f t="shared" si="139"/>
        <v>0.405388695139741</v>
      </c>
      <c r="Q2219" s="17">
        <f>YEAR(SalesDataTable[[#This Row],[Order Date]])</f>
        <v>2026</v>
      </c>
      <c r="R2219" s="16" t="str">
        <f>"Q"&amp;ROUNDUP(MONTH(SalesDataTable[[#This Row],[Order Date]])/3,0)</f>
        <v>Q4</v>
      </c>
      <c r="S2219" s="13">
        <f>MONTH(SalesDataTable[[#This Row],[Order Date]])</f>
        <v>10</v>
      </c>
      <c r="T2219" s="16" t="str">
        <f>TEXT(SalesDataTable[[#This Row],[Order Date]],"mmm")</f>
        <v>Oct</v>
      </c>
    </row>
    <row r="2220" ht="15.6" spans="1:20">
      <c r="A2220" s="19" t="s">
        <v>2291</v>
      </c>
      <c r="B2220" s="11">
        <v>46324</v>
      </c>
      <c r="C2220" s="12" t="s">
        <v>47</v>
      </c>
      <c r="D2220" s="12" t="s">
        <v>65</v>
      </c>
      <c r="E2220" s="12" t="s">
        <v>30</v>
      </c>
      <c r="F2220" s="12" t="s">
        <v>24</v>
      </c>
      <c r="G2220" s="12" t="s">
        <v>37</v>
      </c>
      <c r="H2220" s="12" t="s">
        <v>91</v>
      </c>
      <c r="I2220" s="13">
        <v>5</v>
      </c>
      <c r="J2220" s="14">
        <v>130.68</v>
      </c>
      <c r="K2220" s="15">
        <v>0.2</v>
      </c>
      <c r="L2220" s="14">
        <v>67.21</v>
      </c>
      <c r="M2220" s="14">
        <f t="shared" si="136"/>
        <v>522.72</v>
      </c>
      <c r="N2220" s="14">
        <f t="shared" si="137"/>
        <v>336.05</v>
      </c>
      <c r="O2220" s="14">
        <f t="shared" si="138"/>
        <v>186.67</v>
      </c>
      <c r="P2220" s="16">
        <f t="shared" si="139"/>
        <v>0.357112794612795</v>
      </c>
      <c r="Q2220" s="17">
        <f>YEAR(SalesDataTable[[#This Row],[Order Date]])</f>
        <v>2026</v>
      </c>
      <c r="R2220" s="16" t="str">
        <f>"Q"&amp;ROUNDUP(MONTH(SalesDataTable[[#This Row],[Order Date]])/3,0)</f>
        <v>Q4</v>
      </c>
      <c r="S2220" s="13">
        <f>MONTH(SalesDataTable[[#This Row],[Order Date]])</f>
        <v>10</v>
      </c>
      <c r="T2220" s="16" t="str">
        <f>TEXT(SalesDataTable[[#This Row],[Order Date]],"mmm")</f>
        <v>Oct</v>
      </c>
    </row>
    <row r="2221" ht="15.6" spans="1:20">
      <c r="A2221" s="19" t="s">
        <v>2292</v>
      </c>
      <c r="B2221" s="11">
        <v>46324</v>
      </c>
      <c r="C2221" s="12" t="s">
        <v>34</v>
      </c>
      <c r="D2221" s="12" t="s">
        <v>35</v>
      </c>
      <c r="E2221" s="12" t="s">
        <v>23</v>
      </c>
      <c r="F2221" s="12" t="s">
        <v>36</v>
      </c>
      <c r="G2221" s="12" t="s">
        <v>37</v>
      </c>
      <c r="H2221" s="12" t="s">
        <v>103</v>
      </c>
      <c r="I2221" s="13">
        <v>1</v>
      </c>
      <c r="J2221" s="14">
        <v>161.95</v>
      </c>
      <c r="K2221" s="15">
        <v>0</v>
      </c>
      <c r="L2221" s="14">
        <v>86.61</v>
      </c>
      <c r="M2221" s="14">
        <f t="shared" si="136"/>
        <v>161.95</v>
      </c>
      <c r="N2221" s="14">
        <f t="shared" si="137"/>
        <v>86.61</v>
      </c>
      <c r="O2221" s="14">
        <f t="shared" si="138"/>
        <v>75.34</v>
      </c>
      <c r="P2221" s="16">
        <f t="shared" si="139"/>
        <v>0.465205310280951</v>
      </c>
      <c r="Q2221" s="17">
        <f>YEAR(SalesDataTable[[#This Row],[Order Date]])</f>
        <v>2026</v>
      </c>
      <c r="R2221" s="16" t="str">
        <f>"Q"&amp;ROUNDUP(MONTH(SalesDataTable[[#This Row],[Order Date]])/3,0)</f>
        <v>Q4</v>
      </c>
      <c r="S2221" s="13">
        <f>MONTH(SalesDataTable[[#This Row],[Order Date]])</f>
        <v>10</v>
      </c>
      <c r="T2221" s="16" t="str">
        <f>TEXT(SalesDataTable[[#This Row],[Order Date]],"mmm")</f>
        <v>Oct</v>
      </c>
    </row>
    <row r="2222" ht="15.6" spans="1:20">
      <c r="A2222" s="19" t="s">
        <v>2293</v>
      </c>
      <c r="B2222" s="11">
        <v>46324</v>
      </c>
      <c r="C2222" s="12" t="s">
        <v>21</v>
      </c>
      <c r="D2222" s="12" t="s">
        <v>108</v>
      </c>
      <c r="E2222" s="12" t="s">
        <v>45</v>
      </c>
      <c r="F2222" s="12" t="s">
        <v>24</v>
      </c>
      <c r="G2222" s="12" t="s">
        <v>25</v>
      </c>
      <c r="H2222" s="12" t="s">
        <v>26</v>
      </c>
      <c r="I2222" s="13">
        <v>2</v>
      </c>
      <c r="J2222" s="14">
        <v>83.6</v>
      </c>
      <c r="K2222" s="15">
        <v>0</v>
      </c>
      <c r="L2222" s="14">
        <v>43.01</v>
      </c>
      <c r="M2222" s="14">
        <f t="shared" si="136"/>
        <v>167.2</v>
      </c>
      <c r="N2222" s="14">
        <f t="shared" si="137"/>
        <v>86.02</v>
      </c>
      <c r="O2222" s="14">
        <f t="shared" si="138"/>
        <v>81.18</v>
      </c>
      <c r="P2222" s="16">
        <f t="shared" si="139"/>
        <v>0.485526315789474</v>
      </c>
      <c r="Q2222" s="17">
        <f>YEAR(SalesDataTable[[#This Row],[Order Date]])</f>
        <v>2026</v>
      </c>
      <c r="R2222" s="16" t="str">
        <f>"Q"&amp;ROUNDUP(MONTH(SalesDataTable[[#This Row],[Order Date]])/3,0)</f>
        <v>Q4</v>
      </c>
      <c r="S2222" s="13">
        <f>MONTH(SalesDataTable[[#This Row],[Order Date]])</f>
        <v>10</v>
      </c>
      <c r="T2222" s="16" t="str">
        <f>TEXT(SalesDataTable[[#This Row],[Order Date]],"mmm")</f>
        <v>Oct</v>
      </c>
    </row>
    <row r="2223" ht="15.6" spans="1:20">
      <c r="A2223" s="19" t="s">
        <v>2294</v>
      </c>
      <c r="B2223" s="11">
        <v>46324</v>
      </c>
      <c r="C2223" s="12" t="s">
        <v>47</v>
      </c>
      <c r="D2223" s="12" t="s">
        <v>48</v>
      </c>
      <c r="E2223" s="12" t="s">
        <v>30</v>
      </c>
      <c r="F2223" s="12" t="s">
        <v>40</v>
      </c>
      <c r="G2223" s="12" t="s">
        <v>51</v>
      </c>
      <c r="H2223" s="12" t="s">
        <v>61</v>
      </c>
      <c r="I2223" s="13">
        <v>3</v>
      </c>
      <c r="J2223" s="14">
        <v>194.19</v>
      </c>
      <c r="K2223" s="15">
        <v>0.15</v>
      </c>
      <c r="L2223" s="14">
        <v>104.22</v>
      </c>
      <c r="M2223" s="14">
        <f t="shared" si="136"/>
        <v>495.1845</v>
      </c>
      <c r="N2223" s="14">
        <f t="shared" si="137"/>
        <v>312.66</v>
      </c>
      <c r="O2223" s="14">
        <f t="shared" si="138"/>
        <v>182.5245</v>
      </c>
      <c r="P2223" s="16">
        <f t="shared" si="139"/>
        <v>0.368598976745031</v>
      </c>
      <c r="Q2223" s="17">
        <f>YEAR(SalesDataTable[[#This Row],[Order Date]])</f>
        <v>2026</v>
      </c>
      <c r="R2223" s="16" t="str">
        <f>"Q"&amp;ROUNDUP(MONTH(SalesDataTable[[#This Row],[Order Date]])/3,0)</f>
        <v>Q4</v>
      </c>
      <c r="S2223" s="13">
        <f>MONTH(SalesDataTable[[#This Row],[Order Date]])</f>
        <v>10</v>
      </c>
      <c r="T2223" s="16" t="str">
        <f>TEXT(SalesDataTable[[#This Row],[Order Date]],"mmm")</f>
        <v>Oct</v>
      </c>
    </row>
    <row r="2224" ht="15.6" spans="1:20">
      <c r="A2224" s="19" t="s">
        <v>2295</v>
      </c>
      <c r="B2224" s="11">
        <v>46324</v>
      </c>
      <c r="C2224" s="12" t="s">
        <v>28</v>
      </c>
      <c r="D2224" s="12" t="s">
        <v>89</v>
      </c>
      <c r="E2224" s="12" t="s">
        <v>23</v>
      </c>
      <c r="F2224" s="12" t="s">
        <v>24</v>
      </c>
      <c r="G2224" s="12" t="s">
        <v>37</v>
      </c>
      <c r="H2224" s="12" t="s">
        <v>103</v>
      </c>
      <c r="I2224" s="13">
        <v>3</v>
      </c>
      <c r="J2224" s="14">
        <v>167.41</v>
      </c>
      <c r="K2224" s="15">
        <v>0</v>
      </c>
      <c r="L2224" s="14">
        <v>85.33</v>
      </c>
      <c r="M2224" s="14">
        <f t="shared" si="136"/>
        <v>502.23</v>
      </c>
      <c r="N2224" s="14">
        <f t="shared" si="137"/>
        <v>255.99</v>
      </c>
      <c r="O2224" s="14">
        <f t="shared" si="138"/>
        <v>246.24</v>
      </c>
      <c r="P2224" s="16">
        <f t="shared" si="139"/>
        <v>0.490293291918045</v>
      </c>
      <c r="Q2224" s="17">
        <f>YEAR(SalesDataTable[[#This Row],[Order Date]])</f>
        <v>2026</v>
      </c>
      <c r="R2224" s="16" t="str">
        <f>"Q"&amp;ROUNDUP(MONTH(SalesDataTable[[#This Row],[Order Date]])/3,0)</f>
        <v>Q4</v>
      </c>
      <c r="S2224" s="13">
        <f>MONTH(SalesDataTable[[#This Row],[Order Date]])</f>
        <v>10</v>
      </c>
      <c r="T2224" s="16" t="str">
        <f>TEXT(SalesDataTable[[#This Row],[Order Date]],"mmm")</f>
        <v>Oct</v>
      </c>
    </row>
    <row r="2225" ht="15.6" spans="1:20">
      <c r="A2225" s="19" t="s">
        <v>2296</v>
      </c>
      <c r="B2225" s="11">
        <v>46324</v>
      </c>
      <c r="C2225" s="12" t="s">
        <v>47</v>
      </c>
      <c r="D2225" s="12" t="s">
        <v>68</v>
      </c>
      <c r="E2225" s="12" t="s">
        <v>23</v>
      </c>
      <c r="F2225" s="12" t="s">
        <v>24</v>
      </c>
      <c r="G2225" s="12" t="s">
        <v>69</v>
      </c>
      <c r="H2225" s="12" t="s">
        <v>70</v>
      </c>
      <c r="I2225" s="13">
        <v>2</v>
      </c>
      <c r="J2225" s="14">
        <v>40.83</v>
      </c>
      <c r="K2225" s="15">
        <v>0.1</v>
      </c>
      <c r="L2225" s="14">
        <v>14.91</v>
      </c>
      <c r="M2225" s="14">
        <f t="shared" si="136"/>
        <v>73.494</v>
      </c>
      <c r="N2225" s="14">
        <f t="shared" si="137"/>
        <v>29.82</v>
      </c>
      <c r="O2225" s="14">
        <f t="shared" si="138"/>
        <v>43.674</v>
      </c>
      <c r="P2225" s="16">
        <f t="shared" si="139"/>
        <v>0.59425259204833</v>
      </c>
      <c r="Q2225" s="17">
        <f>YEAR(SalesDataTable[[#This Row],[Order Date]])</f>
        <v>2026</v>
      </c>
      <c r="R2225" s="16" t="str">
        <f>"Q"&amp;ROUNDUP(MONTH(SalesDataTable[[#This Row],[Order Date]])/3,0)</f>
        <v>Q4</v>
      </c>
      <c r="S2225" s="13">
        <f>MONTH(SalesDataTable[[#This Row],[Order Date]])</f>
        <v>10</v>
      </c>
      <c r="T2225" s="16" t="str">
        <f>TEXT(SalesDataTable[[#This Row],[Order Date]],"mmm")</f>
        <v>Oct</v>
      </c>
    </row>
    <row r="2226" ht="15.6" spans="1:20">
      <c r="A2226" s="19" t="s">
        <v>2297</v>
      </c>
      <c r="B2226" s="11">
        <v>46324</v>
      </c>
      <c r="C2226" s="12" t="s">
        <v>21</v>
      </c>
      <c r="D2226" s="12" t="s">
        <v>72</v>
      </c>
      <c r="E2226" s="12" t="s">
        <v>30</v>
      </c>
      <c r="F2226" s="12" t="s">
        <v>40</v>
      </c>
      <c r="G2226" s="12" t="s">
        <v>51</v>
      </c>
      <c r="H2226" s="12" t="s">
        <v>84</v>
      </c>
      <c r="I2226" s="13">
        <v>12</v>
      </c>
      <c r="J2226" s="14">
        <v>80.84</v>
      </c>
      <c r="K2226" s="15">
        <v>0.1</v>
      </c>
      <c r="L2226" s="14">
        <v>38.39</v>
      </c>
      <c r="M2226" s="14">
        <f t="shared" si="136"/>
        <v>873.072</v>
      </c>
      <c r="N2226" s="14">
        <f t="shared" si="137"/>
        <v>460.68</v>
      </c>
      <c r="O2226" s="14">
        <f t="shared" si="138"/>
        <v>412.392</v>
      </c>
      <c r="P2226" s="16">
        <f t="shared" si="139"/>
        <v>0.472345923360273</v>
      </c>
      <c r="Q2226" s="17">
        <f>YEAR(SalesDataTable[[#This Row],[Order Date]])</f>
        <v>2026</v>
      </c>
      <c r="R2226" s="16" t="str">
        <f>"Q"&amp;ROUNDUP(MONTH(SalesDataTable[[#This Row],[Order Date]])/3,0)</f>
        <v>Q4</v>
      </c>
      <c r="S2226" s="13">
        <f>MONTH(SalesDataTable[[#This Row],[Order Date]])</f>
        <v>10</v>
      </c>
      <c r="T2226" s="16" t="str">
        <f>TEXT(SalesDataTable[[#This Row],[Order Date]],"mmm")</f>
        <v>Oct</v>
      </c>
    </row>
    <row r="2227" ht="15.6" spans="1:20">
      <c r="A2227" s="19" t="s">
        <v>2298</v>
      </c>
      <c r="B2227" s="11">
        <v>46325</v>
      </c>
      <c r="C2227" s="12" t="s">
        <v>47</v>
      </c>
      <c r="D2227" s="12" t="s">
        <v>102</v>
      </c>
      <c r="E2227" s="12" t="s">
        <v>23</v>
      </c>
      <c r="F2227" s="12" t="s">
        <v>24</v>
      </c>
      <c r="G2227" s="12" t="s">
        <v>25</v>
      </c>
      <c r="H2227" s="12" t="s">
        <v>55</v>
      </c>
      <c r="I2227" s="13">
        <v>1</v>
      </c>
      <c r="J2227" s="14">
        <v>39.65</v>
      </c>
      <c r="K2227" s="15">
        <v>0</v>
      </c>
      <c r="L2227" s="14">
        <v>16.38</v>
      </c>
      <c r="M2227" s="14">
        <f t="shared" si="136"/>
        <v>39.65</v>
      </c>
      <c r="N2227" s="14">
        <f t="shared" si="137"/>
        <v>16.38</v>
      </c>
      <c r="O2227" s="14">
        <f t="shared" si="138"/>
        <v>23.27</v>
      </c>
      <c r="P2227" s="16">
        <f t="shared" si="139"/>
        <v>0.586885245901639</v>
      </c>
      <c r="Q2227" s="17">
        <f>YEAR(SalesDataTable[[#This Row],[Order Date]])</f>
        <v>2026</v>
      </c>
      <c r="R2227" s="16" t="str">
        <f>"Q"&amp;ROUNDUP(MONTH(SalesDataTable[[#This Row],[Order Date]])/3,0)</f>
        <v>Q4</v>
      </c>
      <c r="S2227" s="13">
        <f>MONTH(SalesDataTable[[#This Row],[Order Date]])</f>
        <v>10</v>
      </c>
      <c r="T2227" s="16" t="str">
        <f>TEXT(SalesDataTable[[#This Row],[Order Date]],"mmm")</f>
        <v>Oct</v>
      </c>
    </row>
    <row r="2228" ht="15.6" spans="1:20">
      <c r="A2228" s="19" t="s">
        <v>2299</v>
      </c>
      <c r="B2228" s="11">
        <v>46325</v>
      </c>
      <c r="C2228" s="12" t="s">
        <v>28</v>
      </c>
      <c r="D2228" s="12" t="s">
        <v>89</v>
      </c>
      <c r="E2228" s="12" t="s">
        <v>23</v>
      </c>
      <c r="F2228" s="12" t="s">
        <v>36</v>
      </c>
      <c r="G2228" s="12" t="s">
        <v>25</v>
      </c>
      <c r="H2228" s="12" t="s">
        <v>63</v>
      </c>
      <c r="I2228" s="13">
        <v>1</v>
      </c>
      <c r="J2228" s="14">
        <v>102.47</v>
      </c>
      <c r="K2228" s="15">
        <v>0.1</v>
      </c>
      <c r="L2228" s="14">
        <v>49.75</v>
      </c>
      <c r="M2228" s="14">
        <f t="shared" si="136"/>
        <v>92.223</v>
      </c>
      <c r="N2228" s="14">
        <f t="shared" si="137"/>
        <v>49.75</v>
      </c>
      <c r="O2228" s="14">
        <f t="shared" si="138"/>
        <v>42.473</v>
      </c>
      <c r="P2228" s="16">
        <f t="shared" si="139"/>
        <v>0.460546718280689</v>
      </c>
      <c r="Q2228" s="17">
        <f>YEAR(SalesDataTable[[#This Row],[Order Date]])</f>
        <v>2026</v>
      </c>
      <c r="R2228" s="16" t="str">
        <f>"Q"&amp;ROUNDUP(MONTH(SalesDataTable[[#This Row],[Order Date]])/3,0)</f>
        <v>Q4</v>
      </c>
      <c r="S2228" s="13">
        <f>MONTH(SalesDataTable[[#This Row],[Order Date]])</f>
        <v>10</v>
      </c>
      <c r="T2228" s="16" t="str">
        <f>TEXT(SalesDataTable[[#This Row],[Order Date]],"mmm")</f>
        <v>Oct</v>
      </c>
    </row>
    <row r="2229" ht="15.6" spans="1:20">
      <c r="A2229" s="19" t="s">
        <v>2300</v>
      </c>
      <c r="B2229" s="11">
        <v>46325</v>
      </c>
      <c r="C2229" s="12" t="s">
        <v>47</v>
      </c>
      <c r="D2229" s="12" t="s">
        <v>102</v>
      </c>
      <c r="E2229" s="12" t="s">
        <v>45</v>
      </c>
      <c r="F2229" s="12" t="s">
        <v>40</v>
      </c>
      <c r="G2229" s="12" t="s">
        <v>69</v>
      </c>
      <c r="H2229" s="12" t="s">
        <v>70</v>
      </c>
      <c r="I2229" s="13">
        <v>2</v>
      </c>
      <c r="J2229" s="14">
        <v>40.43</v>
      </c>
      <c r="K2229" s="15">
        <v>0</v>
      </c>
      <c r="L2229" s="14">
        <v>14.88</v>
      </c>
      <c r="M2229" s="14">
        <f t="shared" si="136"/>
        <v>80.86</v>
      </c>
      <c r="N2229" s="14">
        <f t="shared" si="137"/>
        <v>29.76</v>
      </c>
      <c r="O2229" s="14">
        <f t="shared" si="138"/>
        <v>51.1</v>
      </c>
      <c r="P2229" s="16">
        <f t="shared" si="139"/>
        <v>0.63195646796933</v>
      </c>
      <c r="Q2229" s="17">
        <f>YEAR(SalesDataTable[[#This Row],[Order Date]])</f>
        <v>2026</v>
      </c>
      <c r="R2229" s="16" t="str">
        <f>"Q"&amp;ROUNDUP(MONTH(SalesDataTable[[#This Row],[Order Date]])/3,0)</f>
        <v>Q4</v>
      </c>
      <c r="S2229" s="13">
        <f>MONTH(SalesDataTable[[#This Row],[Order Date]])</f>
        <v>10</v>
      </c>
      <c r="T2229" s="16" t="str">
        <f>TEXT(SalesDataTable[[#This Row],[Order Date]],"mmm")</f>
        <v>Oct</v>
      </c>
    </row>
    <row r="2230" ht="15.6" spans="1:20">
      <c r="A2230" s="19" t="s">
        <v>2301</v>
      </c>
      <c r="B2230" s="11">
        <v>46325</v>
      </c>
      <c r="C2230" s="12" t="s">
        <v>47</v>
      </c>
      <c r="D2230" s="12" t="s">
        <v>68</v>
      </c>
      <c r="E2230" s="12" t="s">
        <v>45</v>
      </c>
      <c r="F2230" s="12" t="s">
        <v>40</v>
      </c>
      <c r="G2230" s="12" t="s">
        <v>37</v>
      </c>
      <c r="H2230" s="12" t="s">
        <v>38</v>
      </c>
      <c r="I2230" s="13">
        <v>2</v>
      </c>
      <c r="J2230" s="14">
        <v>35.88</v>
      </c>
      <c r="K2230" s="15">
        <v>0.05</v>
      </c>
      <c r="L2230" s="14">
        <v>13.52</v>
      </c>
      <c r="M2230" s="14">
        <f t="shared" si="136"/>
        <v>68.172</v>
      </c>
      <c r="N2230" s="14">
        <f t="shared" si="137"/>
        <v>27.04</v>
      </c>
      <c r="O2230" s="14">
        <f t="shared" si="138"/>
        <v>41.132</v>
      </c>
      <c r="P2230" s="16">
        <f t="shared" si="139"/>
        <v>0.603356216628528</v>
      </c>
      <c r="Q2230" s="17">
        <f>YEAR(SalesDataTable[[#This Row],[Order Date]])</f>
        <v>2026</v>
      </c>
      <c r="R2230" s="16" t="str">
        <f>"Q"&amp;ROUNDUP(MONTH(SalesDataTable[[#This Row],[Order Date]])/3,0)</f>
        <v>Q4</v>
      </c>
      <c r="S2230" s="13">
        <f>MONTH(SalesDataTable[[#This Row],[Order Date]])</f>
        <v>10</v>
      </c>
      <c r="T2230" s="16" t="str">
        <f>TEXT(SalesDataTable[[#This Row],[Order Date]],"mmm")</f>
        <v>Oct</v>
      </c>
    </row>
    <row r="2231" ht="15.6" spans="1:20">
      <c r="A2231" s="19" t="s">
        <v>2302</v>
      </c>
      <c r="B2231" s="11">
        <v>46325</v>
      </c>
      <c r="C2231" s="12" t="s">
        <v>21</v>
      </c>
      <c r="D2231" s="12" t="s">
        <v>108</v>
      </c>
      <c r="E2231" s="12" t="s">
        <v>59</v>
      </c>
      <c r="F2231" s="12" t="s">
        <v>36</v>
      </c>
      <c r="G2231" s="12" t="s">
        <v>25</v>
      </c>
      <c r="H2231" s="12" t="s">
        <v>26</v>
      </c>
      <c r="I2231" s="13">
        <v>1</v>
      </c>
      <c r="J2231" s="14">
        <v>80.4</v>
      </c>
      <c r="K2231" s="15">
        <v>0</v>
      </c>
      <c r="L2231" s="14">
        <v>43.34</v>
      </c>
      <c r="M2231" s="14">
        <f t="shared" si="136"/>
        <v>80.4</v>
      </c>
      <c r="N2231" s="14">
        <f t="shared" si="137"/>
        <v>43.34</v>
      </c>
      <c r="O2231" s="14">
        <f t="shared" si="138"/>
        <v>37.06</v>
      </c>
      <c r="P2231" s="16">
        <f t="shared" si="139"/>
        <v>0.460945273631841</v>
      </c>
      <c r="Q2231" s="17">
        <f>YEAR(SalesDataTable[[#This Row],[Order Date]])</f>
        <v>2026</v>
      </c>
      <c r="R2231" s="16" t="str">
        <f>"Q"&amp;ROUNDUP(MONTH(SalesDataTable[[#This Row],[Order Date]])/3,0)</f>
        <v>Q4</v>
      </c>
      <c r="S2231" s="13">
        <f>MONTH(SalesDataTable[[#This Row],[Order Date]])</f>
        <v>10</v>
      </c>
      <c r="T2231" s="16" t="str">
        <f>TEXT(SalesDataTable[[#This Row],[Order Date]],"mmm")</f>
        <v>Oct</v>
      </c>
    </row>
    <row r="2232" ht="15.6" spans="1:20">
      <c r="A2232" s="19" t="s">
        <v>2303</v>
      </c>
      <c r="B2232" s="11">
        <v>46326</v>
      </c>
      <c r="C2232" s="12" t="s">
        <v>47</v>
      </c>
      <c r="D2232" s="12" t="s">
        <v>68</v>
      </c>
      <c r="E2232" s="12" t="s">
        <v>23</v>
      </c>
      <c r="F2232" s="12" t="s">
        <v>24</v>
      </c>
      <c r="G2232" s="12" t="s">
        <v>69</v>
      </c>
      <c r="H2232" s="12" t="s">
        <v>87</v>
      </c>
      <c r="I2232" s="13">
        <v>1</v>
      </c>
      <c r="J2232" s="14">
        <v>37.08</v>
      </c>
      <c r="K2232" s="15">
        <v>0</v>
      </c>
      <c r="L2232" s="14">
        <v>13.62</v>
      </c>
      <c r="M2232" s="14">
        <f t="shared" si="136"/>
        <v>37.08</v>
      </c>
      <c r="N2232" s="14">
        <f t="shared" si="137"/>
        <v>13.62</v>
      </c>
      <c r="O2232" s="14">
        <f t="shared" si="138"/>
        <v>23.46</v>
      </c>
      <c r="P2232" s="16">
        <f t="shared" si="139"/>
        <v>0.632686084142395</v>
      </c>
      <c r="Q2232" s="17">
        <f>YEAR(SalesDataTable[[#This Row],[Order Date]])</f>
        <v>2026</v>
      </c>
      <c r="R2232" s="16" t="str">
        <f>"Q"&amp;ROUNDUP(MONTH(SalesDataTable[[#This Row],[Order Date]])/3,0)</f>
        <v>Q4</v>
      </c>
      <c r="S2232" s="13">
        <f>MONTH(SalesDataTable[[#This Row],[Order Date]])</f>
        <v>10</v>
      </c>
      <c r="T2232" s="16" t="str">
        <f>TEXT(SalesDataTable[[#This Row],[Order Date]],"mmm")</f>
        <v>Oct</v>
      </c>
    </row>
    <row r="2233" ht="15.6" spans="1:20">
      <c r="A2233" s="19" t="s">
        <v>2304</v>
      </c>
      <c r="B2233" s="11">
        <v>46326</v>
      </c>
      <c r="C2233" s="12" t="s">
        <v>47</v>
      </c>
      <c r="D2233" s="12" t="s">
        <v>48</v>
      </c>
      <c r="E2233" s="12" t="s">
        <v>45</v>
      </c>
      <c r="F2233" s="12" t="s">
        <v>36</v>
      </c>
      <c r="G2233" s="12" t="s">
        <v>37</v>
      </c>
      <c r="H2233" s="12" t="s">
        <v>103</v>
      </c>
      <c r="I2233" s="13">
        <v>6</v>
      </c>
      <c r="J2233" s="14">
        <v>165.92</v>
      </c>
      <c r="K2233" s="15">
        <v>0</v>
      </c>
      <c r="L2233" s="14">
        <v>87.55</v>
      </c>
      <c r="M2233" s="14">
        <f t="shared" si="136"/>
        <v>995.52</v>
      </c>
      <c r="N2233" s="14">
        <f t="shared" si="137"/>
        <v>525.3</v>
      </c>
      <c r="O2233" s="14">
        <f t="shared" si="138"/>
        <v>470.22</v>
      </c>
      <c r="P2233" s="16">
        <f t="shared" si="139"/>
        <v>0.472336065573771</v>
      </c>
      <c r="Q2233" s="17">
        <f>YEAR(SalesDataTable[[#This Row],[Order Date]])</f>
        <v>2026</v>
      </c>
      <c r="R2233" s="16" t="str">
        <f>"Q"&amp;ROUNDUP(MONTH(SalesDataTable[[#This Row],[Order Date]])/3,0)</f>
        <v>Q4</v>
      </c>
      <c r="S2233" s="13">
        <f>MONTH(SalesDataTable[[#This Row],[Order Date]])</f>
        <v>10</v>
      </c>
      <c r="T2233" s="16" t="str">
        <f>TEXT(SalesDataTable[[#This Row],[Order Date]],"mmm")</f>
        <v>Oct</v>
      </c>
    </row>
    <row r="2234" ht="15.6" spans="1:20">
      <c r="A2234" s="19" t="s">
        <v>2305</v>
      </c>
      <c r="B2234" s="11">
        <v>46326</v>
      </c>
      <c r="C2234" s="12" t="s">
        <v>28</v>
      </c>
      <c r="D2234" s="12" t="s">
        <v>89</v>
      </c>
      <c r="E2234" s="12" t="s">
        <v>59</v>
      </c>
      <c r="F2234" s="12" t="s">
        <v>36</v>
      </c>
      <c r="G2234" s="12" t="s">
        <v>37</v>
      </c>
      <c r="H2234" s="12" t="s">
        <v>91</v>
      </c>
      <c r="I2234" s="13">
        <v>1</v>
      </c>
      <c r="J2234" s="14">
        <v>135.19</v>
      </c>
      <c r="K2234" s="15">
        <v>0</v>
      </c>
      <c r="L2234" s="14">
        <v>68.32</v>
      </c>
      <c r="M2234" s="14">
        <f t="shared" si="136"/>
        <v>135.19</v>
      </c>
      <c r="N2234" s="14">
        <f t="shared" si="137"/>
        <v>68.32</v>
      </c>
      <c r="O2234" s="14">
        <f t="shared" si="138"/>
        <v>66.87</v>
      </c>
      <c r="P2234" s="16">
        <f t="shared" si="139"/>
        <v>0.494637177306014</v>
      </c>
      <c r="Q2234" s="17">
        <f>YEAR(SalesDataTable[[#This Row],[Order Date]])</f>
        <v>2026</v>
      </c>
      <c r="R2234" s="16" t="str">
        <f>"Q"&amp;ROUNDUP(MONTH(SalesDataTable[[#This Row],[Order Date]])/3,0)</f>
        <v>Q4</v>
      </c>
      <c r="S2234" s="13">
        <f>MONTH(SalesDataTable[[#This Row],[Order Date]])</f>
        <v>10</v>
      </c>
      <c r="T2234" s="16" t="str">
        <f>TEXT(SalesDataTable[[#This Row],[Order Date]],"mmm")</f>
        <v>Oct</v>
      </c>
    </row>
    <row r="2235" ht="15.6" spans="1:20">
      <c r="A2235" s="19" t="s">
        <v>2306</v>
      </c>
      <c r="B2235" s="11">
        <v>46327</v>
      </c>
      <c r="C2235" s="12" t="s">
        <v>28</v>
      </c>
      <c r="D2235" s="12" t="s">
        <v>86</v>
      </c>
      <c r="E2235" s="12" t="s">
        <v>23</v>
      </c>
      <c r="F2235" s="12" t="s">
        <v>36</v>
      </c>
      <c r="G2235" s="12" t="s">
        <v>37</v>
      </c>
      <c r="H2235" s="12" t="s">
        <v>91</v>
      </c>
      <c r="I2235" s="13">
        <v>2</v>
      </c>
      <c r="J2235" s="14">
        <v>133.96</v>
      </c>
      <c r="K2235" s="15">
        <v>0.1</v>
      </c>
      <c r="L2235" s="14">
        <v>65.44</v>
      </c>
      <c r="M2235" s="14">
        <f t="shared" si="136"/>
        <v>241.128</v>
      </c>
      <c r="N2235" s="14">
        <f t="shared" si="137"/>
        <v>130.88</v>
      </c>
      <c r="O2235" s="14">
        <f t="shared" si="138"/>
        <v>110.248</v>
      </c>
      <c r="P2235" s="16">
        <f t="shared" si="139"/>
        <v>0.457217743273282</v>
      </c>
      <c r="Q2235" s="17">
        <f>YEAR(SalesDataTable[[#This Row],[Order Date]])</f>
        <v>2026</v>
      </c>
      <c r="R2235" s="16" t="str">
        <f>"Q"&amp;ROUNDUP(MONTH(SalesDataTable[[#This Row],[Order Date]])/3,0)</f>
        <v>Q4</v>
      </c>
      <c r="S2235" s="13">
        <f>MONTH(SalesDataTable[[#This Row],[Order Date]])</f>
        <v>11</v>
      </c>
      <c r="T2235" s="16" t="str">
        <f>TEXT(SalesDataTable[[#This Row],[Order Date]],"mmm")</f>
        <v>Nov</v>
      </c>
    </row>
    <row r="2236" ht="15.6" spans="1:20">
      <c r="A2236" s="19" t="s">
        <v>2307</v>
      </c>
      <c r="B2236" s="11">
        <v>46327</v>
      </c>
      <c r="C2236" s="12" t="s">
        <v>28</v>
      </c>
      <c r="D2236" s="12" t="s">
        <v>86</v>
      </c>
      <c r="E2236" s="12" t="s">
        <v>59</v>
      </c>
      <c r="F2236" s="12" t="s">
        <v>40</v>
      </c>
      <c r="G2236" s="12" t="s">
        <v>25</v>
      </c>
      <c r="H2236" s="12" t="s">
        <v>49</v>
      </c>
      <c r="I2236" s="13">
        <v>3</v>
      </c>
      <c r="J2236" s="14">
        <v>51.67</v>
      </c>
      <c r="K2236" s="15">
        <v>0.05</v>
      </c>
      <c r="L2236" s="14">
        <v>22.8</v>
      </c>
      <c r="M2236" s="14">
        <f t="shared" si="136"/>
        <v>147.2595</v>
      </c>
      <c r="N2236" s="14">
        <f t="shared" si="137"/>
        <v>68.4</v>
      </c>
      <c r="O2236" s="14">
        <f t="shared" si="138"/>
        <v>78.8595</v>
      </c>
      <c r="P2236" s="16">
        <f t="shared" si="139"/>
        <v>0.535513837816915</v>
      </c>
      <c r="Q2236" s="17">
        <f>YEAR(SalesDataTable[[#This Row],[Order Date]])</f>
        <v>2026</v>
      </c>
      <c r="R2236" s="16" t="str">
        <f>"Q"&amp;ROUNDUP(MONTH(SalesDataTable[[#This Row],[Order Date]])/3,0)</f>
        <v>Q4</v>
      </c>
      <c r="S2236" s="13">
        <f>MONTH(SalesDataTable[[#This Row],[Order Date]])</f>
        <v>11</v>
      </c>
      <c r="T2236" s="16" t="str">
        <f>TEXT(SalesDataTable[[#This Row],[Order Date]],"mmm")</f>
        <v>Nov</v>
      </c>
    </row>
    <row r="2237" ht="15.6" spans="1:20">
      <c r="A2237" s="19" t="s">
        <v>2308</v>
      </c>
      <c r="B2237" s="11">
        <v>46327</v>
      </c>
      <c r="C2237" s="12" t="s">
        <v>28</v>
      </c>
      <c r="D2237" s="12" t="s">
        <v>29</v>
      </c>
      <c r="E2237" s="12" t="s">
        <v>59</v>
      </c>
      <c r="F2237" s="12" t="s">
        <v>24</v>
      </c>
      <c r="G2237" s="12" t="s">
        <v>31</v>
      </c>
      <c r="H2237" s="12" t="s">
        <v>73</v>
      </c>
      <c r="I2237" s="13">
        <v>1</v>
      </c>
      <c r="J2237" s="14">
        <v>150.46</v>
      </c>
      <c r="K2237" s="15">
        <v>0.15</v>
      </c>
      <c r="L2237" s="14">
        <v>78.39</v>
      </c>
      <c r="M2237" s="14">
        <f t="shared" si="136"/>
        <v>127.891</v>
      </c>
      <c r="N2237" s="14">
        <f t="shared" si="137"/>
        <v>78.39</v>
      </c>
      <c r="O2237" s="14">
        <f t="shared" si="138"/>
        <v>49.501</v>
      </c>
      <c r="P2237" s="16">
        <f t="shared" si="139"/>
        <v>0.387056165015521</v>
      </c>
      <c r="Q2237" s="17">
        <f>YEAR(SalesDataTable[[#This Row],[Order Date]])</f>
        <v>2026</v>
      </c>
      <c r="R2237" s="16" t="str">
        <f>"Q"&amp;ROUNDUP(MONTH(SalesDataTable[[#This Row],[Order Date]])/3,0)</f>
        <v>Q4</v>
      </c>
      <c r="S2237" s="13">
        <f>MONTH(SalesDataTable[[#This Row],[Order Date]])</f>
        <v>11</v>
      </c>
      <c r="T2237" s="16" t="str">
        <f>TEXT(SalesDataTable[[#This Row],[Order Date]],"mmm")</f>
        <v>Nov</v>
      </c>
    </row>
    <row r="2238" ht="15.6" spans="1:20">
      <c r="A2238" s="19" t="s">
        <v>2309</v>
      </c>
      <c r="B2238" s="11">
        <v>46327</v>
      </c>
      <c r="C2238" s="12" t="s">
        <v>47</v>
      </c>
      <c r="D2238" s="12" t="s">
        <v>102</v>
      </c>
      <c r="E2238" s="12" t="s">
        <v>23</v>
      </c>
      <c r="F2238" s="12" t="s">
        <v>36</v>
      </c>
      <c r="G2238" s="12" t="s">
        <v>25</v>
      </c>
      <c r="H2238" s="12" t="s">
        <v>63</v>
      </c>
      <c r="I2238" s="13">
        <v>1</v>
      </c>
      <c r="J2238" s="14">
        <v>103.53</v>
      </c>
      <c r="K2238" s="15">
        <v>0.1</v>
      </c>
      <c r="L2238" s="14">
        <v>51.75</v>
      </c>
      <c r="M2238" s="14">
        <f t="shared" si="136"/>
        <v>93.177</v>
      </c>
      <c r="N2238" s="14">
        <f t="shared" si="137"/>
        <v>51.75</v>
      </c>
      <c r="O2238" s="14">
        <f t="shared" si="138"/>
        <v>41.427</v>
      </c>
      <c r="P2238" s="16">
        <f t="shared" si="139"/>
        <v>0.444605428378248</v>
      </c>
      <c r="Q2238" s="17">
        <f>YEAR(SalesDataTable[[#This Row],[Order Date]])</f>
        <v>2026</v>
      </c>
      <c r="R2238" s="16" t="str">
        <f>"Q"&amp;ROUNDUP(MONTH(SalesDataTable[[#This Row],[Order Date]])/3,0)</f>
        <v>Q4</v>
      </c>
      <c r="S2238" s="13">
        <f>MONTH(SalesDataTable[[#This Row],[Order Date]])</f>
        <v>11</v>
      </c>
      <c r="T2238" s="16" t="str">
        <f>TEXT(SalesDataTable[[#This Row],[Order Date]],"mmm")</f>
        <v>Nov</v>
      </c>
    </row>
    <row r="2239" ht="15.6" spans="1:20">
      <c r="A2239" s="19" t="s">
        <v>2310</v>
      </c>
      <c r="B2239" s="11">
        <v>46327</v>
      </c>
      <c r="C2239" s="12" t="s">
        <v>34</v>
      </c>
      <c r="D2239" s="12" t="s">
        <v>35</v>
      </c>
      <c r="E2239" s="12" t="s">
        <v>23</v>
      </c>
      <c r="F2239" s="12" t="s">
        <v>24</v>
      </c>
      <c r="G2239" s="12" t="s">
        <v>25</v>
      </c>
      <c r="H2239" s="12" t="s">
        <v>63</v>
      </c>
      <c r="I2239" s="13">
        <v>4</v>
      </c>
      <c r="J2239" s="14">
        <v>103.33</v>
      </c>
      <c r="K2239" s="15">
        <v>0</v>
      </c>
      <c r="L2239" s="14">
        <v>49.15</v>
      </c>
      <c r="M2239" s="14">
        <f t="shared" si="136"/>
        <v>413.32</v>
      </c>
      <c r="N2239" s="14">
        <f t="shared" si="137"/>
        <v>196.6</v>
      </c>
      <c r="O2239" s="14">
        <f t="shared" si="138"/>
        <v>216.72</v>
      </c>
      <c r="P2239" s="16">
        <f t="shared" si="139"/>
        <v>0.524339494822414</v>
      </c>
      <c r="Q2239" s="17">
        <f>YEAR(SalesDataTable[[#This Row],[Order Date]])</f>
        <v>2026</v>
      </c>
      <c r="R2239" s="16" t="str">
        <f>"Q"&amp;ROUNDUP(MONTH(SalesDataTable[[#This Row],[Order Date]])/3,0)</f>
        <v>Q4</v>
      </c>
      <c r="S2239" s="13">
        <f>MONTH(SalesDataTable[[#This Row],[Order Date]])</f>
        <v>11</v>
      </c>
      <c r="T2239" s="16" t="str">
        <f>TEXT(SalesDataTable[[#This Row],[Order Date]],"mmm")</f>
        <v>Nov</v>
      </c>
    </row>
    <row r="2240" ht="15.6" spans="1:20">
      <c r="A2240" s="19" t="s">
        <v>2311</v>
      </c>
      <c r="B2240" s="11">
        <v>46327</v>
      </c>
      <c r="C2240" s="12" t="s">
        <v>47</v>
      </c>
      <c r="D2240" s="12" t="s">
        <v>68</v>
      </c>
      <c r="E2240" s="12" t="s">
        <v>30</v>
      </c>
      <c r="F2240" s="12" t="s">
        <v>40</v>
      </c>
      <c r="G2240" s="12" t="s">
        <v>37</v>
      </c>
      <c r="H2240" s="12" t="s">
        <v>38</v>
      </c>
      <c r="I2240" s="13">
        <v>5</v>
      </c>
      <c r="J2240" s="14">
        <v>37.08</v>
      </c>
      <c r="K2240" s="15">
        <v>0.15</v>
      </c>
      <c r="L2240" s="14">
        <v>13.27</v>
      </c>
      <c r="M2240" s="14">
        <f t="shared" si="136"/>
        <v>157.59</v>
      </c>
      <c r="N2240" s="14">
        <f t="shared" si="137"/>
        <v>66.35</v>
      </c>
      <c r="O2240" s="14">
        <f t="shared" si="138"/>
        <v>91.24</v>
      </c>
      <c r="P2240" s="16">
        <f t="shared" si="139"/>
        <v>0.578970746874802</v>
      </c>
      <c r="Q2240" s="17">
        <f>YEAR(SalesDataTable[[#This Row],[Order Date]])</f>
        <v>2026</v>
      </c>
      <c r="R2240" s="16" t="str">
        <f>"Q"&amp;ROUNDUP(MONTH(SalesDataTable[[#This Row],[Order Date]])/3,0)</f>
        <v>Q4</v>
      </c>
      <c r="S2240" s="13">
        <f>MONTH(SalesDataTable[[#This Row],[Order Date]])</f>
        <v>11</v>
      </c>
      <c r="T2240" s="16" t="str">
        <f>TEXT(SalesDataTable[[#This Row],[Order Date]],"mmm")</f>
        <v>Nov</v>
      </c>
    </row>
    <row r="2241" ht="15.6" spans="1:20">
      <c r="A2241" s="19" t="s">
        <v>2312</v>
      </c>
      <c r="B2241" s="11">
        <v>46327</v>
      </c>
      <c r="C2241" s="12" t="s">
        <v>21</v>
      </c>
      <c r="D2241" s="12" t="s">
        <v>22</v>
      </c>
      <c r="E2241" s="12" t="s">
        <v>30</v>
      </c>
      <c r="F2241" s="12" t="s">
        <v>40</v>
      </c>
      <c r="G2241" s="12" t="s">
        <v>37</v>
      </c>
      <c r="H2241" s="12" t="s">
        <v>91</v>
      </c>
      <c r="I2241" s="13">
        <v>5</v>
      </c>
      <c r="J2241" s="14">
        <v>132.33</v>
      </c>
      <c r="K2241" s="15">
        <v>0.2</v>
      </c>
      <c r="L2241" s="14">
        <v>65.2</v>
      </c>
      <c r="M2241" s="14">
        <f t="shared" si="136"/>
        <v>529.32</v>
      </c>
      <c r="N2241" s="14">
        <f t="shared" si="137"/>
        <v>326</v>
      </c>
      <c r="O2241" s="14">
        <f t="shared" si="138"/>
        <v>203.32</v>
      </c>
      <c r="P2241" s="16">
        <f t="shared" si="139"/>
        <v>0.384115468903499</v>
      </c>
      <c r="Q2241" s="17">
        <f>YEAR(SalesDataTable[[#This Row],[Order Date]])</f>
        <v>2026</v>
      </c>
      <c r="R2241" s="16" t="str">
        <f>"Q"&amp;ROUNDUP(MONTH(SalesDataTable[[#This Row],[Order Date]])/3,0)</f>
        <v>Q4</v>
      </c>
      <c r="S2241" s="13">
        <f>MONTH(SalesDataTable[[#This Row],[Order Date]])</f>
        <v>11</v>
      </c>
      <c r="T2241" s="16" t="str">
        <f>TEXT(SalesDataTable[[#This Row],[Order Date]],"mmm")</f>
        <v>Nov</v>
      </c>
    </row>
    <row r="2242" ht="15.6" spans="1:20">
      <c r="A2242" s="19" t="s">
        <v>2313</v>
      </c>
      <c r="B2242" s="11">
        <v>46327</v>
      </c>
      <c r="C2242" s="12" t="s">
        <v>47</v>
      </c>
      <c r="D2242" s="12" t="s">
        <v>102</v>
      </c>
      <c r="E2242" s="12" t="s">
        <v>45</v>
      </c>
      <c r="F2242" s="12" t="s">
        <v>36</v>
      </c>
      <c r="G2242" s="12" t="s">
        <v>25</v>
      </c>
      <c r="H2242" s="12" t="s">
        <v>49</v>
      </c>
      <c r="I2242" s="13">
        <v>2</v>
      </c>
      <c r="J2242" s="14">
        <v>50.43</v>
      </c>
      <c r="K2242" s="15">
        <v>0</v>
      </c>
      <c r="L2242" s="14">
        <v>22.54</v>
      </c>
      <c r="M2242" s="14">
        <f t="shared" ref="M2242:M2305" si="140">I2242*J2242*(1-K2242)</f>
        <v>100.86</v>
      </c>
      <c r="N2242" s="14">
        <f t="shared" ref="N2242:N2305" si="141">I2242*L2242</f>
        <v>45.08</v>
      </c>
      <c r="O2242" s="14">
        <f t="shared" ref="O2242:O2305" si="142">M2242-N2242</f>
        <v>55.78</v>
      </c>
      <c r="P2242" s="16">
        <f t="shared" ref="P2242:P2305" si="143">IFERROR(O2242/M2242,0)</f>
        <v>0.553043823121158</v>
      </c>
      <c r="Q2242" s="17">
        <f>YEAR(SalesDataTable[[#This Row],[Order Date]])</f>
        <v>2026</v>
      </c>
      <c r="R2242" s="16" t="str">
        <f>"Q"&amp;ROUNDUP(MONTH(SalesDataTable[[#This Row],[Order Date]])/3,0)</f>
        <v>Q4</v>
      </c>
      <c r="S2242" s="13">
        <f>MONTH(SalesDataTable[[#This Row],[Order Date]])</f>
        <v>11</v>
      </c>
      <c r="T2242" s="16" t="str">
        <f>TEXT(SalesDataTable[[#This Row],[Order Date]],"mmm")</f>
        <v>Nov</v>
      </c>
    </row>
    <row r="2243" ht="15.6" spans="1:20">
      <c r="A2243" s="19" t="s">
        <v>2314</v>
      </c>
      <c r="B2243" s="11">
        <v>46327</v>
      </c>
      <c r="C2243" s="12" t="s">
        <v>34</v>
      </c>
      <c r="D2243" s="12" t="s">
        <v>35</v>
      </c>
      <c r="E2243" s="12" t="s">
        <v>30</v>
      </c>
      <c r="F2243" s="12" t="s">
        <v>24</v>
      </c>
      <c r="G2243" s="12" t="s">
        <v>69</v>
      </c>
      <c r="H2243" s="12" t="s">
        <v>94</v>
      </c>
      <c r="I2243" s="13">
        <v>3</v>
      </c>
      <c r="J2243" s="14">
        <v>50.05</v>
      </c>
      <c r="K2243" s="15">
        <v>0.15</v>
      </c>
      <c r="L2243" s="14">
        <v>22.36</v>
      </c>
      <c r="M2243" s="14">
        <f t="shared" si="140"/>
        <v>127.6275</v>
      </c>
      <c r="N2243" s="14">
        <f t="shared" si="141"/>
        <v>67.08</v>
      </c>
      <c r="O2243" s="14">
        <f t="shared" si="142"/>
        <v>60.5475</v>
      </c>
      <c r="P2243" s="16">
        <f t="shared" si="143"/>
        <v>0.47440794499618</v>
      </c>
      <c r="Q2243" s="17">
        <f>YEAR(SalesDataTable[[#This Row],[Order Date]])</f>
        <v>2026</v>
      </c>
      <c r="R2243" s="16" t="str">
        <f>"Q"&amp;ROUNDUP(MONTH(SalesDataTable[[#This Row],[Order Date]])/3,0)</f>
        <v>Q4</v>
      </c>
      <c r="S2243" s="13">
        <f>MONTH(SalesDataTable[[#This Row],[Order Date]])</f>
        <v>11</v>
      </c>
      <c r="T2243" s="16" t="str">
        <f>TEXT(SalesDataTable[[#This Row],[Order Date]],"mmm")</f>
        <v>Nov</v>
      </c>
    </row>
    <row r="2244" ht="15.6" spans="1:20">
      <c r="A2244" s="19" t="s">
        <v>2315</v>
      </c>
      <c r="B2244" s="11">
        <v>46327</v>
      </c>
      <c r="C2244" s="12" t="s">
        <v>47</v>
      </c>
      <c r="D2244" s="12" t="s">
        <v>102</v>
      </c>
      <c r="E2244" s="12" t="s">
        <v>23</v>
      </c>
      <c r="F2244" s="12" t="s">
        <v>24</v>
      </c>
      <c r="G2244" s="12" t="s">
        <v>51</v>
      </c>
      <c r="H2244" s="12" t="s">
        <v>61</v>
      </c>
      <c r="I2244" s="13">
        <v>1</v>
      </c>
      <c r="J2244" s="14">
        <v>197.14</v>
      </c>
      <c r="K2244" s="15">
        <v>0.05</v>
      </c>
      <c r="L2244" s="14">
        <v>102.87</v>
      </c>
      <c r="M2244" s="14">
        <f t="shared" si="140"/>
        <v>187.283</v>
      </c>
      <c r="N2244" s="14">
        <f t="shared" si="141"/>
        <v>102.87</v>
      </c>
      <c r="O2244" s="14">
        <f t="shared" si="142"/>
        <v>84.413</v>
      </c>
      <c r="P2244" s="16">
        <f t="shared" si="143"/>
        <v>0.450724304928904</v>
      </c>
      <c r="Q2244" s="17">
        <f>YEAR(SalesDataTable[[#This Row],[Order Date]])</f>
        <v>2026</v>
      </c>
      <c r="R2244" s="16" t="str">
        <f>"Q"&amp;ROUNDUP(MONTH(SalesDataTable[[#This Row],[Order Date]])/3,0)</f>
        <v>Q4</v>
      </c>
      <c r="S2244" s="13">
        <f>MONTH(SalesDataTable[[#This Row],[Order Date]])</f>
        <v>11</v>
      </c>
      <c r="T2244" s="16" t="str">
        <f>TEXT(SalesDataTable[[#This Row],[Order Date]],"mmm")</f>
        <v>Nov</v>
      </c>
    </row>
    <row r="2245" ht="15.6" spans="1:20">
      <c r="A2245" s="19" t="s">
        <v>2316</v>
      </c>
      <c r="B2245" s="11">
        <v>46327</v>
      </c>
      <c r="C2245" s="12" t="s">
        <v>21</v>
      </c>
      <c r="D2245" s="12" t="s">
        <v>22</v>
      </c>
      <c r="E2245" s="12" t="s">
        <v>30</v>
      </c>
      <c r="F2245" s="12" t="s">
        <v>40</v>
      </c>
      <c r="G2245" s="12" t="s">
        <v>31</v>
      </c>
      <c r="H2245" s="12" t="s">
        <v>99</v>
      </c>
      <c r="I2245" s="13">
        <v>5</v>
      </c>
      <c r="J2245" s="14">
        <v>72.13</v>
      </c>
      <c r="K2245" s="15">
        <v>0.1</v>
      </c>
      <c r="L2245" s="14">
        <v>31.41</v>
      </c>
      <c r="M2245" s="14">
        <f t="shared" si="140"/>
        <v>324.585</v>
      </c>
      <c r="N2245" s="14">
        <f t="shared" si="141"/>
        <v>157.05</v>
      </c>
      <c r="O2245" s="14">
        <f t="shared" si="142"/>
        <v>167.535</v>
      </c>
      <c r="P2245" s="16">
        <f t="shared" si="143"/>
        <v>0.516151393317621</v>
      </c>
      <c r="Q2245" s="17">
        <f>YEAR(SalesDataTable[[#This Row],[Order Date]])</f>
        <v>2026</v>
      </c>
      <c r="R2245" s="16" t="str">
        <f>"Q"&amp;ROUNDUP(MONTH(SalesDataTable[[#This Row],[Order Date]])/3,0)</f>
        <v>Q4</v>
      </c>
      <c r="S2245" s="13">
        <f>MONTH(SalesDataTable[[#This Row],[Order Date]])</f>
        <v>11</v>
      </c>
      <c r="T2245" s="16" t="str">
        <f>TEXT(SalesDataTable[[#This Row],[Order Date]],"mmm")</f>
        <v>Nov</v>
      </c>
    </row>
    <row r="2246" ht="15.6" spans="1:20">
      <c r="A2246" s="19" t="s">
        <v>2317</v>
      </c>
      <c r="B2246" s="11">
        <v>46327</v>
      </c>
      <c r="C2246" s="12" t="s">
        <v>28</v>
      </c>
      <c r="D2246" s="12" t="s">
        <v>89</v>
      </c>
      <c r="E2246" s="12" t="s">
        <v>30</v>
      </c>
      <c r="F2246" s="12" t="s">
        <v>24</v>
      </c>
      <c r="G2246" s="12" t="s">
        <v>51</v>
      </c>
      <c r="H2246" s="12" t="s">
        <v>52</v>
      </c>
      <c r="I2246" s="13">
        <v>8</v>
      </c>
      <c r="J2246" s="14">
        <v>341.51</v>
      </c>
      <c r="K2246" s="15">
        <v>0.1</v>
      </c>
      <c r="L2246" s="14">
        <v>200.1</v>
      </c>
      <c r="M2246" s="14">
        <f t="shared" si="140"/>
        <v>2458.872</v>
      </c>
      <c r="N2246" s="14">
        <f t="shared" si="141"/>
        <v>1600.8</v>
      </c>
      <c r="O2246" s="14">
        <f t="shared" si="142"/>
        <v>858.072</v>
      </c>
      <c r="P2246" s="16">
        <f t="shared" si="143"/>
        <v>0.348969771504983</v>
      </c>
      <c r="Q2246" s="17">
        <f>YEAR(SalesDataTable[[#This Row],[Order Date]])</f>
        <v>2026</v>
      </c>
      <c r="R2246" s="16" t="str">
        <f>"Q"&amp;ROUNDUP(MONTH(SalesDataTable[[#This Row],[Order Date]])/3,0)</f>
        <v>Q4</v>
      </c>
      <c r="S2246" s="13">
        <f>MONTH(SalesDataTable[[#This Row],[Order Date]])</f>
        <v>11</v>
      </c>
      <c r="T2246" s="16" t="str">
        <f>TEXT(SalesDataTable[[#This Row],[Order Date]],"mmm")</f>
        <v>Nov</v>
      </c>
    </row>
    <row r="2247" ht="15.6" spans="1:20">
      <c r="A2247" s="19" t="s">
        <v>2318</v>
      </c>
      <c r="B2247" s="11">
        <v>46327</v>
      </c>
      <c r="C2247" s="12" t="s">
        <v>28</v>
      </c>
      <c r="D2247" s="12" t="s">
        <v>86</v>
      </c>
      <c r="E2247" s="12" t="s">
        <v>23</v>
      </c>
      <c r="F2247" s="12" t="s">
        <v>36</v>
      </c>
      <c r="G2247" s="12" t="s">
        <v>37</v>
      </c>
      <c r="H2247" s="12" t="s">
        <v>38</v>
      </c>
      <c r="I2247" s="13">
        <v>1</v>
      </c>
      <c r="J2247" s="14">
        <v>36.47</v>
      </c>
      <c r="K2247" s="15">
        <v>0.05</v>
      </c>
      <c r="L2247" s="14">
        <v>13.88</v>
      </c>
      <c r="M2247" s="14">
        <f t="shared" si="140"/>
        <v>34.6465</v>
      </c>
      <c r="N2247" s="14">
        <f t="shared" si="141"/>
        <v>13.88</v>
      </c>
      <c r="O2247" s="14">
        <f t="shared" si="142"/>
        <v>20.7665</v>
      </c>
      <c r="P2247" s="16">
        <f t="shared" si="143"/>
        <v>0.599382332991788</v>
      </c>
      <c r="Q2247" s="17">
        <f>YEAR(SalesDataTable[[#This Row],[Order Date]])</f>
        <v>2026</v>
      </c>
      <c r="R2247" s="16" t="str">
        <f>"Q"&amp;ROUNDUP(MONTH(SalesDataTable[[#This Row],[Order Date]])/3,0)</f>
        <v>Q4</v>
      </c>
      <c r="S2247" s="13">
        <f>MONTH(SalesDataTable[[#This Row],[Order Date]])</f>
        <v>11</v>
      </c>
      <c r="T2247" s="16" t="str">
        <f>TEXT(SalesDataTable[[#This Row],[Order Date]],"mmm")</f>
        <v>Nov</v>
      </c>
    </row>
    <row r="2248" ht="15.6" spans="1:20">
      <c r="A2248" s="19" t="s">
        <v>2319</v>
      </c>
      <c r="B2248" s="11">
        <v>46327</v>
      </c>
      <c r="C2248" s="12" t="s">
        <v>21</v>
      </c>
      <c r="D2248" s="12" t="s">
        <v>22</v>
      </c>
      <c r="E2248" s="12" t="s">
        <v>23</v>
      </c>
      <c r="F2248" s="12" t="s">
        <v>36</v>
      </c>
      <c r="G2248" s="12" t="s">
        <v>37</v>
      </c>
      <c r="H2248" s="12" t="s">
        <v>38</v>
      </c>
      <c r="I2248" s="13">
        <v>4</v>
      </c>
      <c r="J2248" s="14">
        <v>35.69</v>
      </c>
      <c r="K2248" s="15">
        <v>0.15</v>
      </c>
      <c r="L2248" s="14">
        <v>13.52</v>
      </c>
      <c r="M2248" s="14">
        <f t="shared" si="140"/>
        <v>121.346</v>
      </c>
      <c r="N2248" s="14">
        <f t="shared" si="141"/>
        <v>54.08</v>
      </c>
      <c r="O2248" s="14">
        <f t="shared" si="142"/>
        <v>67.266</v>
      </c>
      <c r="P2248" s="16">
        <f t="shared" si="143"/>
        <v>0.554332240040875</v>
      </c>
      <c r="Q2248" s="17">
        <f>YEAR(SalesDataTable[[#This Row],[Order Date]])</f>
        <v>2026</v>
      </c>
      <c r="R2248" s="16" t="str">
        <f>"Q"&amp;ROUNDUP(MONTH(SalesDataTable[[#This Row],[Order Date]])/3,0)</f>
        <v>Q4</v>
      </c>
      <c r="S2248" s="13">
        <f>MONTH(SalesDataTable[[#This Row],[Order Date]])</f>
        <v>11</v>
      </c>
      <c r="T2248" s="16" t="str">
        <f>TEXT(SalesDataTable[[#This Row],[Order Date]],"mmm")</f>
        <v>Nov</v>
      </c>
    </row>
    <row r="2249" ht="15.6" spans="1:20">
      <c r="A2249" s="19" t="s">
        <v>2320</v>
      </c>
      <c r="B2249" s="11">
        <v>46328</v>
      </c>
      <c r="C2249" s="12" t="s">
        <v>34</v>
      </c>
      <c r="D2249" s="12" t="s">
        <v>81</v>
      </c>
      <c r="E2249" s="12" t="s">
        <v>23</v>
      </c>
      <c r="F2249" s="12" t="s">
        <v>36</v>
      </c>
      <c r="G2249" s="12" t="s">
        <v>37</v>
      </c>
      <c r="H2249" s="12" t="s">
        <v>38</v>
      </c>
      <c r="I2249" s="13">
        <v>2</v>
      </c>
      <c r="J2249" s="14">
        <v>35.34</v>
      </c>
      <c r="K2249" s="15">
        <v>0.1</v>
      </c>
      <c r="L2249" s="14">
        <v>13.82</v>
      </c>
      <c r="M2249" s="14">
        <f t="shared" si="140"/>
        <v>63.612</v>
      </c>
      <c r="N2249" s="14">
        <f t="shared" si="141"/>
        <v>27.64</v>
      </c>
      <c r="O2249" s="14">
        <f t="shared" si="142"/>
        <v>35.972</v>
      </c>
      <c r="P2249" s="16">
        <f t="shared" si="143"/>
        <v>0.565490787901654</v>
      </c>
      <c r="Q2249" s="17">
        <f>YEAR(SalesDataTable[[#This Row],[Order Date]])</f>
        <v>2026</v>
      </c>
      <c r="R2249" s="16" t="str">
        <f>"Q"&amp;ROUNDUP(MONTH(SalesDataTable[[#This Row],[Order Date]])/3,0)</f>
        <v>Q4</v>
      </c>
      <c r="S2249" s="13">
        <f>MONTH(SalesDataTable[[#This Row],[Order Date]])</f>
        <v>11</v>
      </c>
      <c r="T2249" s="16" t="str">
        <f>TEXT(SalesDataTable[[#This Row],[Order Date]],"mmm")</f>
        <v>Nov</v>
      </c>
    </row>
    <row r="2250" ht="15.6" spans="1:20">
      <c r="A2250" s="19" t="s">
        <v>2321</v>
      </c>
      <c r="B2250" s="11">
        <v>46328</v>
      </c>
      <c r="C2250" s="12" t="s">
        <v>34</v>
      </c>
      <c r="D2250" s="12" t="s">
        <v>81</v>
      </c>
      <c r="E2250" s="12" t="s">
        <v>23</v>
      </c>
      <c r="F2250" s="12" t="s">
        <v>36</v>
      </c>
      <c r="G2250" s="12" t="s">
        <v>37</v>
      </c>
      <c r="H2250" s="12" t="s">
        <v>66</v>
      </c>
      <c r="I2250" s="13">
        <v>4</v>
      </c>
      <c r="J2250" s="14">
        <v>46.8</v>
      </c>
      <c r="K2250" s="15">
        <v>0.05</v>
      </c>
      <c r="L2250" s="14">
        <v>18.52</v>
      </c>
      <c r="M2250" s="14">
        <f t="shared" si="140"/>
        <v>177.84</v>
      </c>
      <c r="N2250" s="14">
        <f t="shared" si="141"/>
        <v>74.08</v>
      </c>
      <c r="O2250" s="14">
        <f t="shared" si="142"/>
        <v>103.76</v>
      </c>
      <c r="P2250" s="16">
        <f t="shared" si="143"/>
        <v>0.58344579397211</v>
      </c>
      <c r="Q2250" s="17">
        <f>YEAR(SalesDataTable[[#This Row],[Order Date]])</f>
        <v>2026</v>
      </c>
      <c r="R2250" s="16" t="str">
        <f>"Q"&amp;ROUNDUP(MONTH(SalesDataTable[[#This Row],[Order Date]])/3,0)</f>
        <v>Q4</v>
      </c>
      <c r="S2250" s="13">
        <f>MONTH(SalesDataTable[[#This Row],[Order Date]])</f>
        <v>11</v>
      </c>
      <c r="T2250" s="16" t="str">
        <f>TEXT(SalesDataTable[[#This Row],[Order Date]],"mmm")</f>
        <v>Nov</v>
      </c>
    </row>
    <row r="2251" ht="15.6" spans="1:20">
      <c r="A2251" s="19" t="s">
        <v>2322</v>
      </c>
      <c r="B2251" s="11">
        <v>46328</v>
      </c>
      <c r="C2251" s="12" t="s">
        <v>47</v>
      </c>
      <c r="D2251" s="12" t="s">
        <v>102</v>
      </c>
      <c r="E2251" s="12" t="s">
        <v>45</v>
      </c>
      <c r="F2251" s="12" t="s">
        <v>36</v>
      </c>
      <c r="G2251" s="12" t="s">
        <v>51</v>
      </c>
      <c r="H2251" s="12" t="s">
        <v>61</v>
      </c>
      <c r="I2251" s="13">
        <v>1</v>
      </c>
      <c r="J2251" s="14">
        <v>198.34</v>
      </c>
      <c r="K2251" s="15">
        <v>0.05</v>
      </c>
      <c r="L2251" s="14">
        <v>103.2</v>
      </c>
      <c r="M2251" s="14">
        <f t="shared" si="140"/>
        <v>188.423</v>
      </c>
      <c r="N2251" s="14">
        <f t="shared" si="141"/>
        <v>103.2</v>
      </c>
      <c r="O2251" s="14">
        <f t="shared" si="142"/>
        <v>85.223</v>
      </c>
      <c r="P2251" s="16">
        <f t="shared" si="143"/>
        <v>0.45229616341954</v>
      </c>
      <c r="Q2251" s="17">
        <f>YEAR(SalesDataTable[[#This Row],[Order Date]])</f>
        <v>2026</v>
      </c>
      <c r="R2251" s="16" t="str">
        <f>"Q"&amp;ROUNDUP(MONTH(SalesDataTable[[#This Row],[Order Date]])/3,0)</f>
        <v>Q4</v>
      </c>
      <c r="S2251" s="13">
        <f>MONTH(SalesDataTable[[#This Row],[Order Date]])</f>
        <v>11</v>
      </c>
      <c r="T2251" s="16" t="str">
        <f>TEXT(SalesDataTable[[#This Row],[Order Date]],"mmm")</f>
        <v>Nov</v>
      </c>
    </row>
    <row r="2252" ht="15.6" spans="1:20">
      <c r="A2252" s="19" t="s">
        <v>2323</v>
      </c>
      <c r="B2252" s="11">
        <v>46328</v>
      </c>
      <c r="C2252" s="12" t="s">
        <v>28</v>
      </c>
      <c r="D2252" s="12" t="s">
        <v>58</v>
      </c>
      <c r="E2252" s="12" t="s">
        <v>23</v>
      </c>
      <c r="F2252" s="12" t="s">
        <v>24</v>
      </c>
      <c r="G2252" s="12" t="s">
        <v>69</v>
      </c>
      <c r="H2252" s="12" t="s">
        <v>75</v>
      </c>
      <c r="I2252" s="13">
        <v>5</v>
      </c>
      <c r="J2252" s="14">
        <v>122.26</v>
      </c>
      <c r="K2252" s="15">
        <v>0.1</v>
      </c>
      <c r="L2252" s="14">
        <v>68.3</v>
      </c>
      <c r="M2252" s="14">
        <f t="shared" si="140"/>
        <v>550.17</v>
      </c>
      <c r="N2252" s="14">
        <f t="shared" si="141"/>
        <v>341.5</v>
      </c>
      <c r="O2252" s="14">
        <f t="shared" si="142"/>
        <v>208.67</v>
      </c>
      <c r="P2252" s="16">
        <f t="shared" si="143"/>
        <v>0.379282767144701</v>
      </c>
      <c r="Q2252" s="17">
        <f>YEAR(SalesDataTable[[#This Row],[Order Date]])</f>
        <v>2026</v>
      </c>
      <c r="R2252" s="16" t="str">
        <f>"Q"&amp;ROUNDUP(MONTH(SalesDataTable[[#This Row],[Order Date]])/3,0)</f>
        <v>Q4</v>
      </c>
      <c r="S2252" s="13">
        <f>MONTH(SalesDataTable[[#This Row],[Order Date]])</f>
        <v>11</v>
      </c>
      <c r="T2252" s="16" t="str">
        <f>TEXT(SalesDataTable[[#This Row],[Order Date]],"mmm")</f>
        <v>Nov</v>
      </c>
    </row>
    <row r="2253" ht="15.6" spans="1:20">
      <c r="A2253" s="19" t="s">
        <v>2324</v>
      </c>
      <c r="B2253" s="11">
        <v>46328</v>
      </c>
      <c r="C2253" s="12" t="s">
        <v>21</v>
      </c>
      <c r="D2253" s="12" t="s">
        <v>72</v>
      </c>
      <c r="E2253" s="12" t="s">
        <v>30</v>
      </c>
      <c r="F2253" s="12" t="s">
        <v>24</v>
      </c>
      <c r="G2253" s="12" t="s">
        <v>31</v>
      </c>
      <c r="H2253" s="12" t="s">
        <v>99</v>
      </c>
      <c r="I2253" s="13">
        <v>3</v>
      </c>
      <c r="J2253" s="14">
        <v>71.12</v>
      </c>
      <c r="K2253" s="15">
        <v>0.15</v>
      </c>
      <c r="L2253" s="14">
        <v>33.09</v>
      </c>
      <c r="M2253" s="14">
        <f t="shared" si="140"/>
        <v>181.356</v>
      </c>
      <c r="N2253" s="14">
        <f t="shared" si="141"/>
        <v>99.27</v>
      </c>
      <c r="O2253" s="14">
        <f t="shared" si="142"/>
        <v>82.086</v>
      </c>
      <c r="P2253" s="16">
        <f t="shared" si="143"/>
        <v>0.452623569112684</v>
      </c>
      <c r="Q2253" s="17">
        <f>YEAR(SalesDataTable[[#This Row],[Order Date]])</f>
        <v>2026</v>
      </c>
      <c r="R2253" s="16" t="str">
        <f>"Q"&amp;ROUNDUP(MONTH(SalesDataTable[[#This Row],[Order Date]])/3,0)</f>
        <v>Q4</v>
      </c>
      <c r="S2253" s="13">
        <f>MONTH(SalesDataTable[[#This Row],[Order Date]])</f>
        <v>11</v>
      </c>
      <c r="T2253" s="16" t="str">
        <f>TEXT(SalesDataTable[[#This Row],[Order Date]],"mmm")</f>
        <v>Nov</v>
      </c>
    </row>
    <row r="2254" ht="15.6" spans="1:20">
      <c r="A2254" s="19" t="s">
        <v>2325</v>
      </c>
      <c r="B2254" s="11">
        <v>46328</v>
      </c>
      <c r="C2254" s="12" t="s">
        <v>28</v>
      </c>
      <c r="D2254" s="12" t="s">
        <v>89</v>
      </c>
      <c r="E2254" s="12" t="s">
        <v>45</v>
      </c>
      <c r="F2254" s="12" t="s">
        <v>24</v>
      </c>
      <c r="G2254" s="12" t="s">
        <v>25</v>
      </c>
      <c r="H2254" s="12" t="s">
        <v>26</v>
      </c>
      <c r="I2254" s="13">
        <v>2</v>
      </c>
      <c r="J2254" s="14">
        <v>81.9</v>
      </c>
      <c r="K2254" s="15">
        <v>0.15</v>
      </c>
      <c r="L2254" s="14">
        <v>41.91</v>
      </c>
      <c r="M2254" s="14">
        <f t="shared" si="140"/>
        <v>139.23</v>
      </c>
      <c r="N2254" s="14">
        <f t="shared" si="141"/>
        <v>83.82</v>
      </c>
      <c r="O2254" s="14">
        <f t="shared" si="142"/>
        <v>55.41</v>
      </c>
      <c r="P2254" s="16">
        <f t="shared" si="143"/>
        <v>0.397974574445163</v>
      </c>
      <c r="Q2254" s="17">
        <f>YEAR(SalesDataTable[[#This Row],[Order Date]])</f>
        <v>2026</v>
      </c>
      <c r="R2254" s="16" t="str">
        <f>"Q"&amp;ROUNDUP(MONTH(SalesDataTable[[#This Row],[Order Date]])/3,0)</f>
        <v>Q4</v>
      </c>
      <c r="S2254" s="13">
        <f>MONTH(SalesDataTable[[#This Row],[Order Date]])</f>
        <v>11</v>
      </c>
      <c r="T2254" s="16" t="str">
        <f>TEXT(SalesDataTable[[#This Row],[Order Date]],"mmm")</f>
        <v>Nov</v>
      </c>
    </row>
    <row r="2255" ht="15.6" spans="1:20">
      <c r="A2255" s="19" t="s">
        <v>2326</v>
      </c>
      <c r="B2255" s="11">
        <v>46328</v>
      </c>
      <c r="C2255" s="12" t="s">
        <v>34</v>
      </c>
      <c r="D2255" s="12" t="s">
        <v>35</v>
      </c>
      <c r="E2255" s="12" t="s">
        <v>59</v>
      </c>
      <c r="F2255" s="12" t="s">
        <v>24</v>
      </c>
      <c r="G2255" s="12" t="s">
        <v>37</v>
      </c>
      <c r="H2255" s="12" t="s">
        <v>103</v>
      </c>
      <c r="I2255" s="13">
        <v>4</v>
      </c>
      <c r="J2255" s="14">
        <v>165.12</v>
      </c>
      <c r="K2255" s="15">
        <v>0.05</v>
      </c>
      <c r="L2255" s="14">
        <v>89.65</v>
      </c>
      <c r="M2255" s="14">
        <f t="shared" si="140"/>
        <v>627.456</v>
      </c>
      <c r="N2255" s="14">
        <f t="shared" si="141"/>
        <v>358.6</v>
      </c>
      <c r="O2255" s="14">
        <f t="shared" si="142"/>
        <v>268.856</v>
      </c>
      <c r="P2255" s="16">
        <f t="shared" si="143"/>
        <v>0.428485822113423</v>
      </c>
      <c r="Q2255" s="17">
        <f>YEAR(SalesDataTable[[#This Row],[Order Date]])</f>
        <v>2026</v>
      </c>
      <c r="R2255" s="16" t="str">
        <f>"Q"&amp;ROUNDUP(MONTH(SalesDataTable[[#This Row],[Order Date]])/3,0)</f>
        <v>Q4</v>
      </c>
      <c r="S2255" s="13">
        <f>MONTH(SalesDataTable[[#This Row],[Order Date]])</f>
        <v>11</v>
      </c>
      <c r="T2255" s="16" t="str">
        <f>TEXT(SalesDataTable[[#This Row],[Order Date]],"mmm")</f>
        <v>Nov</v>
      </c>
    </row>
    <row r="2256" ht="15.6" spans="1:20">
      <c r="A2256" s="19" t="s">
        <v>2327</v>
      </c>
      <c r="B2256" s="11">
        <v>46328</v>
      </c>
      <c r="C2256" s="12" t="s">
        <v>47</v>
      </c>
      <c r="D2256" s="12" t="s">
        <v>68</v>
      </c>
      <c r="E2256" s="12" t="s">
        <v>45</v>
      </c>
      <c r="F2256" s="12" t="s">
        <v>36</v>
      </c>
      <c r="G2256" s="12" t="s">
        <v>31</v>
      </c>
      <c r="H2256" s="12" t="s">
        <v>32</v>
      </c>
      <c r="I2256" s="13">
        <v>1</v>
      </c>
      <c r="J2256" s="14">
        <v>91.35</v>
      </c>
      <c r="K2256" s="15">
        <v>0</v>
      </c>
      <c r="L2256" s="14">
        <v>45.5</v>
      </c>
      <c r="M2256" s="14">
        <f t="shared" si="140"/>
        <v>91.35</v>
      </c>
      <c r="N2256" s="14">
        <f t="shared" si="141"/>
        <v>45.5</v>
      </c>
      <c r="O2256" s="14">
        <f t="shared" si="142"/>
        <v>45.85</v>
      </c>
      <c r="P2256" s="16">
        <f t="shared" si="143"/>
        <v>0.501915708812261</v>
      </c>
      <c r="Q2256" s="17">
        <f>YEAR(SalesDataTable[[#This Row],[Order Date]])</f>
        <v>2026</v>
      </c>
      <c r="R2256" s="16" t="str">
        <f>"Q"&amp;ROUNDUP(MONTH(SalesDataTable[[#This Row],[Order Date]])/3,0)</f>
        <v>Q4</v>
      </c>
      <c r="S2256" s="13">
        <f>MONTH(SalesDataTable[[#This Row],[Order Date]])</f>
        <v>11</v>
      </c>
      <c r="T2256" s="16" t="str">
        <f>TEXT(SalesDataTable[[#This Row],[Order Date]],"mmm")</f>
        <v>Nov</v>
      </c>
    </row>
    <row r="2257" ht="15.6" spans="1:20">
      <c r="A2257" s="19" t="s">
        <v>2328</v>
      </c>
      <c r="B2257" s="11">
        <v>46328</v>
      </c>
      <c r="C2257" s="12" t="s">
        <v>34</v>
      </c>
      <c r="D2257" s="12" t="s">
        <v>44</v>
      </c>
      <c r="E2257" s="12" t="s">
        <v>23</v>
      </c>
      <c r="F2257" s="12" t="s">
        <v>40</v>
      </c>
      <c r="G2257" s="12" t="s">
        <v>69</v>
      </c>
      <c r="H2257" s="12" t="s">
        <v>87</v>
      </c>
      <c r="I2257" s="13">
        <v>1</v>
      </c>
      <c r="J2257" s="14">
        <v>36.96</v>
      </c>
      <c r="K2257" s="15">
        <v>0.1</v>
      </c>
      <c r="L2257" s="14">
        <v>14.18</v>
      </c>
      <c r="M2257" s="14">
        <f t="shared" si="140"/>
        <v>33.264</v>
      </c>
      <c r="N2257" s="14">
        <f t="shared" si="141"/>
        <v>14.18</v>
      </c>
      <c r="O2257" s="14">
        <f t="shared" si="142"/>
        <v>19.084</v>
      </c>
      <c r="P2257" s="16">
        <f t="shared" si="143"/>
        <v>0.573713323713324</v>
      </c>
      <c r="Q2257" s="17">
        <f>YEAR(SalesDataTable[[#This Row],[Order Date]])</f>
        <v>2026</v>
      </c>
      <c r="R2257" s="16" t="str">
        <f>"Q"&amp;ROUNDUP(MONTH(SalesDataTable[[#This Row],[Order Date]])/3,0)</f>
        <v>Q4</v>
      </c>
      <c r="S2257" s="13">
        <f>MONTH(SalesDataTable[[#This Row],[Order Date]])</f>
        <v>11</v>
      </c>
      <c r="T2257" s="16" t="str">
        <f>TEXT(SalesDataTable[[#This Row],[Order Date]],"mmm")</f>
        <v>Nov</v>
      </c>
    </row>
    <row r="2258" ht="15.6" spans="1:20">
      <c r="A2258" s="19" t="s">
        <v>2329</v>
      </c>
      <c r="B2258" s="11">
        <v>46329</v>
      </c>
      <c r="C2258" s="12" t="s">
        <v>47</v>
      </c>
      <c r="D2258" s="12" t="s">
        <v>102</v>
      </c>
      <c r="E2258" s="12" t="s">
        <v>23</v>
      </c>
      <c r="F2258" s="12" t="s">
        <v>24</v>
      </c>
      <c r="G2258" s="12" t="s">
        <v>25</v>
      </c>
      <c r="H2258" s="12" t="s">
        <v>49</v>
      </c>
      <c r="I2258" s="13">
        <v>1</v>
      </c>
      <c r="J2258" s="14">
        <v>49.61</v>
      </c>
      <c r="K2258" s="15">
        <v>0</v>
      </c>
      <c r="L2258" s="14">
        <v>22.8</v>
      </c>
      <c r="M2258" s="14">
        <f t="shared" si="140"/>
        <v>49.61</v>
      </c>
      <c r="N2258" s="14">
        <f t="shared" si="141"/>
        <v>22.8</v>
      </c>
      <c r="O2258" s="14">
        <f t="shared" si="142"/>
        <v>26.81</v>
      </c>
      <c r="P2258" s="16">
        <f t="shared" si="143"/>
        <v>0.540415238863132</v>
      </c>
      <c r="Q2258" s="17">
        <f>YEAR(SalesDataTable[[#This Row],[Order Date]])</f>
        <v>2026</v>
      </c>
      <c r="R2258" s="16" t="str">
        <f>"Q"&amp;ROUNDUP(MONTH(SalesDataTable[[#This Row],[Order Date]])/3,0)</f>
        <v>Q4</v>
      </c>
      <c r="S2258" s="13">
        <f>MONTH(SalesDataTable[[#This Row],[Order Date]])</f>
        <v>11</v>
      </c>
      <c r="T2258" s="16" t="str">
        <f>TEXT(SalesDataTable[[#This Row],[Order Date]],"mmm")</f>
        <v>Nov</v>
      </c>
    </row>
    <row r="2259" ht="15.6" spans="1:20">
      <c r="A2259" s="19" t="s">
        <v>2330</v>
      </c>
      <c r="B2259" s="11">
        <v>46329</v>
      </c>
      <c r="C2259" s="12" t="s">
        <v>28</v>
      </c>
      <c r="D2259" s="12" t="s">
        <v>86</v>
      </c>
      <c r="E2259" s="12" t="s">
        <v>45</v>
      </c>
      <c r="F2259" s="12" t="s">
        <v>24</v>
      </c>
      <c r="G2259" s="12" t="s">
        <v>25</v>
      </c>
      <c r="H2259" s="12" t="s">
        <v>49</v>
      </c>
      <c r="I2259" s="13">
        <v>1</v>
      </c>
      <c r="J2259" s="14">
        <v>49.76</v>
      </c>
      <c r="K2259" s="15">
        <v>0.1</v>
      </c>
      <c r="L2259" s="14">
        <v>21.94</v>
      </c>
      <c r="M2259" s="14">
        <f t="shared" si="140"/>
        <v>44.784</v>
      </c>
      <c r="N2259" s="14">
        <f t="shared" si="141"/>
        <v>21.94</v>
      </c>
      <c r="O2259" s="14">
        <f t="shared" si="142"/>
        <v>22.844</v>
      </c>
      <c r="P2259" s="16">
        <f t="shared" si="143"/>
        <v>0.510092890317971</v>
      </c>
      <c r="Q2259" s="17">
        <f>YEAR(SalesDataTable[[#This Row],[Order Date]])</f>
        <v>2026</v>
      </c>
      <c r="R2259" s="16" t="str">
        <f>"Q"&amp;ROUNDUP(MONTH(SalesDataTable[[#This Row],[Order Date]])/3,0)</f>
        <v>Q4</v>
      </c>
      <c r="S2259" s="13">
        <f>MONTH(SalesDataTable[[#This Row],[Order Date]])</f>
        <v>11</v>
      </c>
      <c r="T2259" s="16" t="str">
        <f>TEXT(SalesDataTable[[#This Row],[Order Date]],"mmm")</f>
        <v>Nov</v>
      </c>
    </row>
    <row r="2260" ht="15.6" spans="1:20">
      <c r="A2260" s="19" t="s">
        <v>2331</v>
      </c>
      <c r="B2260" s="11">
        <v>46329</v>
      </c>
      <c r="C2260" s="12" t="s">
        <v>47</v>
      </c>
      <c r="D2260" s="12" t="s">
        <v>65</v>
      </c>
      <c r="E2260" s="12" t="s">
        <v>23</v>
      </c>
      <c r="F2260" s="12" t="s">
        <v>24</v>
      </c>
      <c r="G2260" s="12" t="s">
        <v>25</v>
      </c>
      <c r="H2260" s="12" t="s">
        <v>55</v>
      </c>
      <c r="I2260" s="13">
        <v>1</v>
      </c>
      <c r="J2260" s="14">
        <v>39.97</v>
      </c>
      <c r="K2260" s="15">
        <v>0.1</v>
      </c>
      <c r="L2260" s="14">
        <v>16.93</v>
      </c>
      <c r="M2260" s="14">
        <f t="shared" si="140"/>
        <v>35.973</v>
      </c>
      <c r="N2260" s="14">
        <f t="shared" si="141"/>
        <v>16.93</v>
      </c>
      <c r="O2260" s="14">
        <f t="shared" si="142"/>
        <v>19.043</v>
      </c>
      <c r="P2260" s="16">
        <f t="shared" si="143"/>
        <v>0.529369249159092</v>
      </c>
      <c r="Q2260" s="17">
        <f>YEAR(SalesDataTable[[#This Row],[Order Date]])</f>
        <v>2026</v>
      </c>
      <c r="R2260" s="16" t="str">
        <f>"Q"&amp;ROUNDUP(MONTH(SalesDataTable[[#This Row],[Order Date]])/3,0)</f>
        <v>Q4</v>
      </c>
      <c r="S2260" s="13">
        <f>MONTH(SalesDataTable[[#This Row],[Order Date]])</f>
        <v>11</v>
      </c>
      <c r="T2260" s="16" t="str">
        <f>TEXT(SalesDataTable[[#This Row],[Order Date]],"mmm")</f>
        <v>Nov</v>
      </c>
    </row>
    <row r="2261" ht="15.6" spans="1:20">
      <c r="A2261" s="19" t="s">
        <v>2332</v>
      </c>
      <c r="B2261" s="11">
        <v>46329</v>
      </c>
      <c r="C2261" s="12" t="s">
        <v>28</v>
      </c>
      <c r="D2261" s="12" t="s">
        <v>89</v>
      </c>
      <c r="E2261" s="12" t="s">
        <v>59</v>
      </c>
      <c r="F2261" s="12" t="s">
        <v>24</v>
      </c>
      <c r="G2261" s="12" t="s">
        <v>51</v>
      </c>
      <c r="H2261" s="12" t="s">
        <v>52</v>
      </c>
      <c r="I2261" s="13">
        <v>2</v>
      </c>
      <c r="J2261" s="14">
        <v>335.46</v>
      </c>
      <c r="K2261" s="15">
        <v>0.1</v>
      </c>
      <c r="L2261" s="14">
        <v>199.87</v>
      </c>
      <c r="M2261" s="14">
        <f t="shared" si="140"/>
        <v>603.828</v>
      </c>
      <c r="N2261" s="14">
        <f t="shared" si="141"/>
        <v>399.74</v>
      </c>
      <c r="O2261" s="14">
        <f t="shared" si="142"/>
        <v>204.088</v>
      </c>
      <c r="P2261" s="16">
        <f t="shared" si="143"/>
        <v>0.337990288625238</v>
      </c>
      <c r="Q2261" s="17">
        <f>YEAR(SalesDataTable[[#This Row],[Order Date]])</f>
        <v>2026</v>
      </c>
      <c r="R2261" s="16" t="str">
        <f>"Q"&amp;ROUNDUP(MONTH(SalesDataTable[[#This Row],[Order Date]])/3,0)</f>
        <v>Q4</v>
      </c>
      <c r="S2261" s="13">
        <f>MONTH(SalesDataTable[[#This Row],[Order Date]])</f>
        <v>11</v>
      </c>
      <c r="T2261" s="16" t="str">
        <f>TEXT(SalesDataTable[[#This Row],[Order Date]],"mmm")</f>
        <v>Nov</v>
      </c>
    </row>
    <row r="2262" ht="15.6" spans="1:20">
      <c r="A2262" s="19" t="s">
        <v>2333</v>
      </c>
      <c r="B2262" s="11">
        <v>46329</v>
      </c>
      <c r="C2262" s="12" t="s">
        <v>28</v>
      </c>
      <c r="D2262" s="12" t="s">
        <v>89</v>
      </c>
      <c r="E2262" s="12" t="s">
        <v>23</v>
      </c>
      <c r="F2262" s="12" t="s">
        <v>36</v>
      </c>
      <c r="G2262" s="12" t="s">
        <v>31</v>
      </c>
      <c r="H2262" s="12" t="s">
        <v>73</v>
      </c>
      <c r="I2262" s="13">
        <v>4</v>
      </c>
      <c r="J2262" s="14">
        <v>154.46</v>
      </c>
      <c r="K2262" s="15">
        <v>0.05</v>
      </c>
      <c r="L2262" s="14">
        <v>80.48</v>
      </c>
      <c r="M2262" s="14">
        <f t="shared" si="140"/>
        <v>586.948</v>
      </c>
      <c r="N2262" s="14">
        <f t="shared" si="141"/>
        <v>321.92</v>
      </c>
      <c r="O2262" s="14">
        <f t="shared" si="142"/>
        <v>265.028</v>
      </c>
      <c r="P2262" s="16">
        <f t="shared" si="143"/>
        <v>0.4515357408152</v>
      </c>
      <c r="Q2262" s="17">
        <f>YEAR(SalesDataTable[[#This Row],[Order Date]])</f>
        <v>2026</v>
      </c>
      <c r="R2262" s="16" t="str">
        <f>"Q"&amp;ROUNDUP(MONTH(SalesDataTable[[#This Row],[Order Date]])/3,0)</f>
        <v>Q4</v>
      </c>
      <c r="S2262" s="13">
        <f>MONTH(SalesDataTable[[#This Row],[Order Date]])</f>
        <v>11</v>
      </c>
      <c r="T2262" s="16" t="str">
        <f>TEXT(SalesDataTable[[#This Row],[Order Date]],"mmm")</f>
        <v>Nov</v>
      </c>
    </row>
    <row r="2263" ht="15.6" spans="1:20">
      <c r="A2263" s="19" t="s">
        <v>2334</v>
      </c>
      <c r="B2263" s="11">
        <v>46329</v>
      </c>
      <c r="C2263" s="12" t="s">
        <v>21</v>
      </c>
      <c r="D2263" s="12" t="s">
        <v>22</v>
      </c>
      <c r="E2263" s="12" t="s">
        <v>30</v>
      </c>
      <c r="F2263" s="12" t="s">
        <v>40</v>
      </c>
      <c r="G2263" s="12" t="s">
        <v>69</v>
      </c>
      <c r="H2263" s="12" t="s">
        <v>70</v>
      </c>
      <c r="I2263" s="13">
        <v>10</v>
      </c>
      <c r="J2263" s="14">
        <v>39.87</v>
      </c>
      <c r="K2263" s="15">
        <v>0.15</v>
      </c>
      <c r="L2263" s="14">
        <v>14.31</v>
      </c>
      <c r="M2263" s="14">
        <f t="shared" si="140"/>
        <v>338.895</v>
      </c>
      <c r="N2263" s="14">
        <f t="shared" si="141"/>
        <v>143.1</v>
      </c>
      <c r="O2263" s="14">
        <f t="shared" si="142"/>
        <v>195.795</v>
      </c>
      <c r="P2263" s="16">
        <f t="shared" si="143"/>
        <v>0.5777453193467</v>
      </c>
      <c r="Q2263" s="17">
        <f>YEAR(SalesDataTable[[#This Row],[Order Date]])</f>
        <v>2026</v>
      </c>
      <c r="R2263" s="16" t="str">
        <f>"Q"&amp;ROUNDUP(MONTH(SalesDataTable[[#This Row],[Order Date]])/3,0)</f>
        <v>Q4</v>
      </c>
      <c r="S2263" s="13">
        <f>MONTH(SalesDataTable[[#This Row],[Order Date]])</f>
        <v>11</v>
      </c>
      <c r="T2263" s="16" t="str">
        <f>TEXT(SalesDataTable[[#This Row],[Order Date]],"mmm")</f>
        <v>Nov</v>
      </c>
    </row>
    <row r="2264" ht="15.6" spans="1:20">
      <c r="A2264" s="19" t="s">
        <v>2335</v>
      </c>
      <c r="B2264" s="11">
        <v>46330</v>
      </c>
      <c r="C2264" s="12" t="s">
        <v>21</v>
      </c>
      <c r="D2264" s="12" t="s">
        <v>108</v>
      </c>
      <c r="E2264" s="12" t="s">
        <v>23</v>
      </c>
      <c r="F2264" s="12" t="s">
        <v>40</v>
      </c>
      <c r="G2264" s="12" t="s">
        <v>31</v>
      </c>
      <c r="H2264" s="12" t="s">
        <v>32</v>
      </c>
      <c r="I2264" s="13">
        <v>2</v>
      </c>
      <c r="J2264" s="14">
        <v>93.19</v>
      </c>
      <c r="K2264" s="15">
        <v>0.2</v>
      </c>
      <c r="L2264" s="14">
        <v>45.7</v>
      </c>
      <c r="M2264" s="14">
        <f t="shared" si="140"/>
        <v>149.104</v>
      </c>
      <c r="N2264" s="14">
        <f t="shared" si="141"/>
        <v>91.4</v>
      </c>
      <c r="O2264" s="14">
        <f t="shared" si="142"/>
        <v>57.704</v>
      </c>
      <c r="P2264" s="16">
        <f t="shared" si="143"/>
        <v>0.387005043459599</v>
      </c>
      <c r="Q2264" s="17">
        <f>YEAR(SalesDataTable[[#This Row],[Order Date]])</f>
        <v>2026</v>
      </c>
      <c r="R2264" s="16" t="str">
        <f>"Q"&amp;ROUNDUP(MONTH(SalesDataTable[[#This Row],[Order Date]])/3,0)</f>
        <v>Q4</v>
      </c>
      <c r="S2264" s="13">
        <f>MONTH(SalesDataTable[[#This Row],[Order Date]])</f>
        <v>11</v>
      </c>
      <c r="T2264" s="16" t="str">
        <f>TEXT(SalesDataTable[[#This Row],[Order Date]],"mmm")</f>
        <v>Nov</v>
      </c>
    </row>
    <row r="2265" ht="15.6" spans="1:20">
      <c r="A2265" s="19" t="s">
        <v>2336</v>
      </c>
      <c r="B2265" s="11">
        <v>46330</v>
      </c>
      <c r="C2265" s="12" t="s">
        <v>28</v>
      </c>
      <c r="D2265" s="12" t="s">
        <v>89</v>
      </c>
      <c r="E2265" s="12" t="s">
        <v>23</v>
      </c>
      <c r="F2265" s="12" t="s">
        <v>24</v>
      </c>
      <c r="G2265" s="12" t="s">
        <v>69</v>
      </c>
      <c r="H2265" s="12" t="s">
        <v>70</v>
      </c>
      <c r="I2265" s="13">
        <v>3</v>
      </c>
      <c r="J2265" s="14">
        <v>41.29</v>
      </c>
      <c r="K2265" s="15">
        <v>0.05</v>
      </c>
      <c r="L2265" s="14">
        <v>14.43</v>
      </c>
      <c r="M2265" s="14">
        <f t="shared" si="140"/>
        <v>117.6765</v>
      </c>
      <c r="N2265" s="14">
        <f t="shared" si="141"/>
        <v>43.29</v>
      </c>
      <c r="O2265" s="14">
        <f t="shared" si="142"/>
        <v>74.3865</v>
      </c>
      <c r="P2265" s="16">
        <f t="shared" si="143"/>
        <v>0.632127060203184</v>
      </c>
      <c r="Q2265" s="17">
        <f>YEAR(SalesDataTable[[#This Row],[Order Date]])</f>
        <v>2026</v>
      </c>
      <c r="R2265" s="16" t="str">
        <f>"Q"&amp;ROUNDUP(MONTH(SalesDataTable[[#This Row],[Order Date]])/3,0)</f>
        <v>Q4</v>
      </c>
      <c r="S2265" s="13">
        <f>MONTH(SalesDataTable[[#This Row],[Order Date]])</f>
        <v>11</v>
      </c>
      <c r="T2265" s="16" t="str">
        <f>TEXT(SalesDataTable[[#This Row],[Order Date]],"mmm")</f>
        <v>Nov</v>
      </c>
    </row>
    <row r="2266" ht="15.6" spans="1:20">
      <c r="A2266" s="19" t="s">
        <v>2337</v>
      </c>
      <c r="B2266" s="11">
        <v>46330</v>
      </c>
      <c r="C2266" s="12" t="s">
        <v>47</v>
      </c>
      <c r="D2266" s="12" t="s">
        <v>68</v>
      </c>
      <c r="E2266" s="12" t="s">
        <v>23</v>
      </c>
      <c r="F2266" s="12" t="s">
        <v>24</v>
      </c>
      <c r="G2266" s="12" t="s">
        <v>25</v>
      </c>
      <c r="H2266" s="12" t="s">
        <v>49</v>
      </c>
      <c r="I2266" s="13">
        <v>1</v>
      </c>
      <c r="J2266" s="14">
        <v>50.76</v>
      </c>
      <c r="K2266" s="15">
        <v>0.1</v>
      </c>
      <c r="L2266" s="14">
        <v>22.72</v>
      </c>
      <c r="M2266" s="14">
        <f t="shared" si="140"/>
        <v>45.684</v>
      </c>
      <c r="N2266" s="14">
        <f t="shared" si="141"/>
        <v>22.72</v>
      </c>
      <c r="O2266" s="14">
        <f t="shared" si="142"/>
        <v>22.964</v>
      </c>
      <c r="P2266" s="16">
        <f t="shared" si="143"/>
        <v>0.502670519218983</v>
      </c>
      <c r="Q2266" s="17">
        <f>YEAR(SalesDataTable[[#This Row],[Order Date]])</f>
        <v>2026</v>
      </c>
      <c r="R2266" s="16" t="str">
        <f>"Q"&amp;ROUNDUP(MONTH(SalesDataTable[[#This Row],[Order Date]])/3,0)</f>
        <v>Q4</v>
      </c>
      <c r="S2266" s="13">
        <f>MONTH(SalesDataTable[[#This Row],[Order Date]])</f>
        <v>11</v>
      </c>
      <c r="T2266" s="16" t="str">
        <f>TEXT(SalesDataTable[[#This Row],[Order Date]],"mmm")</f>
        <v>Nov</v>
      </c>
    </row>
    <row r="2267" ht="15.6" spans="1:20">
      <c r="A2267" s="19" t="s">
        <v>2338</v>
      </c>
      <c r="B2267" s="11">
        <v>46330</v>
      </c>
      <c r="C2267" s="12" t="s">
        <v>34</v>
      </c>
      <c r="D2267" s="12" t="s">
        <v>146</v>
      </c>
      <c r="E2267" s="12" t="s">
        <v>45</v>
      </c>
      <c r="F2267" s="12" t="s">
        <v>40</v>
      </c>
      <c r="G2267" s="12" t="s">
        <v>37</v>
      </c>
      <c r="H2267" s="12" t="s">
        <v>38</v>
      </c>
      <c r="I2267" s="13">
        <v>1</v>
      </c>
      <c r="J2267" s="14">
        <v>35.94</v>
      </c>
      <c r="K2267" s="15">
        <v>0.05</v>
      </c>
      <c r="L2267" s="14">
        <v>13.39</v>
      </c>
      <c r="M2267" s="14">
        <f t="shared" si="140"/>
        <v>34.143</v>
      </c>
      <c r="N2267" s="14">
        <f t="shared" si="141"/>
        <v>13.39</v>
      </c>
      <c r="O2267" s="14">
        <f t="shared" si="142"/>
        <v>20.753</v>
      </c>
      <c r="P2267" s="16">
        <f t="shared" si="143"/>
        <v>0.607825908678206</v>
      </c>
      <c r="Q2267" s="17">
        <f>YEAR(SalesDataTable[[#This Row],[Order Date]])</f>
        <v>2026</v>
      </c>
      <c r="R2267" s="16" t="str">
        <f>"Q"&amp;ROUNDUP(MONTH(SalesDataTable[[#This Row],[Order Date]])/3,0)</f>
        <v>Q4</v>
      </c>
      <c r="S2267" s="13">
        <f>MONTH(SalesDataTable[[#This Row],[Order Date]])</f>
        <v>11</v>
      </c>
      <c r="T2267" s="16" t="str">
        <f>TEXT(SalesDataTable[[#This Row],[Order Date]],"mmm")</f>
        <v>Nov</v>
      </c>
    </row>
    <row r="2268" ht="15.6" spans="1:20">
      <c r="A2268" s="19" t="s">
        <v>2339</v>
      </c>
      <c r="B2268" s="11">
        <v>46330</v>
      </c>
      <c r="C2268" s="12" t="s">
        <v>21</v>
      </c>
      <c r="D2268" s="12" t="s">
        <v>108</v>
      </c>
      <c r="E2268" s="12" t="s">
        <v>45</v>
      </c>
      <c r="F2268" s="12" t="s">
        <v>36</v>
      </c>
      <c r="G2268" s="12" t="s">
        <v>31</v>
      </c>
      <c r="H2268" s="12" t="s">
        <v>99</v>
      </c>
      <c r="I2268" s="13">
        <v>4</v>
      </c>
      <c r="J2268" s="14">
        <v>70.01</v>
      </c>
      <c r="K2268" s="15">
        <v>0.05</v>
      </c>
      <c r="L2268" s="14">
        <v>31.43</v>
      </c>
      <c r="M2268" s="14">
        <f t="shared" si="140"/>
        <v>266.038</v>
      </c>
      <c r="N2268" s="14">
        <f t="shared" si="141"/>
        <v>125.72</v>
      </c>
      <c r="O2268" s="14">
        <f t="shared" si="142"/>
        <v>140.318</v>
      </c>
      <c r="P2268" s="16">
        <f t="shared" si="143"/>
        <v>0.527435930205459</v>
      </c>
      <c r="Q2268" s="17">
        <f>YEAR(SalesDataTable[[#This Row],[Order Date]])</f>
        <v>2026</v>
      </c>
      <c r="R2268" s="16" t="str">
        <f>"Q"&amp;ROUNDUP(MONTH(SalesDataTable[[#This Row],[Order Date]])/3,0)</f>
        <v>Q4</v>
      </c>
      <c r="S2268" s="13">
        <f>MONTH(SalesDataTable[[#This Row],[Order Date]])</f>
        <v>11</v>
      </c>
      <c r="T2268" s="16" t="str">
        <f>TEXT(SalesDataTable[[#This Row],[Order Date]],"mmm")</f>
        <v>Nov</v>
      </c>
    </row>
    <row r="2269" ht="15.6" spans="1:20">
      <c r="A2269" s="19" t="s">
        <v>2340</v>
      </c>
      <c r="B2269" s="11">
        <v>46330</v>
      </c>
      <c r="C2269" s="12" t="s">
        <v>21</v>
      </c>
      <c r="D2269" s="12" t="s">
        <v>108</v>
      </c>
      <c r="E2269" s="12" t="s">
        <v>59</v>
      </c>
      <c r="F2269" s="12" t="s">
        <v>24</v>
      </c>
      <c r="G2269" s="12" t="s">
        <v>31</v>
      </c>
      <c r="H2269" s="12" t="s">
        <v>73</v>
      </c>
      <c r="I2269" s="13">
        <v>3</v>
      </c>
      <c r="J2269" s="14">
        <v>152.32</v>
      </c>
      <c r="K2269" s="15">
        <v>0.1</v>
      </c>
      <c r="L2269" s="14">
        <v>79.36</v>
      </c>
      <c r="M2269" s="14">
        <f t="shared" si="140"/>
        <v>411.264</v>
      </c>
      <c r="N2269" s="14">
        <f t="shared" si="141"/>
        <v>238.08</v>
      </c>
      <c r="O2269" s="14">
        <f t="shared" si="142"/>
        <v>173.184</v>
      </c>
      <c r="P2269" s="16">
        <f t="shared" si="143"/>
        <v>0.421101774042951</v>
      </c>
      <c r="Q2269" s="17">
        <f>YEAR(SalesDataTable[[#This Row],[Order Date]])</f>
        <v>2026</v>
      </c>
      <c r="R2269" s="16" t="str">
        <f>"Q"&amp;ROUNDUP(MONTH(SalesDataTable[[#This Row],[Order Date]])/3,0)</f>
        <v>Q4</v>
      </c>
      <c r="S2269" s="13">
        <f>MONTH(SalesDataTable[[#This Row],[Order Date]])</f>
        <v>11</v>
      </c>
      <c r="T2269" s="16" t="str">
        <f>TEXT(SalesDataTable[[#This Row],[Order Date]],"mmm")</f>
        <v>Nov</v>
      </c>
    </row>
    <row r="2270" ht="15.6" spans="1:20">
      <c r="A2270" s="19" t="s">
        <v>2341</v>
      </c>
      <c r="B2270" s="11">
        <v>46330</v>
      </c>
      <c r="C2270" s="12" t="s">
        <v>47</v>
      </c>
      <c r="D2270" s="12" t="s">
        <v>68</v>
      </c>
      <c r="E2270" s="12" t="s">
        <v>23</v>
      </c>
      <c r="F2270" s="12" t="s">
        <v>40</v>
      </c>
      <c r="G2270" s="12" t="s">
        <v>25</v>
      </c>
      <c r="H2270" s="12" t="s">
        <v>49</v>
      </c>
      <c r="I2270" s="13">
        <v>1</v>
      </c>
      <c r="J2270" s="14">
        <v>50.32</v>
      </c>
      <c r="K2270" s="15">
        <v>0.05</v>
      </c>
      <c r="L2270" s="14">
        <v>22.46</v>
      </c>
      <c r="M2270" s="14">
        <f t="shared" si="140"/>
        <v>47.804</v>
      </c>
      <c r="N2270" s="14">
        <f t="shared" si="141"/>
        <v>22.46</v>
      </c>
      <c r="O2270" s="14">
        <f t="shared" si="142"/>
        <v>25.344</v>
      </c>
      <c r="P2270" s="16">
        <f t="shared" si="143"/>
        <v>0.530164839762363</v>
      </c>
      <c r="Q2270" s="17">
        <f>YEAR(SalesDataTable[[#This Row],[Order Date]])</f>
        <v>2026</v>
      </c>
      <c r="R2270" s="16" t="str">
        <f>"Q"&amp;ROUNDUP(MONTH(SalesDataTable[[#This Row],[Order Date]])/3,0)</f>
        <v>Q4</v>
      </c>
      <c r="S2270" s="13">
        <f>MONTH(SalesDataTable[[#This Row],[Order Date]])</f>
        <v>11</v>
      </c>
      <c r="T2270" s="16" t="str">
        <f>TEXT(SalesDataTable[[#This Row],[Order Date]],"mmm")</f>
        <v>Nov</v>
      </c>
    </row>
    <row r="2271" ht="15.6" spans="1:20">
      <c r="A2271" s="19" t="s">
        <v>2342</v>
      </c>
      <c r="B2271" s="11">
        <v>46330</v>
      </c>
      <c r="C2271" s="12" t="s">
        <v>34</v>
      </c>
      <c r="D2271" s="12" t="s">
        <v>35</v>
      </c>
      <c r="E2271" s="12" t="s">
        <v>45</v>
      </c>
      <c r="F2271" s="12" t="s">
        <v>24</v>
      </c>
      <c r="G2271" s="12" t="s">
        <v>31</v>
      </c>
      <c r="H2271" s="12" t="s">
        <v>73</v>
      </c>
      <c r="I2271" s="13">
        <v>2</v>
      </c>
      <c r="J2271" s="14">
        <v>151.04</v>
      </c>
      <c r="K2271" s="15">
        <v>0.15</v>
      </c>
      <c r="L2271" s="14">
        <v>76.97</v>
      </c>
      <c r="M2271" s="14">
        <f t="shared" si="140"/>
        <v>256.768</v>
      </c>
      <c r="N2271" s="14">
        <f t="shared" si="141"/>
        <v>153.94</v>
      </c>
      <c r="O2271" s="14">
        <f t="shared" si="142"/>
        <v>102.828</v>
      </c>
      <c r="P2271" s="16">
        <f t="shared" si="143"/>
        <v>0.400470463609172</v>
      </c>
      <c r="Q2271" s="17">
        <f>YEAR(SalesDataTable[[#This Row],[Order Date]])</f>
        <v>2026</v>
      </c>
      <c r="R2271" s="16" t="str">
        <f>"Q"&amp;ROUNDUP(MONTH(SalesDataTable[[#This Row],[Order Date]])/3,0)</f>
        <v>Q4</v>
      </c>
      <c r="S2271" s="13">
        <f>MONTH(SalesDataTable[[#This Row],[Order Date]])</f>
        <v>11</v>
      </c>
      <c r="T2271" s="16" t="str">
        <f>TEXT(SalesDataTable[[#This Row],[Order Date]],"mmm")</f>
        <v>Nov</v>
      </c>
    </row>
    <row r="2272" ht="15.6" spans="1:20">
      <c r="A2272" s="19" t="s">
        <v>2343</v>
      </c>
      <c r="B2272" s="11">
        <v>46330</v>
      </c>
      <c r="C2272" s="12" t="s">
        <v>21</v>
      </c>
      <c r="D2272" s="12" t="s">
        <v>108</v>
      </c>
      <c r="E2272" s="12" t="s">
        <v>59</v>
      </c>
      <c r="F2272" s="12" t="s">
        <v>24</v>
      </c>
      <c r="G2272" s="12" t="s">
        <v>25</v>
      </c>
      <c r="H2272" s="12" t="s">
        <v>55</v>
      </c>
      <c r="I2272" s="13">
        <v>3</v>
      </c>
      <c r="J2272" s="14">
        <v>41.12</v>
      </c>
      <c r="K2272" s="15">
        <v>0.1</v>
      </c>
      <c r="L2272" s="14">
        <v>16.67</v>
      </c>
      <c r="M2272" s="14">
        <f t="shared" si="140"/>
        <v>111.024</v>
      </c>
      <c r="N2272" s="14">
        <f t="shared" si="141"/>
        <v>50.01</v>
      </c>
      <c r="O2272" s="14">
        <f t="shared" si="142"/>
        <v>61.014</v>
      </c>
      <c r="P2272" s="16">
        <f t="shared" si="143"/>
        <v>0.549556852572417</v>
      </c>
      <c r="Q2272" s="17">
        <f>YEAR(SalesDataTable[[#This Row],[Order Date]])</f>
        <v>2026</v>
      </c>
      <c r="R2272" s="16" t="str">
        <f>"Q"&amp;ROUNDUP(MONTH(SalesDataTable[[#This Row],[Order Date]])/3,0)</f>
        <v>Q4</v>
      </c>
      <c r="S2272" s="13">
        <f>MONTH(SalesDataTable[[#This Row],[Order Date]])</f>
        <v>11</v>
      </c>
      <c r="T2272" s="16" t="str">
        <f>TEXT(SalesDataTable[[#This Row],[Order Date]],"mmm")</f>
        <v>Nov</v>
      </c>
    </row>
    <row r="2273" ht="15.6" spans="1:20">
      <c r="A2273" s="19" t="s">
        <v>2344</v>
      </c>
      <c r="B2273" s="11">
        <v>46331</v>
      </c>
      <c r="C2273" s="12" t="s">
        <v>21</v>
      </c>
      <c r="D2273" s="12" t="s">
        <v>108</v>
      </c>
      <c r="E2273" s="12" t="s">
        <v>23</v>
      </c>
      <c r="F2273" s="12" t="s">
        <v>36</v>
      </c>
      <c r="G2273" s="12" t="s">
        <v>31</v>
      </c>
      <c r="H2273" s="12" t="s">
        <v>41</v>
      </c>
      <c r="I2273" s="13">
        <v>1</v>
      </c>
      <c r="J2273" s="14">
        <v>140.59</v>
      </c>
      <c r="K2273" s="15">
        <v>0.1</v>
      </c>
      <c r="L2273" s="14">
        <v>79.51</v>
      </c>
      <c r="M2273" s="14">
        <f t="shared" si="140"/>
        <v>126.531</v>
      </c>
      <c r="N2273" s="14">
        <f t="shared" si="141"/>
        <v>79.51</v>
      </c>
      <c r="O2273" s="14">
        <f t="shared" si="142"/>
        <v>47.021</v>
      </c>
      <c r="P2273" s="16">
        <f t="shared" si="143"/>
        <v>0.371616441820582</v>
      </c>
      <c r="Q2273" s="17">
        <f>YEAR(SalesDataTable[[#This Row],[Order Date]])</f>
        <v>2026</v>
      </c>
      <c r="R2273" s="16" t="str">
        <f>"Q"&amp;ROUNDUP(MONTH(SalesDataTable[[#This Row],[Order Date]])/3,0)</f>
        <v>Q4</v>
      </c>
      <c r="S2273" s="13">
        <f>MONTH(SalesDataTable[[#This Row],[Order Date]])</f>
        <v>11</v>
      </c>
      <c r="T2273" s="16" t="str">
        <f>TEXT(SalesDataTable[[#This Row],[Order Date]],"mmm")</f>
        <v>Nov</v>
      </c>
    </row>
    <row r="2274" ht="15.6" spans="1:20">
      <c r="A2274" s="19" t="s">
        <v>2345</v>
      </c>
      <c r="B2274" s="11">
        <v>46331</v>
      </c>
      <c r="C2274" s="12" t="s">
        <v>28</v>
      </c>
      <c r="D2274" s="12" t="s">
        <v>106</v>
      </c>
      <c r="E2274" s="12" t="s">
        <v>23</v>
      </c>
      <c r="F2274" s="12" t="s">
        <v>24</v>
      </c>
      <c r="G2274" s="12" t="s">
        <v>37</v>
      </c>
      <c r="H2274" s="12" t="s">
        <v>103</v>
      </c>
      <c r="I2274" s="13">
        <v>2</v>
      </c>
      <c r="J2274" s="14">
        <v>160.68</v>
      </c>
      <c r="K2274" s="15">
        <v>0</v>
      </c>
      <c r="L2274" s="14">
        <v>89.49</v>
      </c>
      <c r="M2274" s="14">
        <f t="shared" si="140"/>
        <v>321.36</v>
      </c>
      <c r="N2274" s="14">
        <f t="shared" si="141"/>
        <v>178.98</v>
      </c>
      <c r="O2274" s="14">
        <f t="shared" si="142"/>
        <v>142.38</v>
      </c>
      <c r="P2274" s="16">
        <f t="shared" si="143"/>
        <v>0.443054518297237</v>
      </c>
      <c r="Q2274" s="17">
        <f>YEAR(SalesDataTable[[#This Row],[Order Date]])</f>
        <v>2026</v>
      </c>
      <c r="R2274" s="16" t="str">
        <f>"Q"&amp;ROUNDUP(MONTH(SalesDataTable[[#This Row],[Order Date]])/3,0)</f>
        <v>Q4</v>
      </c>
      <c r="S2274" s="13">
        <f>MONTH(SalesDataTable[[#This Row],[Order Date]])</f>
        <v>11</v>
      </c>
      <c r="T2274" s="16" t="str">
        <f>TEXT(SalesDataTable[[#This Row],[Order Date]],"mmm")</f>
        <v>Nov</v>
      </c>
    </row>
    <row r="2275" ht="15.6" spans="1:20">
      <c r="A2275" s="19" t="s">
        <v>2346</v>
      </c>
      <c r="B2275" s="11">
        <v>46331</v>
      </c>
      <c r="C2275" s="12" t="s">
        <v>47</v>
      </c>
      <c r="D2275" s="12" t="s">
        <v>48</v>
      </c>
      <c r="E2275" s="12" t="s">
        <v>23</v>
      </c>
      <c r="F2275" s="12" t="s">
        <v>24</v>
      </c>
      <c r="G2275" s="12" t="s">
        <v>69</v>
      </c>
      <c r="H2275" s="12" t="s">
        <v>94</v>
      </c>
      <c r="I2275" s="13">
        <v>6</v>
      </c>
      <c r="J2275" s="14">
        <v>49.7</v>
      </c>
      <c r="K2275" s="15">
        <v>0</v>
      </c>
      <c r="L2275" s="14">
        <v>22.34</v>
      </c>
      <c r="M2275" s="14">
        <f t="shared" si="140"/>
        <v>298.2</v>
      </c>
      <c r="N2275" s="14">
        <f t="shared" si="141"/>
        <v>134.04</v>
      </c>
      <c r="O2275" s="14">
        <f t="shared" si="142"/>
        <v>164.16</v>
      </c>
      <c r="P2275" s="16">
        <f t="shared" si="143"/>
        <v>0.550503018108652</v>
      </c>
      <c r="Q2275" s="17">
        <f>YEAR(SalesDataTable[[#This Row],[Order Date]])</f>
        <v>2026</v>
      </c>
      <c r="R2275" s="16" t="str">
        <f>"Q"&amp;ROUNDUP(MONTH(SalesDataTable[[#This Row],[Order Date]])/3,0)</f>
        <v>Q4</v>
      </c>
      <c r="S2275" s="13">
        <f>MONTH(SalesDataTable[[#This Row],[Order Date]])</f>
        <v>11</v>
      </c>
      <c r="T2275" s="16" t="str">
        <f>TEXT(SalesDataTable[[#This Row],[Order Date]],"mmm")</f>
        <v>Nov</v>
      </c>
    </row>
    <row r="2276" ht="15.6" spans="1:20">
      <c r="A2276" s="19" t="s">
        <v>2347</v>
      </c>
      <c r="B2276" s="11">
        <v>46331</v>
      </c>
      <c r="C2276" s="12" t="s">
        <v>28</v>
      </c>
      <c r="D2276" s="12" t="s">
        <v>86</v>
      </c>
      <c r="E2276" s="12" t="s">
        <v>45</v>
      </c>
      <c r="F2276" s="12" t="s">
        <v>24</v>
      </c>
      <c r="G2276" s="12" t="s">
        <v>25</v>
      </c>
      <c r="H2276" s="12" t="s">
        <v>26</v>
      </c>
      <c r="I2276" s="13">
        <v>3</v>
      </c>
      <c r="J2276" s="14">
        <v>80.4</v>
      </c>
      <c r="K2276" s="15">
        <v>0.05</v>
      </c>
      <c r="L2276" s="14">
        <v>42.82</v>
      </c>
      <c r="M2276" s="14">
        <f t="shared" si="140"/>
        <v>229.14</v>
      </c>
      <c r="N2276" s="14">
        <f t="shared" si="141"/>
        <v>128.46</v>
      </c>
      <c r="O2276" s="14">
        <f t="shared" si="142"/>
        <v>100.68</v>
      </c>
      <c r="P2276" s="16">
        <f t="shared" si="143"/>
        <v>0.439382037182509</v>
      </c>
      <c r="Q2276" s="17">
        <f>YEAR(SalesDataTable[[#This Row],[Order Date]])</f>
        <v>2026</v>
      </c>
      <c r="R2276" s="16" t="str">
        <f>"Q"&amp;ROUNDUP(MONTH(SalesDataTable[[#This Row],[Order Date]])/3,0)</f>
        <v>Q4</v>
      </c>
      <c r="S2276" s="13">
        <f>MONTH(SalesDataTable[[#This Row],[Order Date]])</f>
        <v>11</v>
      </c>
      <c r="T2276" s="16" t="str">
        <f>TEXT(SalesDataTable[[#This Row],[Order Date]],"mmm")</f>
        <v>Nov</v>
      </c>
    </row>
    <row r="2277" ht="15.6" spans="1:20">
      <c r="A2277" s="19" t="s">
        <v>2348</v>
      </c>
      <c r="B2277" s="11">
        <v>46331</v>
      </c>
      <c r="C2277" s="12" t="s">
        <v>28</v>
      </c>
      <c r="D2277" s="12" t="s">
        <v>29</v>
      </c>
      <c r="E2277" s="12" t="s">
        <v>45</v>
      </c>
      <c r="F2277" s="12" t="s">
        <v>36</v>
      </c>
      <c r="G2277" s="12" t="s">
        <v>31</v>
      </c>
      <c r="H2277" s="12" t="s">
        <v>73</v>
      </c>
      <c r="I2277" s="13">
        <v>4</v>
      </c>
      <c r="J2277" s="14">
        <v>151.39</v>
      </c>
      <c r="K2277" s="15">
        <v>0.05</v>
      </c>
      <c r="L2277" s="14">
        <v>80.66</v>
      </c>
      <c r="M2277" s="14">
        <f t="shared" si="140"/>
        <v>575.282</v>
      </c>
      <c r="N2277" s="14">
        <f t="shared" si="141"/>
        <v>322.64</v>
      </c>
      <c r="O2277" s="14">
        <f t="shared" si="142"/>
        <v>252.642</v>
      </c>
      <c r="P2277" s="16">
        <f t="shared" si="143"/>
        <v>0.439162010978963</v>
      </c>
      <c r="Q2277" s="17">
        <f>YEAR(SalesDataTable[[#This Row],[Order Date]])</f>
        <v>2026</v>
      </c>
      <c r="R2277" s="16" t="str">
        <f>"Q"&amp;ROUNDUP(MONTH(SalesDataTable[[#This Row],[Order Date]])/3,0)</f>
        <v>Q4</v>
      </c>
      <c r="S2277" s="13">
        <f>MONTH(SalesDataTable[[#This Row],[Order Date]])</f>
        <v>11</v>
      </c>
      <c r="T2277" s="16" t="str">
        <f>TEXT(SalesDataTable[[#This Row],[Order Date]],"mmm")</f>
        <v>Nov</v>
      </c>
    </row>
    <row r="2278" ht="15.6" spans="1:20">
      <c r="A2278" s="19" t="s">
        <v>2349</v>
      </c>
      <c r="B2278" s="11">
        <v>46331</v>
      </c>
      <c r="C2278" s="12" t="s">
        <v>28</v>
      </c>
      <c r="D2278" s="12" t="s">
        <v>106</v>
      </c>
      <c r="E2278" s="12" t="s">
        <v>45</v>
      </c>
      <c r="F2278" s="12" t="s">
        <v>40</v>
      </c>
      <c r="G2278" s="12" t="s">
        <v>37</v>
      </c>
      <c r="H2278" s="12" t="s">
        <v>66</v>
      </c>
      <c r="I2278" s="13">
        <v>2</v>
      </c>
      <c r="J2278" s="14">
        <v>45.44</v>
      </c>
      <c r="K2278" s="15">
        <v>0.05</v>
      </c>
      <c r="L2278" s="14">
        <v>18.2</v>
      </c>
      <c r="M2278" s="14">
        <f t="shared" si="140"/>
        <v>86.336</v>
      </c>
      <c r="N2278" s="14">
        <f t="shared" si="141"/>
        <v>36.4</v>
      </c>
      <c r="O2278" s="14">
        <f t="shared" si="142"/>
        <v>49.936</v>
      </c>
      <c r="P2278" s="16">
        <f t="shared" si="143"/>
        <v>0.578391401037806</v>
      </c>
      <c r="Q2278" s="17">
        <f>YEAR(SalesDataTable[[#This Row],[Order Date]])</f>
        <v>2026</v>
      </c>
      <c r="R2278" s="16" t="str">
        <f>"Q"&amp;ROUNDUP(MONTH(SalesDataTable[[#This Row],[Order Date]])/3,0)</f>
        <v>Q4</v>
      </c>
      <c r="S2278" s="13">
        <f>MONTH(SalesDataTable[[#This Row],[Order Date]])</f>
        <v>11</v>
      </c>
      <c r="T2278" s="16" t="str">
        <f>TEXT(SalesDataTable[[#This Row],[Order Date]],"mmm")</f>
        <v>Nov</v>
      </c>
    </row>
    <row r="2279" ht="15.6" spans="1:20">
      <c r="A2279" s="19" t="s">
        <v>2350</v>
      </c>
      <c r="B2279" s="11">
        <v>46331</v>
      </c>
      <c r="C2279" s="12" t="s">
        <v>47</v>
      </c>
      <c r="D2279" s="12" t="s">
        <v>102</v>
      </c>
      <c r="E2279" s="12" t="s">
        <v>23</v>
      </c>
      <c r="F2279" s="12" t="s">
        <v>36</v>
      </c>
      <c r="G2279" s="12" t="s">
        <v>31</v>
      </c>
      <c r="H2279" s="12" t="s">
        <v>99</v>
      </c>
      <c r="I2279" s="13">
        <v>2</v>
      </c>
      <c r="J2279" s="14">
        <v>70.79</v>
      </c>
      <c r="K2279" s="15">
        <v>0.15</v>
      </c>
      <c r="L2279" s="14">
        <v>33.32</v>
      </c>
      <c r="M2279" s="14">
        <f t="shared" si="140"/>
        <v>120.343</v>
      </c>
      <c r="N2279" s="14">
        <f t="shared" si="141"/>
        <v>66.64</v>
      </c>
      <c r="O2279" s="14">
        <f t="shared" si="142"/>
        <v>53.703</v>
      </c>
      <c r="P2279" s="16">
        <f t="shared" si="143"/>
        <v>0.446249470264162</v>
      </c>
      <c r="Q2279" s="17">
        <f>YEAR(SalesDataTable[[#This Row],[Order Date]])</f>
        <v>2026</v>
      </c>
      <c r="R2279" s="16" t="str">
        <f>"Q"&amp;ROUNDUP(MONTH(SalesDataTable[[#This Row],[Order Date]])/3,0)</f>
        <v>Q4</v>
      </c>
      <c r="S2279" s="13">
        <f>MONTH(SalesDataTable[[#This Row],[Order Date]])</f>
        <v>11</v>
      </c>
      <c r="T2279" s="16" t="str">
        <f>TEXT(SalesDataTable[[#This Row],[Order Date]],"mmm")</f>
        <v>Nov</v>
      </c>
    </row>
    <row r="2280" ht="15.6" spans="1:20">
      <c r="A2280" s="19" t="s">
        <v>2351</v>
      </c>
      <c r="B2280" s="11">
        <v>46331</v>
      </c>
      <c r="C2280" s="12" t="s">
        <v>34</v>
      </c>
      <c r="D2280" s="12" t="s">
        <v>54</v>
      </c>
      <c r="E2280" s="12" t="s">
        <v>45</v>
      </c>
      <c r="F2280" s="12" t="s">
        <v>24</v>
      </c>
      <c r="G2280" s="12" t="s">
        <v>37</v>
      </c>
      <c r="H2280" s="12" t="s">
        <v>38</v>
      </c>
      <c r="I2280" s="13">
        <v>1</v>
      </c>
      <c r="J2280" s="14">
        <v>35.63</v>
      </c>
      <c r="K2280" s="15">
        <v>0</v>
      </c>
      <c r="L2280" s="14">
        <v>13.47</v>
      </c>
      <c r="M2280" s="14">
        <f t="shared" si="140"/>
        <v>35.63</v>
      </c>
      <c r="N2280" s="14">
        <f t="shared" si="141"/>
        <v>13.47</v>
      </c>
      <c r="O2280" s="14">
        <f t="shared" si="142"/>
        <v>22.16</v>
      </c>
      <c r="P2280" s="16">
        <f t="shared" si="143"/>
        <v>0.621947796800449</v>
      </c>
      <c r="Q2280" s="17">
        <f>YEAR(SalesDataTable[[#This Row],[Order Date]])</f>
        <v>2026</v>
      </c>
      <c r="R2280" s="16" t="str">
        <f>"Q"&amp;ROUNDUP(MONTH(SalesDataTable[[#This Row],[Order Date]])/3,0)</f>
        <v>Q4</v>
      </c>
      <c r="S2280" s="13">
        <f>MONTH(SalesDataTable[[#This Row],[Order Date]])</f>
        <v>11</v>
      </c>
      <c r="T2280" s="16" t="str">
        <f>TEXT(SalesDataTable[[#This Row],[Order Date]],"mmm")</f>
        <v>Nov</v>
      </c>
    </row>
    <row r="2281" ht="15.6" spans="1:20">
      <c r="A2281" s="19" t="s">
        <v>2352</v>
      </c>
      <c r="B2281" s="11">
        <v>46331</v>
      </c>
      <c r="C2281" s="12" t="s">
        <v>21</v>
      </c>
      <c r="D2281" s="12" t="s">
        <v>108</v>
      </c>
      <c r="E2281" s="12" t="s">
        <v>23</v>
      </c>
      <c r="F2281" s="12" t="s">
        <v>40</v>
      </c>
      <c r="G2281" s="12" t="s">
        <v>31</v>
      </c>
      <c r="H2281" s="12" t="s">
        <v>99</v>
      </c>
      <c r="I2281" s="13">
        <v>3</v>
      </c>
      <c r="J2281" s="14">
        <v>73.01</v>
      </c>
      <c r="K2281" s="15">
        <v>0.15</v>
      </c>
      <c r="L2281" s="14">
        <v>32.49</v>
      </c>
      <c r="M2281" s="14">
        <f t="shared" si="140"/>
        <v>186.1755</v>
      </c>
      <c r="N2281" s="14">
        <f t="shared" si="141"/>
        <v>97.47</v>
      </c>
      <c r="O2281" s="14">
        <f t="shared" si="142"/>
        <v>88.7055</v>
      </c>
      <c r="P2281" s="16">
        <f t="shared" si="143"/>
        <v>0.476461725629849</v>
      </c>
      <c r="Q2281" s="17">
        <f>YEAR(SalesDataTable[[#This Row],[Order Date]])</f>
        <v>2026</v>
      </c>
      <c r="R2281" s="16" t="str">
        <f>"Q"&amp;ROUNDUP(MONTH(SalesDataTable[[#This Row],[Order Date]])/3,0)</f>
        <v>Q4</v>
      </c>
      <c r="S2281" s="13">
        <f>MONTH(SalesDataTable[[#This Row],[Order Date]])</f>
        <v>11</v>
      </c>
      <c r="T2281" s="16" t="str">
        <f>TEXT(SalesDataTable[[#This Row],[Order Date]],"mmm")</f>
        <v>Nov</v>
      </c>
    </row>
    <row r="2282" ht="15.6" spans="1:20">
      <c r="A2282" s="19" t="s">
        <v>2353</v>
      </c>
      <c r="B2282" s="11">
        <v>46332</v>
      </c>
      <c r="C2282" s="12" t="s">
        <v>28</v>
      </c>
      <c r="D2282" s="12" t="s">
        <v>29</v>
      </c>
      <c r="E2282" s="12" t="s">
        <v>59</v>
      </c>
      <c r="F2282" s="12" t="s">
        <v>40</v>
      </c>
      <c r="G2282" s="12" t="s">
        <v>31</v>
      </c>
      <c r="H2282" s="12" t="s">
        <v>32</v>
      </c>
      <c r="I2282" s="13">
        <v>1</v>
      </c>
      <c r="J2282" s="14">
        <v>93.48</v>
      </c>
      <c r="K2282" s="15">
        <v>0.05</v>
      </c>
      <c r="L2282" s="14">
        <v>46.34</v>
      </c>
      <c r="M2282" s="14">
        <f t="shared" si="140"/>
        <v>88.806</v>
      </c>
      <c r="N2282" s="14">
        <f t="shared" si="141"/>
        <v>46.34</v>
      </c>
      <c r="O2282" s="14">
        <f t="shared" si="142"/>
        <v>42.466</v>
      </c>
      <c r="P2282" s="16">
        <f t="shared" si="143"/>
        <v>0.478188410692971</v>
      </c>
      <c r="Q2282" s="17">
        <f>YEAR(SalesDataTable[[#This Row],[Order Date]])</f>
        <v>2026</v>
      </c>
      <c r="R2282" s="16" t="str">
        <f>"Q"&amp;ROUNDUP(MONTH(SalesDataTable[[#This Row],[Order Date]])/3,0)</f>
        <v>Q4</v>
      </c>
      <c r="S2282" s="13">
        <f>MONTH(SalesDataTable[[#This Row],[Order Date]])</f>
        <v>11</v>
      </c>
      <c r="T2282" s="16" t="str">
        <f>TEXT(SalesDataTable[[#This Row],[Order Date]],"mmm")</f>
        <v>Nov</v>
      </c>
    </row>
    <row r="2283" ht="15.6" spans="1:20">
      <c r="A2283" s="19" t="s">
        <v>2354</v>
      </c>
      <c r="B2283" s="11">
        <v>46332</v>
      </c>
      <c r="C2283" s="12" t="s">
        <v>28</v>
      </c>
      <c r="D2283" s="12" t="s">
        <v>29</v>
      </c>
      <c r="E2283" s="12" t="s">
        <v>23</v>
      </c>
      <c r="F2283" s="12" t="s">
        <v>40</v>
      </c>
      <c r="G2283" s="12" t="s">
        <v>25</v>
      </c>
      <c r="H2283" s="12" t="s">
        <v>26</v>
      </c>
      <c r="I2283" s="13">
        <v>1</v>
      </c>
      <c r="J2283" s="14">
        <v>82.89</v>
      </c>
      <c r="K2283" s="15">
        <v>0</v>
      </c>
      <c r="L2283" s="14">
        <v>41.44</v>
      </c>
      <c r="M2283" s="14">
        <f t="shared" si="140"/>
        <v>82.89</v>
      </c>
      <c r="N2283" s="14">
        <f t="shared" si="141"/>
        <v>41.44</v>
      </c>
      <c r="O2283" s="14">
        <f t="shared" si="142"/>
        <v>41.45</v>
      </c>
      <c r="P2283" s="16">
        <f t="shared" si="143"/>
        <v>0.500060320907227</v>
      </c>
      <c r="Q2283" s="17">
        <f>YEAR(SalesDataTable[[#This Row],[Order Date]])</f>
        <v>2026</v>
      </c>
      <c r="R2283" s="16" t="str">
        <f>"Q"&amp;ROUNDUP(MONTH(SalesDataTable[[#This Row],[Order Date]])/3,0)</f>
        <v>Q4</v>
      </c>
      <c r="S2283" s="13">
        <f>MONTH(SalesDataTable[[#This Row],[Order Date]])</f>
        <v>11</v>
      </c>
      <c r="T2283" s="16" t="str">
        <f>TEXT(SalesDataTable[[#This Row],[Order Date]],"mmm")</f>
        <v>Nov</v>
      </c>
    </row>
    <row r="2284" ht="15.6" spans="1:20">
      <c r="A2284" s="19" t="s">
        <v>2355</v>
      </c>
      <c r="B2284" s="11">
        <v>46332</v>
      </c>
      <c r="C2284" s="12" t="s">
        <v>47</v>
      </c>
      <c r="D2284" s="12" t="s">
        <v>65</v>
      </c>
      <c r="E2284" s="12" t="s">
        <v>23</v>
      </c>
      <c r="F2284" s="12" t="s">
        <v>36</v>
      </c>
      <c r="G2284" s="12" t="s">
        <v>37</v>
      </c>
      <c r="H2284" s="12" t="s">
        <v>38</v>
      </c>
      <c r="I2284" s="13">
        <v>2</v>
      </c>
      <c r="J2284" s="14">
        <v>35.71</v>
      </c>
      <c r="K2284" s="15">
        <v>0.2</v>
      </c>
      <c r="L2284" s="14">
        <v>13.48</v>
      </c>
      <c r="M2284" s="14">
        <f t="shared" si="140"/>
        <v>57.136</v>
      </c>
      <c r="N2284" s="14">
        <f t="shared" si="141"/>
        <v>26.96</v>
      </c>
      <c r="O2284" s="14">
        <f t="shared" si="142"/>
        <v>30.176</v>
      </c>
      <c r="P2284" s="16">
        <f t="shared" si="143"/>
        <v>0.528143377205265</v>
      </c>
      <c r="Q2284" s="17">
        <f>YEAR(SalesDataTable[[#This Row],[Order Date]])</f>
        <v>2026</v>
      </c>
      <c r="R2284" s="16" t="str">
        <f>"Q"&amp;ROUNDUP(MONTH(SalesDataTable[[#This Row],[Order Date]])/3,0)</f>
        <v>Q4</v>
      </c>
      <c r="S2284" s="13">
        <f>MONTH(SalesDataTable[[#This Row],[Order Date]])</f>
        <v>11</v>
      </c>
      <c r="T2284" s="16" t="str">
        <f>TEXT(SalesDataTable[[#This Row],[Order Date]],"mmm")</f>
        <v>Nov</v>
      </c>
    </row>
    <row r="2285" ht="15.6" spans="1:20">
      <c r="A2285" s="19" t="s">
        <v>2356</v>
      </c>
      <c r="B2285" s="11">
        <v>46332</v>
      </c>
      <c r="C2285" s="12" t="s">
        <v>47</v>
      </c>
      <c r="D2285" s="12" t="s">
        <v>102</v>
      </c>
      <c r="E2285" s="12" t="s">
        <v>45</v>
      </c>
      <c r="F2285" s="12" t="s">
        <v>36</v>
      </c>
      <c r="G2285" s="12" t="s">
        <v>69</v>
      </c>
      <c r="H2285" s="12" t="s">
        <v>70</v>
      </c>
      <c r="I2285" s="13">
        <v>1</v>
      </c>
      <c r="J2285" s="14">
        <v>40.38</v>
      </c>
      <c r="K2285" s="15">
        <v>0.15</v>
      </c>
      <c r="L2285" s="14">
        <v>14.53</v>
      </c>
      <c r="M2285" s="14">
        <f t="shared" si="140"/>
        <v>34.323</v>
      </c>
      <c r="N2285" s="14">
        <f t="shared" si="141"/>
        <v>14.53</v>
      </c>
      <c r="O2285" s="14">
        <f t="shared" si="142"/>
        <v>19.793</v>
      </c>
      <c r="P2285" s="16">
        <f t="shared" si="143"/>
        <v>0.576668706115433</v>
      </c>
      <c r="Q2285" s="17">
        <f>YEAR(SalesDataTable[[#This Row],[Order Date]])</f>
        <v>2026</v>
      </c>
      <c r="R2285" s="16" t="str">
        <f>"Q"&amp;ROUNDUP(MONTH(SalesDataTable[[#This Row],[Order Date]])/3,0)</f>
        <v>Q4</v>
      </c>
      <c r="S2285" s="13">
        <f>MONTH(SalesDataTable[[#This Row],[Order Date]])</f>
        <v>11</v>
      </c>
      <c r="T2285" s="16" t="str">
        <f>TEXT(SalesDataTable[[#This Row],[Order Date]],"mmm")</f>
        <v>Nov</v>
      </c>
    </row>
    <row r="2286" ht="15.6" spans="1:20">
      <c r="A2286" s="19" t="s">
        <v>2357</v>
      </c>
      <c r="B2286" s="11">
        <v>46332</v>
      </c>
      <c r="C2286" s="12" t="s">
        <v>28</v>
      </c>
      <c r="D2286" s="12" t="s">
        <v>89</v>
      </c>
      <c r="E2286" s="12" t="s">
        <v>59</v>
      </c>
      <c r="F2286" s="12" t="s">
        <v>36</v>
      </c>
      <c r="G2286" s="12" t="s">
        <v>31</v>
      </c>
      <c r="H2286" s="12" t="s">
        <v>41</v>
      </c>
      <c r="I2286" s="13">
        <v>1</v>
      </c>
      <c r="J2286" s="14">
        <v>142</v>
      </c>
      <c r="K2286" s="15">
        <v>0.05</v>
      </c>
      <c r="L2286" s="14">
        <v>81.1</v>
      </c>
      <c r="M2286" s="14">
        <f t="shared" si="140"/>
        <v>134.9</v>
      </c>
      <c r="N2286" s="14">
        <f t="shared" si="141"/>
        <v>81.1</v>
      </c>
      <c r="O2286" s="14">
        <f t="shared" si="142"/>
        <v>53.8</v>
      </c>
      <c r="P2286" s="16">
        <f t="shared" si="143"/>
        <v>0.398813936249073</v>
      </c>
      <c r="Q2286" s="17">
        <f>YEAR(SalesDataTable[[#This Row],[Order Date]])</f>
        <v>2026</v>
      </c>
      <c r="R2286" s="16" t="str">
        <f>"Q"&amp;ROUNDUP(MONTH(SalesDataTable[[#This Row],[Order Date]])/3,0)</f>
        <v>Q4</v>
      </c>
      <c r="S2286" s="13">
        <f>MONTH(SalesDataTable[[#This Row],[Order Date]])</f>
        <v>11</v>
      </c>
      <c r="T2286" s="16" t="str">
        <f>TEXT(SalesDataTable[[#This Row],[Order Date]],"mmm")</f>
        <v>Nov</v>
      </c>
    </row>
    <row r="2287" ht="15.6" spans="1:20">
      <c r="A2287" s="19" t="s">
        <v>2358</v>
      </c>
      <c r="B2287" s="11">
        <v>46332</v>
      </c>
      <c r="C2287" s="12" t="s">
        <v>21</v>
      </c>
      <c r="D2287" s="12" t="s">
        <v>108</v>
      </c>
      <c r="E2287" s="12" t="s">
        <v>59</v>
      </c>
      <c r="F2287" s="12" t="s">
        <v>36</v>
      </c>
      <c r="G2287" s="12" t="s">
        <v>37</v>
      </c>
      <c r="H2287" s="12" t="s">
        <v>38</v>
      </c>
      <c r="I2287" s="13">
        <v>2</v>
      </c>
      <c r="J2287" s="14">
        <v>36.29</v>
      </c>
      <c r="K2287" s="15">
        <v>0.15</v>
      </c>
      <c r="L2287" s="14">
        <v>13.93</v>
      </c>
      <c r="M2287" s="14">
        <f t="shared" si="140"/>
        <v>61.693</v>
      </c>
      <c r="N2287" s="14">
        <f t="shared" si="141"/>
        <v>27.86</v>
      </c>
      <c r="O2287" s="14">
        <f t="shared" si="142"/>
        <v>33.833</v>
      </c>
      <c r="P2287" s="16">
        <f t="shared" si="143"/>
        <v>0.548409057753716</v>
      </c>
      <c r="Q2287" s="17">
        <f>YEAR(SalesDataTable[[#This Row],[Order Date]])</f>
        <v>2026</v>
      </c>
      <c r="R2287" s="16" t="str">
        <f>"Q"&amp;ROUNDUP(MONTH(SalesDataTable[[#This Row],[Order Date]])/3,0)</f>
        <v>Q4</v>
      </c>
      <c r="S2287" s="13">
        <f>MONTH(SalesDataTable[[#This Row],[Order Date]])</f>
        <v>11</v>
      </c>
      <c r="T2287" s="16" t="str">
        <f>TEXT(SalesDataTable[[#This Row],[Order Date]],"mmm")</f>
        <v>Nov</v>
      </c>
    </row>
    <row r="2288" ht="15.6" spans="1:20">
      <c r="A2288" s="19" t="s">
        <v>2359</v>
      </c>
      <c r="B2288" s="11">
        <v>46332</v>
      </c>
      <c r="C2288" s="12" t="s">
        <v>47</v>
      </c>
      <c r="D2288" s="12" t="s">
        <v>68</v>
      </c>
      <c r="E2288" s="12" t="s">
        <v>23</v>
      </c>
      <c r="F2288" s="12" t="s">
        <v>36</v>
      </c>
      <c r="G2288" s="12" t="s">
        <v>51</v>
      </c>
      <c r="H2288" s="12" t="s">
        <v>110</v>
      </c>
      <c r="I2288" s="13">
        <v>1</v>
      </c>
      <c r="J2288" s="14">
        <v>121.66</v>
      </c>
      <c r="K2288" s="15">
        <v>0</v>
      </c>
      <c r="L2288" s="14">
        <v>61.66</v>
      </c>
      <c r="M2288" s="14">
        <f t="shared" si="140"/>
        <v>121.66</v>
      </c>
      <c r="N2288" s="14">
        <f t="shared" si="141"/>
        <v>61.66</v>
      </c>
      <c r="O2288" s="14">
        <f t="shared" si="142"/>
        <v>60</v>
      </c>
      <c r="P2288" s="16">
        <f t="shared" si="143"/>
        <v>0.493177708367582</v>
      </c>
      <c r="Q2288" s="17">
        <f>YEAR(SalesDataTable[[#This Row],[Order Date]])</f>
        <v>2026</v>
      </c>
      <c r="R2288" s="16" t="str">
        <f>"Q"&amp;ROUNDUP(MONTH(SalesDataTable[[#This Row],[Order Date]])/3,0)</f>
        <v>Q4</v>
      </c>
      <c r="S2288" s="13">
        <f>MONTH(SalesDataTable[[#This Row],[Order Date]])</f>
        <v>11</v>
      </c>
      <c r="T2288" s="16" t="str">
        <f>TEXT(SalesDataTable[[#This Row],[Order Date]],"mmm")</f>
        <v>Nov</v>
      </c>
    </row>
    <row r="2289" ht="15.6" spans="1:20">
      <c r="A2289" s="19" t="s">
        <v>2360</v>
      </c>
      <c r="B2289" s="11">
        <v>46332</v>
      </c>
      <c r="C2289" s="12" t="s">
        <v>28</v>
      </c>
      <c r="D2289" s="12" t="s">
        <v>106</v>
      </c>
      <c r="E2289" s="12" t="s">
        <v>23</v>
      </c>
      <c r="F2289" s="12" t="s">
        <v>24</v>
      </c>
      <c r="G2289" s="12" t="s">
        <v>51</v>
      </c>
      <c r="H2289" s="12" t="s">
        <v>110</v>
      </c>
      <c r="I2289" s="13">
        <v>3</v>
      </c>
      <c r="J2289" s="14">
        <v>124.65</v>
      </c>
      <c r="K2289" s="15">
        <v>0.05</v>
      </c>
      <c r="L2289" s="14">
        <v>62.27</v>
      </c>
      <c r="M2289" s="14">
        <f t="shared" si="140"/>
        <v>355.2525</v>
      </c>
      <c r="N2289" s="14">
        <f t="shared" si="141"/>
        <v>186.81</v>
      </c>
      <c r="O2289" s="14">
        <f t="shared" si="142"/>
        <v>168.4425</v>
      </c>
      <c r="P2289" s="16">
        <f t="shared" si="143"/>
        <v>0.474148668904512</v>
      </c>
      <c r="Q2289" s="17">
        <f>YEAR(SalesDataTable[[#This Row],[Order Date]])</f>
        <v>2026</v>
      </c>
      <c r="R2289" s="16" t="str">
        <f>"Q"&amp;ROUNDUP(MONTH(SalesDataTable[[#This Row],[Order Date]])/3,0)</f>
        <v>Q4</v>
      </c>
      <c r="S2289" s="13">
        <f>MONTH(SalesDataTable[[#This Row],[Order Date]])</f>
        <v>11</v>
      </c>
      <c r="T2289" s="16" t="str">
        <f>TEXT(SalesDataTable[[#This Row],[Order Date]],"mmm")</f>
        <v>Nov</v>
      </c>
    </row>
    <row r="2290" ht="15.6" spans="1:20">
      <c r="A2290" s="19" t="s">
        <v>2361</v>
      </c>
      <c r="B2290" s="11">
        <v>46332</v>
      </c>
      <c r="C2290" s="12" t="s">
        <v>21</v>
      </c>
      <c r="D2290" s="12" t="s">
        <v>108</v>
      </c>
      <c r="E2290" s="12" t="s">
        <v>23</v>
      </c>
      <c r="F2290" s="12" t="s">
        <v>36</v>
      </c>
      <c r="G2290" s="12" t="s">
        <v>25</v>
      </c>
      <c r="H2290" s="12" t="s">
        <v>26</v>
      </c>
      <c r="I2290" s="13">
        <v>2</v>
      </c>
      <c r="J2290" s="14">
        <v>80.61</v>
      </c>
      <c r="K2290" s="15">
        <v>0</v>
      </c>
      <c r="L2290" s="14">
        <v>43.72</v>
      </c>
      <c r="M2290" s="14">
        <f t="shared" si="140"/>
        <v>161.22</v>
      </c>
      <c r="N2290" s="14">
        <f t="shared" si="141"/>
        <v>87.44</v>
      </c>
      <c r="O2290" s="14">
        <f t="shared" si="142"/>
        <v>73.78</v>
      </c>
      <c r="P2290" s="16">
        <f t="shared" si="143"/>
        <v>0.457635529090684</v>
      </c>
      <c r="Q2290" s="17">
        <f>YEAR(SalesDataTable[[#This Row],[Order Date]])</f>
        <v>2026</v>
      </c>
      <c r="R2290" s="16" t="str">
        <f>"Q"&amp;ROUNDUP(MONTH(SalesDataTable[[#This Row],[Order Date]])/3,0)</f>
        <v>Q4</v>
      </c>
      <c r="S2290" s="13">
        <f>MONTH(SalesDataTable[[#This Row],[Order Date]])</f>
        <v>11</v>
      </c>
      <c r="T2290" s="16" t="str">
        <f>TEXT(SalesDataTable[[#This Row],[Order Date]],"mmm")</f>
        <v>Nov</v>
      </c>
    </row>
    <row r="2291" ht="15.6" spans="1:20">
      <c r="A2291" s="19" t="s">
        <v>2362</v>
      </c>
      <c r="B2291" s="11">
        <v>46333</v>
      </c>
      <c r="C2291" s="12" t="s">
        <v>28</v>
      </c>
      <c r="D2291" s="12" t="s">
        <v>86</v>
      </c>
      <c r="E2291" s="12" t="s">
        <v>23</v>
      </c>
      <c r="F2291" s="12" t="s">
        <v>36</v>
      </c>
      <c r="G2291" s="12" t="s">
        <v>31</v>
      </c>
      <c r="H2291" s="12" t="s">
        <v>73</v>
      </c>
      <c r="I2291" s="13">
        <v>1</v>
      </c>
      <c r="J2291" s="14">
        <v>153.96</v>
      </c>
      <c r="K2291" s="15">
        <v>0</v>
      </c>
      <c r="L2291" s="14">
        <v>80.62</v>
      </c>
      <c r="M2291" s="14">
        <f t="shared" si="140"/>
        <v>153.96</v>
      </c>
      <c r="N2291" s="14">
        <f t="shared" si="141"/>
        <v>80.62</v>
      </c>
      <c r="O2291" s="14">
        <f t="shared" si="142"/>
        <v>73.34</v>
      </c>
      <c r="P2291" s="16">
        <f t="shared" si="143"/>
        <v>0.476357495453365</v>
      </c>
      <c r="Q2291" s="17">
        <f>YEAR(SalesDataTable[[#This Row],[Order Date]])</f>
        <v>2026</v>
      </c>
      <c r="R2291" s="16" t="str">
        <f>"Q"&amp;ROUNDUP(MONTH(SalesDataTable[[#This Row],[Order Date]])/3,0)</f>
        <v>Q4</v>
      </c>
      <c r="S2291" s="13">
        <f>MONTH(SalesDataTable[[#This Row],[Order Date]])</f>
        <v>11</v>
      </c>
      <c r="T2291" s="16" t="str">
        <f>TEXT(SalesDataTable[[#This Row],[Order Date]],"mmm")</f>
        <v>Nov</v>
      </c>
    </row>
    <row r="2292" ht="15.6" spans="1:20">
      <c r="A2292" s="19" t="s">
        <v>2363</v>
      </c>
      <c r="B2292" s="11">
        <v>46333</v>
      </c>
      <c r="C2292" s="12" t="s">
        <v>28</v>
      </c>
      <c r="D2292" s="12" t="s">
        <v>29</v>
      </c>
      <c r="E2292" s="12" t="s">
        <v>45</v>
      </c>
      <c r="F2292" s="12" t="s">
        <v>24</v>
      </c>
      <c r="G2292" s="12" t="s">
        <v>37</v>
      </c>
      <c r="H2292" s="12" t="s">
        <v>38</v>
      </c>
      <c r="I2292" s="13">
        <v>1</v>
      </c>
      <c r="J2292" s="14">
        <v>35.58</v>
      </c>
      <c r="K2292" s="15">
        <v>0</v>
      </c>
      <c r="L2292" s="14">
        <v>13.4</v>
      </c>
      <c r="M2292" s="14">
        <f t="shared" si="140"/>
        <v>35.58</v>
      </c>
      <c r="N2292" s="14">
        <f t="shared" si="141"/>
        <v>13.4</v>
      </c>
      <c r="O2292" s="14">
        <f t="shared" si="142"/>
        <v>22.18</v>
      </c>
      <c r="P2292" s="16">
        <f t="shared" si="143"/>
        <v>0.623383923552558</v>
      </c>
      <c r="Q2292" s="17">
        <f>YEAR(SalesDataTable[[#This Row],[Order Date]])</f>
        <v>2026</v>
      </c>
      <c r="R2292" s="16" t="str">
        <f>"Q"&amp;ROUNDUP(MONTH(SalesDataTable[[#This Row],[Order Date]])/3,0)</f>
        <v>Q4</v>
      </c>
      <c r="S2292" s="13">
        <f>MONTH(SalesDataTable[[#This Row],[Order Date]])</f>
        <v>11</v>
      </c>
      <c r="T2292" s="16" t="str">
        <f>TEXT(SalesDataTable[[#This Row],[Order Date]],"mmm")</f>
        <v>Nov</v>
      </c>
    </row>
    <row r="2293" ht="15.6" spans="1:20">
      <c r="A2293" s="19" t="s">
        <v>2364</v>
      </c>
      <c r="B2293" s="11">
        <v>46333</v>
      </c>
      <c r="C2293" s="12" t="s">
        <v>21</v>
      </c>
      <c r="D2293" s="12" t="s">
        <v>22</v>
      </c>
      <c r="E2293" s="12" t="s">
        <v>59</v>
      </c>
      <c r="F2293" s="12" t="s">
        <v>36</v>
      </c>
      <c r="G2293" s="12" t="s">
        <v>69</v>
      </c>
      <c r="H2293" s="12" t="s">
        <v>87</v>
      </c>
      <c r="I2293" s="13">
        <v>5</v>
      </c>
      <c r="J2293" s="14">
        <v>36.37</v>
      </c>
      <c r="K2293" s="15">
        <v>0.15</v>
      </c>
      <c r="L2293" s="14">
        <v>13.65</v>
      </c>
      <c r="M2293" s="14">
        <f t="shared" si="140"/>
        <v>154.5725</v>
      </c>
      <c r="N2293" s="14">
        <f t="shared" si="141"/>
        <v>68.25</v>
      </c>
      <c r="O2293" s="14">
        <f t="shared" si="142"/>
        <v>86.3225</v>
      </c>
      <c r="P2293" s="16">
        <f t="shared" si="143"/>
        <v>0.558459622507238</v>
      </c>
      <c r="Q2293" s="17">
        <f>YEAR(SalesDataTable[[#This Row],[Order Date]])</f>
        <v>2026</v>
      </c>
      <c r="R2293" s="16" t="str">
        <f>"Q"&amp;ROUNDUP(MONTH(SalesDataTable[[#This Row],[Order Date]])/3,0)</f>
        <v>Q4</v>
      </c>
      <c r="S2293" s="13">
        <f>MONTH(SalesDataTable[[#This Row],[Order Date]])</f>
        <v>11</v>
      </c>
      <c r="T2293" s="16" t="str">
        <f>TEXT(SalesDataTable[[#This Row],[Order Date]],"mmm")</f>
        <v>Nov</v>
      </c>
    </row>
    <row r="2294" ht="15.6" spans="1:20">
      <c r="A2294" s="19" t="s">
        <v>2365</v>
      </c>
      <c r="B2294" s="11">
        <v>46333</v>
      </c>
      <c r="C2294" s="12" t="s">
        <v>47</v>
      </c>
      <c r="D2294" s="12" t="s">
        <v>48</v>
      </c>
      <c r="E2294" s="12" t="s">
        <v>59</v>
      </c>
      <c r="F2294" s="12" t="s">
        <v>24</v>
      </c>
      <c r="G2294" s="12" t="s">
        <v>31</v>
      </c>
      <c r="H2294" s="12" t="s">
        <v>73</v>
      </c>
      <c r="I2294" s="13">
        <v>2</v>
      </c>
      <c r="J2294" s="14">
        <v>151.55</v>
      </c>
      <c r="K2294" s="15">
        <v>0.1</v>
      </c>
      <c r="L2294" s="14">
        <v>80.48</v>
      </c>
      <c r="M2294" s="14">
        <f t="shared" si="140"/>
        <v>272.79</v>
      </c>
      <c r="N2294" s="14">
        <f t="shared" si="141"/>
        <v>160.96</v>
      </c>
      <c r="O2294" s="14">
        <f t="shared" si="142"/>
        <v>111.83</v>
      </c>
      <c r="P2294" s="16">
        <f t="shared" si="143"/>
        <v>0.409949045052971</v>
      </c>
      <c r="Q2294" s="17">
        <f>YEAR(SalesDataTable[[#This Row],[Order Date]])</f>
        <v>2026</v>
      </c>
      <c r="R2294" s="16" t="str">
        <f>"Q"&amp;ROUNDUP(MONTH(SalesDataTable[[#This Row],[Order Date]])/3,0)</f>
        <v>Q4</v>
      </c>
      <c r="S2294" s="13">
        <f>MONTH(SalesDataTable[[#This Row],[Order Date]])</f>
        <v>11</v>
      </c>
      <c r="T2294" s="16" t="str">
        <f>TEXT(SalesDataTable[[#This Row],[Order Date]],"mmm")</f>
        <v>Nov</v>
      </c>
    </row>
    <row r="2295" ht="15.6" spans="1:20">
      <c r="A2295" s="19" t="s">
        <v>2366</v>
      </c>
      <c r="B2295" s="11">
        <v>46333</v>
      </c>
      <c r="C2295" s="12" t="s">
        <v>21</v>
      </c>
      <c r="D2295" s="12" t="s">
        <v>72</v>
      </c>
      <c r="E2295" s="12" t="s">
        <v>45</v>
      </c>
      <c r="F2295" s="12" t="s">
        <v>36</v>
      </c>
      <c r="G2295" s="12" t="s">
        <v>51</v>
      </c>
      <c r="H2295" s="12" t="s">
        <v>84</v>
      </c>
      <c r="I2295" s="13">
        <v>2</v>
      </c>
      <c r="J2295" s="14">
        <v>80.67</v>
      </c>
      <c r="K2295" s="15">
        <v>0</v>
      </c>
      <c r="L2295" s="14">
        <v>40.5</v>
      </c>
      <c r="M2295" s="14">
        <f t="shared" si="140"/>
        <v>161.34</v>
      </c>
      <c r="N2295" s="14">
        <f t="shared" si="141"/>
        <v>81</v>
      </c>
      <c r="O2295" s="14">
        <f t="shared" si="142"/>
        <v>80.34</v>
      </c>
      <c r="P2295" s="16">
        <f t="shared" si="143"/>
        <v>0.497954629973968</v>
      </c>
      <c r="Q2295" s="17">
        <f>YEAR(SalesDataTable[[#This Row],[Order Date]])</f>
        <v>2026</v>
      </c>
      <c r="R2295" s="16" t="str">
        <f>"Q"&amp;ROUNDUP(MONTH(SalesDataTable[[#This Row],[Order Date]])/3,0)</f>
        <v>Q4</v>
      </c>
      <c r="S2295" s="13">
        <f>MONTH(SalesDataTable[[#This Row],[Order Date]])</f>
        <v>11</v>
      </c>
      <c r="T2295" s="16" t="str">
        <f>TEXT(SalesDataTable[[#This Row],[Order Date]],"mmm")</f>
        <v>Nov</v>
      </c>
    </row>
    <row r="2296" ht="15.6" spans="1:20">
      <c r="A2296" s="19" t="s">
        <v>2367</v>
      </c>
      <c r="B2296" s="11">
        <v>46333</v>
      </c>
      <c r="C2296" s="12" t="s">
        <v>47</v>
      </c>
      <c r="D2296" s="12" t="s">
        <v>65</v>
      </c>
      <c r="E2296" s="12" t="s">
        <v>30</v>
      </c>
      <c r="F2296" s="12" t="s">
        <v>40</v>
      </c>
      <c r="G2296" s="12" t="s">
        <v>25</v>
      </c>
      <c r="H2296" s="12" t="s">
        <v>26</v>
      </c>
      <c r="I2296" s="13">
        <v>10</v>
      </c>
      <c r="J2296" s="14">
        <v>81.48</v>
      </c>
      <c r="K2296" s="15">
        <v>0.05</v>
      </c>
      <c r="L2296" s="14">
        <v>43.7</v>
      </c>
      <c r="M2296" s="14">
        <f t="shared" si="140"/>
        <v>774.06</v>
      </c>
      <c r="N2296" s="14">
        <f t="shared" si="141"/>
        <v>437</v>
      </c>
      <c r="O2296" s="14">
        <f t="shared" si="142"/>
        <v>337.06</v>
      </c>
      <c r="P2296" s="16">
        <f t="shared" si="143"/>
        <v>0.435444280805106</v>
      </c>
      <c r="Q2296" s="17">
        <f>YEAR(SalesDataTable[[#This Row],[Order Date]])</f>
        <v>2026</v>
      </c>
      <c r="R2296" s="16" t="str">
        <f>"Q"&amp;ROUNDUP(MONTH(SalesDataTable[[#This Row],[Order Date]])/3,0)</f>
        <v>Q4</v>
      </c>
      <c r="S2296" s="13">
        <f>MONTH(SalesDataTable[[#This Row],[Order Date]])</f>
        <v>11</v>
      </c>
      <c r="T2296" s="16" t="str">
        <f>TEXT(SalesDataTable[[#This Row],[Order Date]],"mmm")</f>
        <v>Nov</v>
      </c>
    </row>
    <row r="2297" ht="15.6" spans="1:20">
      <c r="A2297" s="19" t="s">
        <v>2368</v>
      </c>
      <c r="B2297" s="11">
        <v>46333</v>
      </c>
      <c r="C2297" s="12" t="s">
        <v>47</v>
      </c>
      <c r="D2297" s="12" t="s">
        <v>68</v>
      </c>
      <c r="E2297" s="12" t="s">
        <v>45</v>
      </c>
      <c r="F2297" s="12" t="s">
        <v>24</v>
      </c>
      <c r="G2297" s="12" t="s">
        <v>37</v>
      </c>
      <c r="H2297" s="12" t="s">
        <v>103</v>
      </c>
      <c r="I2297" s="13">
        <v>2</v>
      </c>
      <c r="J2297" s="14">
        <v>163.58</v>
      </c>
      <c r="K2297" s="15">
        <v>0.1</v>
      </c>
      <c r="L2297" s="14">
        <v>88.14</v>
      </c>
      <c r="M2297" s="14">
        <f t="shared" si="140"/>
        <v>294.444</v>
      </c>
      <c r="N2297" s="14">
        <f t="shared" si="141"/>
        <v>176.28</v>
      </c>
      <c r="O2297" s="14">
        <f t="shared" si="142"/>
        <v>118.164</v>
      </c>
      <c r="P2297" s="16">
        <f t="shared" si="143"/>
        <v>0.401312303867629</v>
      </c>
      <c r="Q2297" s="17">
        <f>YEAR(SalesDataTable[[#This Row],[Order Date]])</f>
        <v>2026</v>
      </c>
      <c r="R2297" s="16" t="str">
        <f>"Q"&amp;ROUNDUP(MONTH(SalesDataTable[[#This Row],[Order Date]])/3,0)</f>
        <v>Q4</v>
      </c>
      <c r="S2297" s="13">
        <f>MONTH(SalesDataTable[[#This Row],[Order Date]])</f>
        <v>11</v>
      </c>
      <c r="T2297" s="16" t="str">
        <f>TEXT(SalesDataTable[[#This Row],[Order Date]],"mmm")</f>
        <v>Nov</v>
      </c>
    </row>
    <row r="2298" ht="15.6" spans="1:20">
      <c r="A2298" s="19" t="s">
        <v>2369</v>
      </c>
      <c r="B2298" s="11">
        <v>46333</v>
      </c>
      <c r="C2298" s="12" t="s">
        <v>21</v>
      </c>
      <c r="D2298" s="12" t="s">
        <v>72</v>
      </c>
      <c r="E2298" s="12" t="s">
        <v>45</v>
      </c>
      <c r="F2298" s="12" t="s">
        <v>24</v>
      </c>
      <c r="G2298" s="12" t="s">
        <v>31</v>
      </c>
      <c r="H2298" s="12" t="s">
        <v>99</v>
      </c>
      <c r="I2298" s="13">
        <v>2</v>
      </c>
      <c r="J2298" s="14">
        <v>71.88</v>
      </c>
      <c r="K2298" s="15">
        <v>0.15</v>
      </c>
      <c r="L2298" s="14">
        <v>31.65</v>
      </c>
      <c r="M2298" s="14">
        <f t="shared" si="140"/>
        <v>122.196</v>
      </c>
      <c r="N2298" s="14">
        <f t="shared" si="141"/>
        <v>63.3</v>
      </c>
      <c r="O2298" s="14">
        <f t="shared" si="142"/>
        <v>58.896</v>
      </c>
      <c r="P2298" s="16">
        <f t="shared" si="143"/>
        <v>0.481979770205244</v>
      </c>
      <c r="Q2298" s="17">
        <f>YEAR(SalesDataTable[[#This Row],[Order Date]])</f>
        <v>2026</v>
      </c>
      <c r="R2298" s="16" t="str">
        <f>"Q"&amp;ROUNDUP(MONTH(SalesDataTable[[#This Row],[Order Date]])/3,0)</f>
        <v>Q4</v>
      </c>
      <c r="S2298" s="13">
        <f>MONTH(SalesDataTable[[#This Row],[Order Date]])</f>
        <v>11</v>
      </c>
      <c r="T2298" s="16" t="str">
        <f>TEXT(SalesDataTable[[#This Row],[Order Date]],"mmm")</f>
        <v>Nov</v>
      </c>
    </row>
    <row r="2299" ht="15.6" spans="1:20">
      <c r="A2299" s="19" t="s">
        <v>2370</v>
      </c>
      <c r="B2299" s="11">
        <v>46334</v>
      </c>
      <c r="C2299" s="12" t="s">
        <v>47</v>
      </c>
      <c r="D2299" s="12" t="s">
        <v>68</v>
      </c>
      <c r="E2299" s="12" t="s">
        <v>23</v>
      </c>
      <c r="F2299" s="12" t="s">
        <v>24</v>
      </c>
      <c r="G2299" s="12" t="s">
        <v>37</v>
      </c>
      <c r="H2299" s="12" t="s">
        <v>38</v>
      </c>
      <c r="I2299" s="13">
        <v>2</v>
      </c>
      <c r="J2299" s="14">
        <v>36.3</v>
      </c>
      <c r="K2299" s="15">
        <v>0.15</v>
      </c>
      <c r="L2299" s="14">
        <v>13.38</v>
      </c>
      <c r="M2299" s="14">
        <f t="shared" si="140"/>
        <v>61.71</v>
      </c>
      <c r="N2299" s="14">
        <f t="shared" si="141"/>
        <v>26.76</v>
      </c>
      <c r="O2299" s="14">
        <f t="shared" si="142"/>
        <v>34.95</v>
      </c>
      <c r="P2299" s="16">
        <f t="shared" si="143"/>
        <v>0.566358774914924</v>
      </c>
      <c r="Q2299" s="17">
        <f>YEAR(SalesDataTable[[#This Row],[Order Date]])</f>
        <v>2026</v>
      </c>
      <c r="R2299" s="16" t="str">
        <f>"Q"&amp;ROUNDUP(MONTH(SalesDataTable[[#This Row],[Order Date]])/3,0)</f>
        <v>Q4</v>
      </c>
      <c r="S2299" s="13">
        <f>MONTH(SalesDataTable[[#This Row],[Order Date]])</f>
        <v>11</v>
      </c>
      <c r="T2299" s="16" t="str">
        <f>TEXT(SalesDataTable[[#This Row],[Order Date]],"mmm")</f>
        <v>Nov</v>
      </c>
    </row>
    <row r="2300" ht="15.6" spans="1:20">
      <c r="A2300" s="19" t="s">
        <v>2371</v>
      </c>
      <c r="B2300" s="11">
        <v>46334</v>
      </c>
      <c r="C2300" s="12" t="s">
        <v>28</v>
      </c>
      <c r="D2300" s="12" t="s">
        <v>89</v>
      </c>
      <c r="E2300" s="12" t="s">
        <v>23</v>
      </c>
      <c r="F2300" s="12" t="s">
        <v>36</v>
      </c>
      <c r="G2300" s="12" t="s">
        <v>69</v>
      </c>
      <c r="H2300" s="12" t="s">
        <v>87</v>
      </c>
      <c r="I2300" s="13">
        <v>2</v>
      </c>
      <c r="J2300" s="14">
        <v>36.16</v>
      </c>
      <c r="K2300" s="15">
        <v>0.1</v>
      </c>
      <c r="L2300" s="14">
        <v>13.79</v>
      </c>
      <c r="M2300" s="14">
        <f t="shared" si="140"/>
        <v>65.088</v>
      </c>
      <c r="N2300" s="14">
        <f t="shared" si="141"/>
        <v>27.58</v>
      </c>
      <c r="O2300" s="14">
        <f t="shared" si="142"/>
        <v>37.508</v>
      </c>
      <c r="P2300" s="16">
        <f t="shared" si="143"/>
        <v>0.576265978367748</v>
      </c>
      <c r="Q2300" s="17">
        <f>YEAR(SalesDataTable[[#This Row],[Order Date]])</f>
        <v>2026</v>
      </c>
      <c r="R2300" s="16" t="str">
        <f>"Q"&amp;ROUNDUP(MONTH(SalesDataTable[[#This Row],[Order Date]])/3,0)</f>
        <v>Q4</v>
      </c>
      <c r="S2300" s="13">
        <f>MONTH(SalesDataTable[[#This Row],[Order Date]])</f>
        <v>11</v>
      </c>
      <c r="T2300" s="16" t="str">
        <f>TEXT(SalesDataTable[[#This Row],[Order Date]],"mmm")</f>
        <v>Nov</v>
      </c>
    </row>
    <row r="2301" ht="15.6" spans="1:20">
      <c r="A2301" s="19" t="s">
        <v>2372</v>
      </c>
      <c r="B2301" s="11">
        <v>46334</v>
      </c>
      <c r="C2301" s="12" t="s">
        <v>34</v>
      </c>
      <c r="D2301" s="12" t="s">
        <v>54</v>
      </c>
      <c r="E2301" s="12" t="s">
        <v>23</v>
      </c>
      <c r="F2301" s="12" t="s">
        <v>24</v>
      </c>
      <c r="G2301" s="12" t="s">
        <v>37</v>
      </c>
      <c r="H2301" s="12" t="s">
        <v>38</v>
      </c>
      <c r="I2301" s="13">
        <v>2</v>
      </c>
      <c r="J2301" s="14">
        <v>35.49</v>
      </c>
      <c r="K2301" s="15">
        <v>0.1</v>
      </c>
      <c r="L2301" s="14">
        <v>13.78</v>
      </c>
      <c r="M2301" s="14">
        <f t="shared" si="140"/>
        <v>63.882</v>
      </c>
      <c r="N2301" s="14">
        <f t="shared" si="141"/>
        <v>27.56</v>
      </c>
      <c r="O2301" s="14">
        <f t="shared" si="142"/>
        <v>36.322</v>
      </c>
      <c r="P2301" s="16">
        <f t="shared" si="143"/>
        <v>0.568579568579569</v>
      </c>
      <c r="Q2301" s="17">
        <f>YEAR(SalesDataTable[[#This Row],[Order Date]])</f>
        <v>2026</v>
      </c>
      <c r="R2301" s="16" t="str">
        <f>"Q"&amp;ROUNDUP(MONTH(SalesDataTable[[#This Row],[Order Date]])/3,0)</f>
        <v>Q4</v>
      </c>
      <c r="S2301" s="13">
        <f>MONTH(SalesDataTable[[#This Row],[Order Date]])</f>
        <v>11</v>
      </c>
      <c r="T2301" s="16" t="str">
        <f>TEXT(SalesDataTable[[#This Row],[Order Date]],"mmm")</f>
        <v>Nov</v>
      </c>
    </row>
    <row r="2302" ht="15.6" spans="1:20">
      <c r="A2302" s="19" t="s">
        <v>2373</v>
      </c>
      <c r="B2302" s="11">
        <v>46334</v>
      </c>
      <c r="C2302" s="12" t="s">
        <v>21</v>
      </c>
      <c r="D2302" s="12" t="s">
        <v>72</v>
      </c>
      <c r="E2302" s="12" t="s">
        <v>23</v>
      </c>
      <c r="F2302" s="12" t="s">
        <v>36</v>
      </c>
      <c r="G2302" s="12" t="s">
        <v>31</v>
      </c>
      <c r="H2302" s="12" t="s">
        <v>99</v>
      </c>
      <c r="I2302" s="13">
        <v>1</v>
      </c>
      <c r="J2302" s="14">
        <v>69.76</v>
      </c>
      <c r="K2302" s="15">
        <v>0.15</v>
      </c>
      <c r="L2302" s="14">
        <v>32.39</v>
      </c>
      <c r="M2302" s="14">
        <f t="shared" si="140"/>
        <v>59.296</v>
      </c>
      <c r="N2302" s="14">
        <f t="shared" si="141"/>
        <v>32.39</v>
      </c>
      <c r="O2302" s="14">
        <f t="shared" si="142"/>
        <v>26.906</v>
      </c>
      <c r="P2302" s="16">
        <f t="shared" si="143"/>
        <v>0.453757420399352</v>
      </c>
      <c r="Q2302" s="17">
        <f>YEAR(SalesDataTable[[#This Row],[Order Date]])</f>
        <v>2026</v>
      </c>
      <c r="R2302" s="16" t="str">
        <f>"Q"&amp;ROUNDUP(MONTH(SalesDataTable[[#This Row],[Order Date]])/3,0)</f>
        <v>Q4</v>
      </c>
      <c r="S2302" s="13">
        <f>MONTH(SalesDataTable[[#This Row],[Order Date]])</f>
        <v>11</v>
      </c>
      <c r="T2302" s="16" t="str">
        <f>TEXT(SalesDataTable[[#This Row],[Order Date]],"mmm")</f>
        <v>Nov</v>
      </c>
    </row>
    <row r="2303" ht="15.6" spans="1:20">
      <c r="A2303" s="19" t="s">
        <v>2374</v>
      </c>
      <c r="B2303" s="11">
        <v>46334</v>
      </c>
      <c r="C2303" s="12" t="s">
        <v>28</v>
      </c>
      <c r="D2303" s="12" t="s">
        <v>89</v>
      </c>
      <c r="E2303" s="12" t="s">
        <v>45</v>
      </c>
      <c r="F2303" s="12" t="s">
        <v>40</v>
      </c>
      <c r="G2303" s="12" t="s">
        <v>51</v>
      </c>
      <c r="H2303" s="12" t="s">
        <v>84</v>
      </c>
      <c r="I2303" s="13">
        <v>6</v>
      </c>
      <c r="J2303" s="14">
        <v>81.37</v>
      </c>
      <c r="K2303" s="15">
        <v>0</v>
      </c>
      <c r="L2303" s="14">
        <v>39.5</v>
      </c>
      <c r="M2303" s="14">
        <f t="shared" si="140"/>
        <v>488.22</v>
      </c>
      <c r="N2303" s="14">
        <f t="shared" si="141"/>
        <v>237</v>
      </c>
      <c r="O2303" s="14">
        <f t="shared" si="142"/>
        <v>251.22</v>
      </c>
      <c r="P2303" s="16">
        <f t="shared" si="143"/>
        <v>0.514563106796116</v>
      </c>
      <c r="Q2303" s="17">
        <f>YEAR(SalesDataTable[[#This Row],[Order Date]])</f>
        <v>2026</v>
      </c>
      <c r="R2303" s="16" t="str">
        <f>"Q"&amp;ROUNDUP(MONTH(SalesDataTable[[#This Row],[Order Date]])/3,0)</f>
        <v>Q4</v>
      </c>
      <c r="S2303" s="13">
        <f>MONTH(SalesDataTable[[#This Row],[Order Date]])</f>
        <v>11</v>
      </c>
      <c r="T2303" s="16" t="str">
        <f>TEXT(SalesDataTable[[#This Row],[Order Date]],"mmm")</f>
        <v>Nov</v>
      </c>
    </row>
    <row r="2304" ht="15.6" spans="1:20">
      <c r="A2304" s="19" t="s">
        <v>2375</v>
      </c>
      <c r="B2304" s="11">
        <v>46334</v>
      </c>
      <c r="C2304" s="12" t="s">
        <v>28</v>
      </c>
      <c r="D2304" s="12" t="s">
        <v>89</v>
      </c>
      <c r="E2304" s="12" t="s">
        <v>30</v>
      </c>
      <c r="F2304" s="12" t="s">
        <v>24</v>
      </c>
      <c r="G2304" s="12" t="s">
        <v>25</v>
      </c>
      <c r="H2304" s="12" t="s">
        <v>26</v>
      </c>
      <c r="I2304" s="13">
        <v>5</v>
      </c>
      <c r="J2304" s="14">
        <v>82.82</v>
      </c>
      <c r="K2304" s="15">
        <v>0.15</v>
      </c>
      <c r="L2304" s="14">
        <v>43.8</v>
      </c>
      <c r="M2304" s="14">
        <f t="shared" si="140"/>
        <v>351.985</v>
      </c>
      <c r="N2304" s="14">
        <f t="shared" si="141"/>
        <v>219</v>
      </c>
      <c r="O2304" s="14">
        <f t="shared" si="142"/>
        <v>132.985</v>
      </c>
      <c r="P2304" s="16">
        <f t="shared" si="143"/>
        <v>0.377814395499808</v>
      </c>
      <c r="Q2304" s="17">
        <f>YEAR(SalesDataTable[[#This Row],[Order Date]])</f>
        <v>2026</v>
      </c>
      <c r="R2304" s="16" t="str">
        <f>"Q"&amp;ROUNDUP(MONTH(SalesDataTable[[#This Row],[Order Date]])/3,0)</f>
        <v>Q4</v>
      </c>
      <c r="S2304" s="13">
        <f>MONTH(SalesDataTable[[#This Row],[Order Date]])</f>
        <v>11</v>
      </c>
      <c r="T2304" s="16" t="str">
        <f>TEXT(SalesDataTable[[#This Row],[Order Date]],"mmm")</f>
        <v>Nov</v>
      </c>
    </row>
    <row r="2305" ht="15.6" spans="1:20">
      <c r="A2305" s="19" t="s">
        <v>2376</v>
      </c>
      <c r="B2305" s="11">
        <v>46334</v>
      </c>
      <c r="C2305" s="12" t="s">
        <v>47</v>
      </c>
      <c r="D2305" s="12" t="s">
        <v>102</v>
      </c>
      <c r="E2305" s="12" t="s">
        <v>30</v>
      </c>
      <c r="F2305" s="12" t="s">
        <v>40</v>
      </c>
      <c r="G2305" s="12" t="s">
        <v>25</v>
      </c>
      <c r="H2305" s="12" t="s">
        <v>49</v>
      </c>
      <c r="I2305" s="13">
        <v>15</v>
      </c>
      <c r="J2305" s="14">
        <v>51.05</v>
      </c>
      <c r="K2305" s="15">
        <v>0.1</v>
      </c>
      <c r="L2305" s="14">
        <v>21.95</v>
      </c>
      <c r="M2305" s="14">
        <f t="shared" si="140"/>
        <v>689.175</v>
      </c>
      <c r="N2305" s="14">
        <f t="shared" si="141"/>
        <v>329.25</v>
      </c>
      <c r="O2305" s="14">
        <f t="shared" si="142"/>
        <v>359.925</v>
      </c>
      <c r="P2305" s="16">
        <f t="shared" si="143"/>
        <v>0.522254869953205</v>
      </c>
      <c r="Q2305" s="17">
        <f>YEAR(SalesDataTable[[#This Row],[Order Date]])</f>
        <v>2026</v>
      </c>
      <c r="R2305" s="16" t="str">
        <f>"Q"&amp;ROUNDUP(MONTH(SalesDataTable[[#This Row],[Order Date]])/3,0)</f>
        <v>Q4</v>
      </c>
      <c r="S2305" s="13">
        <f>MONTH(SalesDataTable[[#This Row],[Order Date]])</f>
        <v>11</v>
      </c>
      <c r="T2305" s="16" t="str">
        <f>TEXT(SalesDataTable[[#This Row],[Order Date]],"mmm")</f>
        <v>Nov</v>
      </c>
    </row>
    <row r="2306" ht="15.6" spans="1:20">
      <c r="A2306" s="19" t="s">
        <v>2377</v>
      </c>
      <c r="B2306" s="11">
        <v>46334</v>
      </c>
      <c r="C2306" s="12" t="s">
        <v>21</v>
      </c>
      <c r="D2306" s="12" t="s">
        <v>108</v>
      </c>
      <c r="E2306" s="12" t="s">
        <v>23</v>
      </c>
      <c r="F2306" s="12" t="s">
        <v>24</v>
      </c>
      <c r="G2306" s="12" t="s">
        <v>25</v>
      </c>
      <c r="H2306" s="12" t="s">
        <v>63</v>
      </c>
      <c r="I2306" s="13">
        <v>3</v>
      </c>
      <c r="J2306" s="14">
        <v>101.68</v>
      </c>
      <c r="K2306" s="15">
        <v>0.1</v>
      </c>
      <c r="L2306" s="14">
        <v>51.9</v>
      </c>
      <c r="M2306" s="14">
        <f t="shared" ref="M2306:M2369" si="144">I2306*J2306*(1-K2306)</f>
        <v>274.536</v>
      </c>
      <c r="N2306" s="14">
        <f t="shared" ref="N2306:N2369" si="145">I2306*L2306</f>
        <v>155.7</v>
      </c>
      <c r="O2306" s="14">
        <f t="shared" ref="O2306:O2369" si="146">M2306-N2306</f>
        <v>118.836</v>
      </c>
      <c r="P2306" s="16">
        <f t="shared" ref="P2306:P2369" si="147">IFERROR(O2306/M2306,0)</f>
        <v>0.432861264096512</v>
      </c>
      <c r="Q2306" s="17">
        <f>YEAR(SalesDataTable[[#This Row],[Order Date]])</f>
        <v>2026</v>
      </c>
      <c r="R2306" s="16" t="str">
        <f>"Q"&amp;ROUNDUP(MONTH(SalesDataTable[[#This Row],[Order Date]])/3,0)</f>
        <v>Q4</v>
      </c>
      <c r="S2306" s="13">
        <f>MONTH(SalesDataTable[[#This Row],[Order Date]])</f>
        <v>11</v>
      </c>
      <c r="T2306" s="16" t="str">
        <f>TEXT(SalesDataTable[[#This Row],[Order Date]],"mmm")</f>
        <v>Nov</v>
      </c>
    </row>
    <row r="2307" ht="15.6" spans="1:20">
      <c r="A2307" s="19" t="s">
        <v>2378</v>
      </c>
      <c r="B2307" s="11">
        <v>46334</v>
      </c>
      <c r="C2307" s="12" t="s">
        <v>47</v>
      </c>
      <c r="D2307" s="12" t="s">
        <v>102</v>
      </c>
      <c r="E2307" s="12" t="s">
        <v>30</v>
      </c>
      <c r="F2307" s="12" t="s">
        <v>40</v>
      </c>
      <c r="G2307" s="12" t="s">
        <v>51</v>
      </c>
      <c r="H2307" s="12" t="s">
        <v>84</v>
      </c>
      <c r="I2307" s="13">
        <v>6</v>
      </c>
      <c r="J2307" s="14">
        <v>80.83</v>
      </c>
      <c r="K2307" s="15">
        <v>0.15</v>
      </c>
      <c r="L2307" s="14">
        <v>39.32</v>
      </c>
      <c r="M2307" s="14">
        <f t="shared" si="144"/>
        <v>412.233</v>
      </c>
      <c r="N2307" s="14">
        <f t="shared" si="145"/>
        <v>235.92</v>
      </c>
      <c r="O2307" s="14">
        <f t="shared" si="146"/>
        <v>176.313</v>
      </c>
      <c r="P2307" s="16">
        <f t="shared" si="147"/>
        <v>0.427702294576126</v>
      </c>
      <c r="Q2307" s="17">
        <f>YEAR(SalesDataTable[[#This Row],[Order Date]])</f>
        <v>2026</v>
      </c>
      <c r="R2307" s="16" t="str">
        <f>"Q"&amp;ROUNDUP(MONTH(SalesDataTable[[#This Row],[Order Date]])/3,0)</f>
        <v>Q4</v>
      </c>
      <c r="S2307" s="13">
        <f>MONTH(SalesDataTable[[#This Row],[Order Date]])</f>
        <v>11</v>
      </c>
      <c r="T2307" s="16" t="str">
        <f>TEXT(SalesDataTable[[#This Row],[Order Date]],"mmm")</f>
        <v>Nov</v>
      </c>
    </row>
    <row r="2308" ht="15.6" spans="1:20">
      <c r="A2308" s="19" t="s">
        <v>2379</v>
      </c>
      <c r="B2308" s="11">
        <v>46334</v>
      </c>
      <c r="C2308" s="12" t="s">
        <v>28</v>
      </c>
      <c r="D2308" s="12" t="s">
        <v>89</v>
      </c>
      <c r="E2308" s="12" t="s">
        <v>23</v>
      </c>
      <c r="F2308" s="12" t="s">
        <v>36</v>
      </c>
      <c r="G2308" s="12" t="s">
        <v>51</v>
      </c>
      <c r="H2308" s="12" t="s">
        <v>110</v>
      </c>
      <c r="I2308" s="13">
        <v>6</v>
      </c>
      <c r="J2308" s="14">
        <v>123.67</v>
      </c>
      <c r="K2308" s="15">
        <v>0.15</v>
      </c>
      <c r="L2308" s="14">
        <v>60.55</v>
      </c>
      <c r="M2308" s="14">
        <f t="shared" si="144"/>
        <v>630.717</v>
      </c>
      <c r="N2308" s="14">
        <f t="shared" si="145"/>
        <v>363.3</v>
      </c>
      <c r="O2308" s="14">
        <f t="shared" si="146"/>
        <v>267.417</v>
      </c>
      <c r="P2308" s="16">
        <f t="shared" si="147"/>
        <v>0.423988888836039</v>
      </c>
      <c r="Q2308" s="17">
        <f>YEAR(SalesDataTable[[#This Row],[Order Date]])</f>
        <v>2026</v>
      </c>
      <c r="R2308" s="16" t="str">
        <f>"Q"&amp;ROUNDUP(MONTH(SalesDataTable[[#This Row],[Order Date]])/3,0)</f>
        <v>Q4</v>
      </c>
      <c r="S2308" s="13">
        <f>MONTH(SalesDataTable[[#This Row],[Order Date]])</f>
        <v>11</v>
      </c>
      <c r="T2308" s="16" t="str">
        <f>TEXT(SalesDataTable[[#This Row],[Order Date]],"mmm")</f>
        <v>Nov</v>
      </c>
    </row>
    <row r="2309" ht="15.6" spans="1:20">
      <c r="A2309" s="19" t="s">
        <v>2380</v>
      </c>
      <c r="B2309" s="11">
        <v>46334</v>
      </c>
      <c r="C2309" s="12" t="s">
        <v>21</v>
      </c>
      <c r="D2309" s="12" t="s">
        <v>108</v>
      </c>
      <c r="E2309" s="12" t="s">
        <v>23</v>
      </c>
      <c r="F2309" s="12" t="s">
        <v>36</v>
      </c>
      <c r="G2309" s="12" t="s">
        <v>31</v>
      </c>
      <c r="H2309" s="12" t="s">
        <v>32</v>
      </c>
      <c r="I2309" s="13">
        <v>2</v>
      </c>
      <c r="J2309" s="14">
        <v>93.16</v>
      </c>
      <c r="K2309" s="15">
        <v>0.1</v>
      </c>
      <c r="L2309" s="14">
        <v>44.19</v>
      </c>
      <c r="M2309" s="14">
        <f t="shared" si="144"/>
        <v>167.688</v>
      </c>
      <c r="N2309" s="14">
        <f t="shared" si="145"/>
        <v>88.38</v>
      </c>
      <c r="O2309" s="14">
        <f t="shared" si="146"/>
        <v>79.308</v>
      </c>
      <c r="P2309" s="16">
        <f t="shared" si="147"/>
        <v>0.472949763847145</v>
      </c>
      <c r="Q2309" s="17">
        <f>YEAR(SalesDataTable[[#This Row],[Order Date]])</f>
        <v>2026</v>
      </c>
      <c r="R2309" s="16" t="str">
        <f>"Q"&amp;ROUNDUP(MONTH(SalesDataTable[[#This Row],[Order Date]])/3,0)</f>
        <v>Q4</v>
      </c>
      <c r="S2309" s="13">
        <f>MONTH(SalesDataTable[[#This Row],[Order Date]])</f>
        <v>11</v>
      </c>
      <c r="T2309" s="16" t="str">
        <f>TEXT(SalesDataTable[[#This Row],[Order Date]],"mmm")</f>
        <v>Nov</v>
      </c>
    </row>
    <row r="2310" ht="15.6" spans="1:20">
      <c r="A2310" s="19" t="s">
        <v>2381</v>
      </c>
      <c r="B2310" s="11">
        <v>46334</v>
      </c>
      <c r="C2310" s="12" t="s">
        <v>34</v>
      </c>
      <c r="D2310" s="12" t="s">
        <v>35</v>
      </c>
      <c r="E2310" s="12" t="s">
        <v>59</v>
      </c>
      <c r="F2310" s="12" t="s">
        <v>36</v>
      </c>
      <c r="G2310" s="12" t="s">
        <v>25</v>
      </c>
      <c r="H2310" s="12" t="s">
        <v>26</v>
      </c>
      <c r="I2310" s="13">
        <v>1</v>
      </c>
      <c r="J2310" s="14">
        <v>83.79</v>
      </c>
      <c r="K2310" s="15">
        <v>0.1</v>
      </c>
      <c r="L2310" s="14">
        <v>42.8</v>
      </c>
      <c r="M2310" s="14">
        <f t="shared" si="144"/>
        <v>75.411</v>
      </c>
      <c r="N2310" s="14">
        <f t="shared" si="145"/>
        <v>42.8</v>
      </c>
      <c r="O2310" s="14">
        <f t="shared" si="146"/>
        <v>32.611</v>
      </c>
      <c r="P2310" s="16">
        <f t="shared" si="147"/>
        <v>0.432443542719232</v>
      </c>
      <c r="Q2310" s="17">
        <f>YEAR(SalesDataTable[[#This Row],[Order Date]])</f>
        <v>2026</v>
      </c>
      <c r="R2310" s="16" t="str">
        <f>"Q"&amp;ROUNDUP(MONTH(SalesDataTable[[#This Row],[Order Date]])/3,0)</f>
        <v>Q4</v>
      </c>
      <c r="S2310" s="13">
        <f>MONTH(SalesDataTable[[#This Row],[Order Date]])</f>
        <v>11</v>
      </c>
      <c r="T2310" s="16" t="str">
        <f>TEXT(SalesDataTable[[#This Row],[Order Date]],"mmm")</f>
        <v>Nov</v>
      </c>
    </row>
    <row r="2311" ht="15.6" spans="1:20">
      <c r="A2311" s="19" t="s">
        <v>2382</v>
      </c>
      <c r="B2311" s="11">
        <v>46334</v>
      </c>
      <c r="C2311" s="12" t="s">
        <v>34</v>
      </c>
      <c r="D2311" s="12" t="s">
        <v>146</v>
      </c>
      <c r="E2311" s="12" t="s">
        <v>23</v>
      </c>
      <c r="F2311" s="12" t="s">
        <v>36</v>
      </c>
      <c r="G2311" s="12" t="s">
        <v>69</v>
      </c>
      <c r="H2311" s="12" t="s">
        <v>75</v>
      </c>
      <c r="I2311" s="13">
        <v>1</v>
      </c>
      <c r="J2311" s="14">
        <v>120.98</v>
      </c>
      <c r="K2311" s="15">
        <v>0.1</v>
      </c>
      <c r="L2311" s="14">
        <v>70.59</v>
      </c>
      <c r="M2311" s="14">
        <f t="shared" si="144"/>
        <v>108.882</v>
      </c>
      <c r="N2311" s="14">
        <f t="shared" si="145"/>
        <v>70.59</v>
      </c>
      <c r="O2311" s="14">
        <f t="shared" si="146"/>
        <v>38.292</v>
      </c>
      <c r="P2311" s="16">
        <f t="shared" si="147"/>
        <v>0.351683473852427</v>
      </c>
      <c r="Q2311" s="17">
        <f>YEAR(SalesDataTable[[#This Row],[Order Date]])</f>
        <v>2026</v>
      </c>
      <c r="R2311" s="16" t="str">
        <f>"Q"&amp;ROUNDUP(MONTH(SalesDataTable[[#This Row],[Order Date]])/3,0)</f>
        <v>Q4</v>
      </c>
      <c r="S2311" s="13">
        <f>MONTH(SalesDataTable[[#This Row],[Order Date]])</f>
        <v>11</v>
      </c>
      <c r="T2311" s="16" t="str">
        <f>TEXT(SalesDataTable[[#This Row],[Order Date]],"mmm")</f>
        <v>Nov</v>
      </c>
    </row>
    <row r="2312" ht="15.6" spans="1:20">
      <c r="A2312" s="19" t="s">
        <v>2383</v>
      </c>
      <c r="B2312" s="11">
        <v>46335</v>
      </c>
      <c r="C2312" s="12" t="s">
        <v>47</v>
      </c>
      <c r="D2312" s="12" t="s">
        <v>102</v>
      </c>
      <c r="E2312" s="12" t="s">
        <v>45</v>
      </c>
      <c r="F2312" s="12" t="s">
        <v>24</v>
      </c>
      <c r="G2312" s="12" t="s">
        <v>31</v>
      </c>
      <c r="H2312" s="12" t="s">
        <v>73</v>
      </c>
      <c r="I2312" s="13">
        <v>1</v>
      </c>
      <c r="J2312" s="14">
        <v>152.05</v>
      </c>
      <c r="K2312" s="15">
        <v>0.15</v>
      </c>
      <c r="L2312" s="14">
        <v>80.56</v>
      </c>
      <c r="M2312" s="14">
        <f t="shared" si="144"/>
        <v>129.2425</v>
      </c>
      <c r="N2312" s="14">
        <f t="shared" si="145"/>
        <v>80.56</v>
      </c>
      <c r="O2312" s="14">
        <f t="shared" si="146"/>
        <v>48.6825</v>
      </c>
      <c r="P2312" s="16">
        <f t="shared" si="147"/>
        <v>0.376675629146759</v>
      </c>
      <c r="Q2312" s="17">
        <f>YEAR(SalesDataTable[[#This Row],[Order Date]])</f>
        <v>2026</v>
      </c>
      <c r="R2312" s="16" t="str">
        <f>"Q"&amp;ROUNDUP(MONTH(SalesDataTable[[#This Row],[Order Date]])/3,0)</f>
        <v>Q4</v>
      </c>
      <c r="S2312" s="13">
        <f>MONTH(SalesDataTable[[#This Row],[Order Date]])</f>
        <v>11</v>
      </c>
      <c r="T2312" s="16" t="str">
        <f>TEXT(SalesDataTable[[#This Row],[Order Date]],"mmm")</f>
        <v>Nov</v>
      </c>
    </row>
    <row r="2313" ht="15.6" spans="1:20">
      <c r="A2313" s="19" t="s">
        <v>2384</v>
      </c>
      <c r="B2313" s="11">
        <v>46335</v>
      </c>
      <c r="C2313" s="12" t="s">
        <v>21</v>
      </c>
      <c r="D2313" s="12" t="s">
        <v>72</v>
      </c>
      <c r="E2313" s="12" t="s">
        <v>45</v>
      </c>
      <c r="F2313" s="12" t="s">
        <v>36</v>
      </c>
      <c r="G2313" s="12" t="s">
        <v>37</v>
      </c>
      <c r="H2313" s="12" t="s">
        <v>38</v>
      </c>
      <c r="I2313" s="13">
        <v>3</v>
      </c>
      <c r="J2313" s="14">
        <v>36.14</v>
      </c>
      <c r="K2313" s="15">
        <v>0.1</v>
      </c>
      <c r="L2313" s="14">
        <v>13.23</v>
      </c>
      <c r="M2313" s="14">
        <f t="shared" si="144"/>
        <v>97.578</v>
      </c>
      <c r="N2313" s="14">
        <f t="shared" si="145"/>
        <v>39.69</v>
      </c>
      <c r="O2313" s="14">
        <f t="shared" si="146"/>
        <v>57.888</v>
      </c>
      <c r="P2313" s="16">
        <f t="shared" si="147"/>
        <v>0.593248478140564</v>
      </c>
      <c r="Q2313" s="17">
        <f>YEAR(SalesDataTable[[#This Row],[Order Date]])</f>
        <v>2026</v>
      </c>
      <c r="R2313" s="16" t="str">
        <f>"Q"&amp;ROUNDUP(MONTH(SalesDataTable[[#This Row],[Order Date]])/3,0)</f>
        <v>Q4</v>
      </c>
      <c r="S2313" s="13">
        <f>MONTH(SalesDataTable[[#This Row],[Order Date]])</f>
        <v>11</v>
      </c>
      <c r="T2313" s="16" t="str">
        <f>TEXT(SalesDataTable[[#This Row],[Order Date]],"mmm")</f>
        <v>Nov</v>
      </c>
    </row>
    <row r="2314" ht="15.6" spans="1:20">
      <c r="A2314" s="19" t="s">
        <v>2385</v>
      </c>
      <c r="B2314" s="11">
        <v>46335</v>
      </c>
      <c r="C2314" s="12" t="s">
        <v>47</v>
      </c>
      <c r="D2314" s="12" t="s">
        <v>102</v>
      </c>
      <c r="E2314" s="12" t="s">
        <v>30</v>
      </c>
      <c r="F2314" s="12" t="s">
        <v>40</v>
      </c>
      <c r="G2314" s="12" t="s">
        <v>31</v>
      </c>
      <c r="H2314" s="12" t="s">
        <v>32</v>
      </c>
      <c r="I2314" s="13">
        <v>12</v>
      </c>
      <c r="J2314" s="14">
        <v>90.99</v>
      </c>
      <c r="K2314" s="15">
        <v>0.2</v>
      </c>
      <c r="L2314" s="14">
        <v>45.51</v>
      </c>
      <c r="M2314" s="14">
        <f t="shared" si="144"/>
        <v>873.504</v>
      </c>
      <c r="N2314" s="14">
        <f t="shared" si="145"/>
        <v>546.12</v>
      </c>
      <c r="O2314" s="14">
        <f t="shared" si="146"/>
        <v>327.384</v>
      </c>
      <c r="P2314" s="16">
        <f t="shared" si="147"/>
        <v>0.374793933399275</v>
      </c>
      <c r="Q2314" s="17">
        <f>YEAR(SalesDataTable[[#This Row],[Order Date]])</f>
        <v>2026</v>
      </c>
      <c r="R2314" s="16" t="str">
        <f>"Q"&amp;ROUNDUP(MONTH(SalesDataTable[[#This Row],[Order Date]])/3,0)</f>
        <v>Q4</v>
      </c>
      <c r="S2314" s="13">
        <f>MONTH(SalesDataTable[[#This Row],[Order Date]])</f>
        <v>11</v>
      </c>
      <c r="T2314" s="16" t="str">
        <f>TEXT(SalesDataTable[[#This Row],[Order Date]],"mmm")</f>
        <v>Nov</v>
      </c>
    </row>
    <row r="2315" ht="15.6" spans="1:20">
      <c r="A2315" s="19" t="s">
        <v>2386</v>
      </c>
      <c r="B2315" s="11">
        <v>46335</v>
      </c>
      <c r="C2315" s="12" t="s">
        <v>47</v>
      </c>
      <c r="D2315" s="12" t="s">
        <v>102</v>
      </c>
      <c r="E2315" s="12" t="s">
        <v>59</v>
      </c>
      <c r="F2315" s="12" t="s">
        <v>40</v>
      </c>
      <c r="G2315" s="12" t="s">
        <v>25</v>
      </c>
      <c r="H2315" s="12" t="s">
        <v>49</v>
      </c>
      <c r="I2315" s="13">
        <v>1</v>
      </c>
      <c r="J2315" s="14">
        <v>50.55</v>
      </c>
      <c r="K2315" s="15">
        <v>0.05</v>
      </c>
      <c r="L2315" s="14">
        <v>22.09</v>
      </c>
      <c r="M2315" s="14">
        <f t="shared" si="144"/>
        <v>48.0225</v>
      </c>
      <c r="N2315" s="14">
        <f t="shared" si="145"/>
        <v>22.09</v>
      </c>
      <c r="O2315" s="14">
        <f t="shared" si="146"/>
        <v>25.9325</v>
      </c>
      <c r="P2315" s="16">
        <f t="shared" si="147"/>
        <v>0.540007288250299</v>
      </c>
      <c r="Q2315" s="17">
        <f>YEAR(SalesDataTable[[#This Row],[Order Date]])</f>
        <v>2026</v>
      </c>
      <c r="R2315" s="16" t="str">
        <f>"Q"&amp;ROUNDUP(MONTH(SalesDataTable[[#This Row],[Order Date]])/3,0)</f>
        <v>Q4</v>
      </c>
      <c r="S2315" s="13">
        <f>MONTH(SalesDataTable[[#This Row],[Order Date]])</f>
        <v>11</v>
      </c>
      <c r="T2315" s="16" t="str">
        <f>TEXT(SalesDataTable[[#This Row],[Order Date]],"mmm")</f>
        <v>Nov</v>
      </c>
    </row>
    <row r="2316" ht="15.6" spans="1:20">
      <c r="A2316" s="19" t="s">
        <v>2387</v>
      </c>
      <c r="B2316" s="11">
        <v>46335</v>
      </c>
      <c r="C2316" s="12" t="s">
        <v>21</v>
      </c>
      <c r="D2316" s="12" t="s">
        <v>22</v>
      </c>
      <c r="E2316" s="12" t="s">
        <v>45</v>
      </c>
      <c r="F2316" s="12" t="s">
        <v>36</v>
      </c>
      <c r="G2316" s="12" t="s">
        <v>69</v>
      </c>
      <c r="H2316" s="12" t="s">
        <v>94</v>
      </c>
      <c r="I2316" s="13">
        <v>1</v>
      </c>
      <c r="J2316" s="14">
        <v>51.65</v>
      </c>
      <c r="K2316" s="15">
        <v>0.15</v>
      </c>
      <c r="L2316" s="14">
        <v>21.86</v>
      </c>
      <c r="M2316" s="14">
        <f t="shared" si="144"/>
        <v>43.9025</v>
      </c>
      <c r="N2316" s="14">
        <f t="shared" si="145"/>
        <v>21.86</v>
      </c>
      <c r="O2316" s="14">
        <f t="shared" si="146"/>
        <v>22.0425</v>
      </c>
      <c r="P2316" s="16">
        <f t="shared" si="147"/>
        <v>0.502078469335459</v>
      </c>
      <c r="Q2316" s="17">
        <f>YEAR(SalesDataTable[[#This Row],[Order Date]])</f>
        <v>2026</v>
      </c>
      <c r="R2316" s="16" t="str">
        <f>"Q"&amp;ROUNDUP(MONTH(SalesDataTable[[#This Row],[Order Date]])/3,0)</f>
        <v>Q4</v>
      </c>
      <c r="S2316" s="13">
        <f>MONTH(SalesDataTable[[#This Row],[Order Date]])</f>
        <v>11</v>
      </c>
      <c r="T2316" s="16" t="str">
        <f>TEXT(SalesDataTable[[#This Row],[Order Date]],"mmm")</f>
        <v>Nov</v>
      </c>
    </row>
    <row r="2317" ht="15.6" spans="1:20">
      <c r="A2317" s="19" t="s">
        <v>2388</v>
      </c>
      <c r="B2317" s="11">
        <v>46335</v>
      </c>
      <c r="C2317" s="12" t="s">
        <v>28</v>
      </c>
      <c r="D2317" s="12" t="s">
        <v>89</v>
      </c>
      <c r="E2317" s="12" t="s">
        <v>23</v>
      </c>
      <c r="F2317" s="12" t="s">
        <v>36</v>
      </c>
      <c r="G2317" s="12" t="s">
        <v>25</v>
      </c>
      <c r="H2317" s="12" t="s">
        <v>26</v>
      </c>
      <c r="I2317" s="13">
        <v>5</v>
      </c>
      <c r="J2317" s="14">
        <v>82.96</v>
      </c>
      <c r="K2317" s="15">
        <v>0</v>
      </c>
      <c r="L2317" s="14">
        <v>43.55</v>
      </c>
      <c r="M2317" s="14">
        <f t="shared" si="144"/>
        <v>414.8</v>
      </c>
      <c r="N2317" s="14">
        <f t="shared" si="145"/>
        <v>217.75</v>
      </c>
      <c r="O2317" s="14">
        <f t="shared" si="146"/>
        <v>197.05</v>
      </c>
      <c r="P2317" s="16">
        <f t="shared" si="147"/>
        <v>0.475048216007715</v>
      </c>
      <c r="Q2317" s="17">
        <f>YEAR(SalesDataTable[[#This Row],[Order Date]])</f>
        <v>2026</v>
      </c>
      <c r="R2317" s="16" t="str">
        <f>"Q"&amp;ROUNDUP(MONTH(SalesDataTable[[#This Row],[Order Date]])/3,0)</f>
        <v>Q4</v>
      </c>
      <c r="S2317" s="13">
        <f>MONTH(SalesDataTable[[#This Row],[Order Date]])</f>
        <v>11</v>
      </c>
      <c r="T2317" s="16" t="str">
        <f>TEXT(SalesDataTable[[#This Row],[Order Date]],"mmm")</f>
        <v>Nov</v>
      </c>
    </row>
    <row r="2318" ht="15.6" spans="1:20">
      <c r="A2318" s="19" t="s">
        <v>2389</v>
      </c>
      <c r="B2318" s="11">
        <v>46335</v>
      </c>
      <c r="C2318" s="12" t="s">
        <v>47</v>
      </c>
      <c r="D2318" s="12" t="s">
        <v>48</v>
      </c>
      <c r="E2318" s="12" t="s">
        <v>59</v>
      </c>
      <c r="F2318" s="12" t="s">
        <v>40</v>
      </c>
      <c r="G2318" s="12" t="s">
        <v>31</v>
      </c>
      <c r="H2318" s="12" t="s">
        <v>99</v>
      </c>
      <c r="I2318" s="13">
        <v>1</v>
      </c>
      <c r="J2318" s="14">
        <v>70.3</v>
      </c>
      <c r="K2318" s="15">
        <v>0.05</v>
      </c>
      <c r="L2318" s="14">
        <v>33.31</v>
      </c>
      <c r="M2318" s="14">
        <f t="shared" si="144"/>
        <v>66.785</v>
      </c>
      <c r="N2318" s="14">
        <f t="shared" si="145"/>
        <v>33.31</v>
      </c>
      <c r="O2318" s="14">
        <f t="shared" si="146"/>
        <v>33.475</v>
      </c>
      <c r="P2318" s="16">
        <f t="shared" si="147"/>
        <v>0.50123530732949</v>
      </c>
      <c r="Q2318" s="17">
        <f>YEAR(SalesDataTable[[#This Row],[Order Date]])</f>
        <v>2026</v>
      </c>
      <c r="R2318" s="16" t="str">
        <f>"Q"&amp;ROUNDUP(MONTH(SalesDataTable[[#This Row],[Order Date]])/3,0)</f>
        <v>Q4</v>
      </c>
      <c r="S2318" s="13">
        <f>MONTH(SalesDataTable[[#This Row],[Order Date]])</f>
        <v>11</v>
      </c>
      <c r="T2318" s="16" t="str">
        <f>TEXT(SalesDataTable[[#This Row],[Order Date]],"mmm")</f>
        <v>Nov</v>
      </c>
    </row>
    <row r="2319" ht="15.6" spans="1:20">
      <c r="A2319" s="19" t="s">
        <v>2390</v>
      </c>
      <c r="B2319" s="11">
        <v>46335</v>
      </c>
      <c r="C2319" s="12" t="s">
        <v>34</v>
      </c>
      <c r="D2319" s="12" t="s">
        <v>35</v>
      </c>
      <c r="E2319" s="12" t="s">
        <v>45</v>
      </c>
      <c r="F2319" s="12" t="s">
        <v>24</v>
      </c>
      <c r="G2319" s="12" t="s">
        <v>37</v>
      </c>
      <c r="H2319" s="12" t="s">
        <v>66</v>
      </c>
      <c r="I2319" s="13">
        <v>2</v>
      </c>
      <c r="J2319" s="14">
        <v>47.12</v>
      </c>
      <c r="K2319" s="15">
        <v>0.15</v>
      </c>
      <c r="L2319" s="14">
        <v>18.64</v>
      </c>
      <c r="M2319" s="14">
        <f t="shared" si="144"/>
        <v>80.104</v>
      </c>
      <c r="N2319" s="14">
        <f t="shared" si="145"/>
        <v>37.28</v>
      </c>
      <c r="O2319" s="14">
        <f t="shared" si="146"/>
        <v>42.824</v>
      </c>
      <c r="P2319" s="16">
        <f t="shared" si="147"/>
        <v>0.534605013482473</v>
      </c>
      <c r="Q2319" s="17">
        <f>YEAR(SalesDataTable[[#This Row],[Order Date]])</f>
        <v>2026</v>
      </c>
      <c r="R2319" s="16" t="str">
        <f>"Q"&amp;ROUNDUP(MONTH(SalesDataTable[[#This Row],[Order Date]])/3,0)</f>
        <v>Q4</v>
      </c>
      <c r="S2319" s="13">
        <f>MONTH(SalesDataTable[[#This Row],[Order Date]])</f>
        <v>11</v>
      </c>
      <c r="T2319" s="16" t="str">
        <f>TEXT(SalesDataTable[[#This Row],[Order Date]],"mmm")</f>
        <v>Nov</v>
      </c>
    </row>
    <row r="2320" ht="15.6" spans="1:20">
      <c r="A2320" s="19" t="s">
        <v>2391</v>
      </c>
      <c r="B2320" s="11">
        <v>46335</v>
      </c>
      <c r="C2320" s="12" t="s">
        <v>21</v>
      </c>
      <c r="D2320" s="12" t="s">
        <v>108</v>
      </c>
      <c r="E2320" s="12" t="s">
        <v>59</v>
      </c>
      <c r="F2320" s="12" t="s">
        <v>36</v>
      </c>
      <c r="G2320" s="12" t="s">
        <v>69</v>
      </c>
      <c r="H2320" s="12" t="s">
        <v>70</v>
      </c>
      <c r="I2320" s="13">
        <v>4</v>
      </c>
      <c r="J2320" s="14">
        <v>39.82</v>
      </c>
      <c r="K2320" s="15">
        <v>0.2</v>
      </c>
      <c r="L2320" s="14">
        <v>14.98</v>
      </c>
      <c r="M2320" s="14">
        <f t="shared" si="144"/>
        <v>127.424</v>
      </c>
      <c r="N2320" s="14">
        <f t="shared" si="145"/>
        <v>59.92</v>
      </c>
      <c r="O2320" s="14">
        <f t="shared" si="146"/>
        <v>67.504</v>
      </c>
      <c r="P2320" s="16">
        <f t="shared" si="147"/>
        <v>0.529758915118031</v>
      </c>
      <c r="Q2320" s="17">
        <f>YEAR(SalesDataTable[[#This Row],[Order Date]])</f>
        <v>2026</v>
      </c>
      <c r="R2320" s="16" t="str">
        <f>"Q"&amp;ROUNDUP(MONTH(SalesDataTable[[#This Row],[Order Date]])/3,0)</f>
        <v>Q4</v>
      </c>
      <c r="S2320" s="13">
        <f>MONTH(SalesDataTable[[#This Row],[Order Date]])</f>
        <v>11</v>
      </c>
      <c r="T2320" s="16" t="str">
        <f>TEXT(SalesDataTable[[#This Row],[Order Date]],"mmm")</f>
        <v>Nov</v>
      </c>
    </row>
    <row r="2321" ht="15.6" spans="1:20">
      <c r="A2321" s="19" t="s">
        <v>2392</v>
      </c>
      <c r="B2321" s="11">
        <v>46335</v>
      </c>
      <c r="C2321" s="12" t="s">
        <v>28</v>
      </c>
      <c r="D2321" s="12" t="s">
        <v>106</v>
      </c>
      <c r="E2321" s="12" t="s">
        <v>23</v>
      </c>
      <c r="F2321" s="12" t="s">
        <v>24</v>
      </c>
      <c r="G2321" s="12" t="s">
        <v>31</v>
      </c>
      <c r="H2321" s="12" t="s">
        <v>73</v>
      </c>
      <c r="I2321" s="13">
        <v>4</v>
      </c>
      <c r="J2321" s="14">
        <v>154.27</v>
      </c>
      <c r="K2321" s="15">
        <v>0.05</v>
      </c>
      <c r="L2321" s="14">
        <v>78.36</v>
      </c>
      <c r="M2321" s="14">
        <f t="shared" si="144"/>
        <v>586.226</v>
      </c>
      <c r="N2321" s="14">
        <f t="shared" si="145"/>
        <v>313.44</v>
      </c>
      <c r="O2321" s="14">
        <f t="shared" si="146"/>
        <v>272.786</v>
      </c>
      <c r="P2321" s="16">
        <f t="shared" si="147"/>
        <v>0.465325659387335</v>
      </c>
      <c r="Q2321" s="17">
        <f>YEAR(SalesDataTable[[#This Row],[Order Date]])</f>
        <v>2026</v>
      </c>
      <c r="R2321" s="16" t="str">
        <f>"Q"&amp;ROUNDUP(MONTH(SalesDataTable[[#This Row],[Order Date]])/3,0)</f>
        <v>Q4</v>
      </c>
      <c r="S2321" s="13">
        <f>MONTH(SalesDataTable[[#This Row],[Order Date]])</f>
        <v>11</v>
      </c>
      <c r="T2321" s="16" t="str">
        <f>TEXT(SalesDataTable[[#This Row],[Order Date]],"mmm")</f>
        <v>Nov</v>
      </c>
    </row>
    <row r="2322" ht="15.6" spans="1:20">
      <c r="A2322" s="19" t="s">
        <v>2393</v>
      </c>
      <c r="B2322" s="11">
        <v>46335</v>
      </c>
      <c r="C2322" s="12" t="s">
        <v>21</v>
      </c>
      <c r="D2322" s="12" t="s">
        <v>22</v>
      </c>
      <c r="E2322" s="12" t="s">
        <v>23</v>
      </c>
      <c r="F2322" s="12" t="s">
        <v>36</v>
      </c>
      <c r="G2322" s="12" t="s">
        <v>31</v>
      </c>
      <c r="H2322" s="12" t="s">
        <v>41</v>
      </c>
      <c r="I2322" s="13">
        <v>1</v>
      </c>
      <c r="J2322" s="14">
        <v>143.02</v>
      </c>
      <c r="K2322" s="15">
        <v>0.1</v>
      </c>
      <c r="L2322" s="14">
        <v>79.25</v>
      </c>
      <c r="M2322" s="14">
        <f t="shared" si="144"/>
        <v>128.718</v>
      </c>
      <c r="N2322" s="14">
        <f t="shared" si="145"/>
        <v>79.25</v>
      </c>
      <c r="O2322" s="14">
        <f t="shared" si="146"/>
        <v>49.468</v>
      </c>
      <c r="P2322" s="16">
        <f t="shared" si="147"/>
        <v>0.384312994297612</v>
      </c>
      <c r="Q2322" s="17">
        <f>YEAR(SalesDataTable[[#This Row],[Order Date]])</f>
        <v>2026</v>
      </c>
      <c r="R2322" s="16" t="str">
        <f>"Q"&amp;ROUNDUP(MONTH(SalesDataTable[[#This Row],[Order Date]])/3,0)</f>
        <v>Q4</v>
      </c>
      <c r="S2322" s="13">
        <f>MONTH(SalesDataTable[[#This Row],[Order Date]])</f>
        <v>11</v>
      </c>
      <c r="T2322" s="16" t="str">
        <f>TEXT(SalesDataTable[[#This Row],[Order Date]],"mmm")</f>
        <v>Nov</v>
      </c>
    </row>
    <row r="2323" ht="15.6" spans="1:20">
      <c r="A2323" s="19" t="s">
        <v>2394</v>
      </c>
      <c r="B2323" s="11">
        <v>46335</v>
      </c>
      <c r="C2323" s="12" t="s">
        <v>34</v>
      </c>
      <c r="D2323" s="12" t="s">
        <v>81</v>
      </c>
      <c r="E2323" s="12" t="s">
        <v>45</v>
      </c>
      <c r="F2323" s="12" t="s">
        <v>24</v>
      </c>
      <c r="G2323" s="12" t="s">
        <v>69</v>
      </c>
      <c r="H2323" s="12" t="s">
        <v>87</v>
      </c>
      <c r="I2323" s="13">
        <v>1</v>
      </c>
      <c r="J2323" s="14">
        <v>35.36</v>
      </c>
      <c r="K2323" s="15">
        <v>0</v>
      </c>
      <c r="L2323" s="14">
        <v>13.74</v>
      </c>
      <c r="M2323" s="14">
        <f t="shared" si="144"/>
        <v>35.36</v>
      </c>
      <c r="N2323" s="14">
        <f t="shared" si="145"/>
        <v>13.74</v>
      </c>
      <c r="O2323" s="14">
        <f t="shared" si="146"/>
        <v>21.62</v>
      </c>
      <c r="P2323" s="16">
        <f t="shared" si="147"/>
        <v>0.611425339366516</v>
      </c>
      <c r="Q2323" s="17">
        <f>YEAR(SalesDataTable[[#This Row],[Order Date]])</f>
        <v>2026</v>
      </c>
      <c r="R2323" s="16" t="str">
        <f>"Q"&amp;ROUNDUP(MONTH(SalesDataTable[[#This Row],[Order Date]])/3,0)</f>
        <v>Q4</v>
      </c>
      <c r="S2323" s="13">
        <f>MONTH(SalesDataTable[[#This Row],[Order Date]])</f>
        <v>11</v>
      </c>
      <c r="T2323" s="16" t="str">
        <f>TEXT(SalesDataTable[[#This Row],[Order Date]],"mmm")</f>
        <v>Nov</v>
      </c>
    </row>
    <row r="2324" ht="15.6" spans="1:20">
      <c r="A2324" s="19" t="s">
        <v>2395</v>
      </c>
      <c r="B2324" s="11">
        <v>46335</v>
      </c>
      <c r="C2324" s="12" t="s">
        <v>28</v>
      </c>
      <c r="D2324" s="12" t="s">
        <v>58</v>
      </c>
      <c r="E2324" s="12" t="s">
        <v>23</v>
      </c>
      <c r="F2324" s="12" t="s">
        <v>24</v>
      </c>
      <c r="G2324" s="12" t="s">
        <v>31</v>
      </c>
      <c r="H2324" s="12" t="s">
        <v>73</v>
      </c>
      <c r="I2324" s="13">
        <v>1</v>
      </c>
      <c r="J2324" s="14">
        <v>156.82</v>
      </c>
      <c r="K2324" s="15">
        <v>0.1</v>
      </c>
      <c r="L2324" s="14">
        <v>77.12</v>
      </c>
      <c r="M2324" s="14">
        <f t="shared" si="144"/>
        <v>141.138</v>
      </c>
      <c r="N2324" s="14">
        <f t="shared" si="145"/>
        <v>77.12</v>
      </c>
      <c r="O2324" s="14">
        <f t="shared" si="146"/>
        <v>64.018</v>
      </c>
      <c r="P2324" s="16">
        <f t="shared" si="147"/>
        <v>0.453584435091896</v>
      </c>
      <c r="Q2324" s="17">
        <f>YEAR(SalesDataTable[[#This Row],[Order Date]])</f>
        <v>2026</v>
      </c>
      <c r="R2324" s="16" t="str">
        <f>"Q"&amp;ROUNDUP(MONTH(SalesDataTable[[#This Row],[Order Date]])/3,0)</f>
        <v>Q4</v>
      </c>
      <c r="S2324" s="13">
        <f>MONTH(SalesDataTable[[#This Row],[Order Date]])</f>
        <v>11</v>
      </c>
      <c r="T2324" s="16" t="str">
        <f>TEXT(SalesDataTable[[#This Row],[Order Date]],"mmm")</f>
        <v>Nov</v>
      </c>
    </row>
    <row r="2325" ht="15.6" spans="1:20">
      <c r="A2325" s="19" t="s">
        <v>2396</v>
      </c>
      <c r="B2325" s="11">
        <v>46335</v>
      </c>
      <c r="C2325" s="12" t="s">
        <v>34</v>
      </c>
      <c r="D2325" s="12" t="s">
        <v>146</v>
      </c>
      <c r="E2325" s="12" t="s">
        <v>30</v>
      </c>
      <c r="F2325" s="12" t="s">
        <v>40</v>
      </c>
      <c r="G2325" s="12" t="s">
        <v>69</v>
      </c>
      <c r="H2325" s="12" t="s">
        <v>70</v>
      </c>
      <c r="I2325" s="13">
        <v>10</v>
      </c>
      <c r="J2325" s="14">
        <v>40.98</v>
      </c>
      <c r="K2325" s="15">
        <v>0.1</v>
      </c>
      <c r="L2325" s="14">
        <v>14.6</v>
      </c>
      <c r="M2325" s="14">
        <f t="shared" si="144"/>
        <v>368.82</v>
      </c>
      <c r="N2325" s="14">
        <f t="shared" si="145"/>
        <v>146</v>
      </c>
      <c r="O2325" s="14">
        <f t="shared" si="146"/>
        <v>222.82</v>
      </c>
      <c r="P2325" s="16">
        <f t="shared" si="147"/>
        <v>0.604142942356705</v>
      </c>
      <c r="Q2325" s="17">
        <f>YEAR(SalesDataTable[[#This Row],[Order Date]])</f>
        <v>2026</v>
      </c>
      <c r="R2325" s="16" t="str">
        <f>"Q"&amp;ROUNDUP(MONTH(SalesDataTable[[#This Row],[Order Date]])/3,0)</f>
        <v>Q4</v>
      </c>
      <c r="S2325" s="13">
        <f>MONTH(SalesDataTable[[#This Row],[Order Date]])</f>
        <v>11</v>
      </c>
      <c r="T2325" s="16" t="str">
        <f>TEXT(SalesDataTable[[#This Row],[Order Date]],"mmm")</f>
        <v>Nov</v>
      </c>
    </row>
    <row r="2326" ht="15.6" spans="1:20">
      <c r="A2326" s="19" t="s">
        <v>2397</v>
      </c>
      <c r="B2326" s="11">
        <v>46335</v>
      </c>
      <c r="C2326" s="12" t="s">
        <v>47</v>
      </c>
      <c r="D2326" s="12" t="s">
        <v>68</v>
      </c>
      <c r="E2326" s="12" t="s">
        <v>45</v>
      </c>
      <c r="F2326" s="12" t="s">
        <v>36</v>
      </c>
      <c r="G2326" s="12" t="s">
        <v>31</v>
      </c>
      <c r="H2326" s="12" t="s">
        <v>41</v>
      </c>
      <c r="I2326" s="13">
        <v>3</v>
      </c>
      <c r="J2326" s="14">
        <v>144.23</v>
      </c>
      <c r="K2326" s="15">
        <v>0</v>
      </c>
      <c r="L2326" s="14">
        <v>80.96</v>
      </c>
      <c r="M2326" s="14">
        <f t="shared" si="144"/>
        <v>432.69</v>
      </c>
      <c r="N2326" s="14">
        <f t="shared" si="145"/>
        <v>242.88</v>
      </c>
      <c r="O2326" s="14">
        <f t="shared" si="146"/>
        <v>189.81</v>
      </c>
      <c r="P2326" s="16">
        <f t="shared" si="147"/>
        <v>0.438674339596478</v>
      </c>
      <c r="Q2326" s="17">
        <f>YEAR(SalesDataTable[[#This Row],[Order Date]])</f>
        <v>2026</v>
      </c>
      <c r="R2326" s="16" t="str">
        <f>"Q"&amp;ROUNDUP(MONTH(SalesDataTable[[#This Row],[Order Date]])/3,0)</f>
        <v>Q4</v>
      </c>
      <c r="S2326" s="13">
        <f>MONTH(SalesDataTable[[#This Row],[Order Date]])</f>
        <v>11</v>
      </c>
      <c r="T2326" s="16" t="str">
        <f>TEXT(SalesDataTable[[#This Row],[Order Date]],"mmm")</f>
        <v>Nov</v>
      </c>
    </row>
    <row r="2327" ht="15.6" spans="1:20">
      <c r="A2327" s="19" t="s">
        <v>2398</v>
      </c>
      <c r="B2327" s="11">
        <v>46336</v>
      </c>
      <c r="C2327" s="12" t="s">
        <v>47</v>
      </c>
      <c r="D2327" s="12" t="s">
        <v>65</v>
      </c>
      <c r="E2327" s="12" t="s">
        <v>23</v>
      </c>
      <c r="F2327" s="12" t="s">
        <v>36</v>
      </c>
      <c r="G2327" s="12" t="s">
        <v>31</v>
      </c>
      <c r="H2327" s="12" t="s">
        <v>32</v>
      </c>
      <c r="I2327" s="13">
        <v>1</v>
      </c>
      <c r="J2327" s="14">
        <v>90.23</v>
      </c>
      <c r="K2327" s="15">
        <v>0</v>
      </c>
      <c r="L2327" s="14">
        <v>44.06</v>
      </c>
      <c r="M2327" s="14">
        <f t="shared" si="144"/>
        <v>90.23</v>
      </c>
      <c r="N2327" s="14">
        <f t="shared" si="145"/>
        <v>44.06</v>
      </c>
      <c r="O2327" s="14">
        <f t="shared" si="146"/>
        <v>46.17</v>
      </c>
      <c r="P2327" s="16">
        <f t="shared" si="147"/>
        <v>0.511692341793195</v>
      </c>
      <c r="Q2327" s="17">
        <f>YEAR(SalesDataTable[[#This Row],[Order Date]])</f>
        <v>2026</v>
      </c>
      <c r="R2327" s="16" t="str">
        <f>"Q"&amp;ROUNDUP(MONTH(SalesDataTable[[#This Row],[Order Date]])/3,0)</f>
        <v>Q4</v>
      </c>
      <c r="S2327" s="13">
        <f>MONTH(SalesDataTable[[#This Row],[Order Date]])</f>
        <v>11</v>
      </c>
      <c r="T2327" s="16" t="str">
        <f>TEXT(SalesDataTable[[#This Row],[Order Date]],"mmm")</f>
        <v>Nov</v>
      </c>
    </row>
    <row r="2328" ht="15.6" spans="1:20">
      <c r="A2328" s="19" t="s">
        <v>2399</v>
      </c>
      <c r="B2328" s="11">
        <v>46336</v>
      </c>
      <c r="C2328" s="12" t="s">
        <v>47</v>
      </c>
      <c r="D2328" s="12" t="s">
        <v>65</v>
      </c>
      <c r="E2328" s="12" t="s">
        <v>23</v>
      </c>
      <c r="F2328" s="12" t="s">
        <v>36</v>
      </c>
      <c r="G2328" s="12" t="s">
        <v>31</v>
      </c>
      <c r="H2328" s="12" t="s">
        <v>73</v>
      </c>
      <c r="I2328" s="13">
        <v>5</v>
      </c>
      <c r="J2328" s="14">
        <v>152.82</v>
      </c>
      <c r="K2328" s="15">
        <v>0.1</v>
      </c>
      <c r="L2328" s="14">
        <v>80.09</v>
      </c>
      <c r="M2328" s="14">
        <f t="shared" si="144"/>
        <v>687.69</v>
      </c>
      <c r="N2328" s="14">
        <f t="shared" si="145"/>
        <v>400.45</v>
      </c>
      <c r="O2328" s="14">
        <f t="shared" si="146"/>
        <v>287.24</v>
      </c>
      <c r="P2328" s="16">
        <f t="shared" si="147"/>
        <v>0.417688202533118</v>
      </c>
      <c r="Q2328" s="17">
        <f>YEAR(SalesDataTable[[#This Row],[Order Date]])</f>
        <v>2026</v>
      </c>
      <c r="R2328" s="16" t="str">
        <f>"Q"&amp;ROUNDUP(MONTH(SalesDataTable[[#This Row],[Order Date]])/3,0)</f>
        <v>Q4</v>
      </c>
      <c r="S2328" s="13">
        <f>MONTH(SalesDataTable[[#This Row],[Order Date]])</f>
        <v>11</v>
      </c>
      <c r="T2328" s="16" t="str">
        <f>TEXT(SalesDataTable[[#This Row],[Order Date]],"mmm")</f>
        <v>Nov</v>
      </c>
    </row>
    <row r="2329" ht="15.6" spans="1:20">
      <c r="A2329" s="19" t="s">
        <v>2400</v>
      </c>
      <c r="B2329" s="11">
        <v>46336</v>
      </c>
      <c r="C2329" s="12" t="s">
        <v>21</v>
      </c>
      <c r="D2329" s="12" t="s">
        <v>22</v>
      </c>
      <c r="E2329" s="12" t="s">
        <v>23</v>
      </c>
      <c r="F2329" s="12" t="s">
        <v>40</v>
      </c>
      <c r="G2329" s="12" t="s">
        <v>37</v>
      </c>
      <c r="H2329" s="12" t="s">
        <v>38</v>
      </c>
      <c r="I2329" s="13">
        <v>2</v>
      </c>
      <c r="J2329" s="14">
        <v>36.61</v>
      </c>
      <c r="K2329" s="15">
        <v>0.05</v>
      </c>
      <c r="L2329" s="14">
        <v>13.31</v>
      </c>
      <c r="M2329" s="14">
        <f t="shared" si="144"/>
        <v>69.559</v>
      </c>
      <c r="N2329" s="14">
        <f t="shared" si="145"/>
        <v>26.62</v>
      </c>
      <c r="O2329" s="14">
        <f t="shared" si="146"/>
        <v>42.939</v>
      </c>
      <c r="P2329" s="16">
        <f t="shared" si="147"/>
        <v>0.617303296482123</v>
      </c>
      <c r="Q2329" s="17">
        <f>YEAR(SalesDataTable[[#This Row],[Order Date]])</f>
        <v>2026</v>
      </c>
      <c r="R2329" s="16" t="str">
        <f>"Q"&amp;ROUNDUP(MONTH(SalesDataTable[[#This Row],[Order Date]])/3,0)</f>
        <v>Q4</v>
      </c>
      <c r="S2329" s="13">
        <f>MONTH(SalesDataTable[[#This Row],[Order Date]])</f>
        <v>11</v>
      </c>
      <c r="T2329" s="16" t="str">
        <f>TEXT(SalesDataTable[[#This Row],[Order Date]],"mmm")</f>
        <v>Nov</v>
      </c>
    </row>
    <row r="2330" ht="15.6" spans="1:20">
      <c r="A2330" s="19" t="s">
        <v>2401</v>
      </c>
      <c r="B2330" s="11">
        <v>46336</v>
      </c>
      <c r="C2330" s="12" t="s">
        <v>47</v>
      </c>
      <c r="D2330" s="12" t="s">
        <v>68</v>
      </c>
      <c r="E2330" s="12" t="s">
        <v>30</v>
      </c>
      <c r="F2330" s="12" t="s">
        <v>40</v>
      </c>
      <c r="G2330" s="12" t="s">
        <v>31</v>
      </c>
      <c r="H2330" s="12" t="s">
        <v>73</v>
      </c>
      <c r="I2330" s="13">
        <v>12</v>
      </c>
      <c r="J2330" s="14">
        <v>150.75</v>
      </c>
      <c r="K2330" s="15">
        <v>0.1</v>
      </c>
      <c r="L2330" s="14">
        <v>80.57</v>
      </c>
      <c r="M2330" s="14">
        <f t="shared" si="144"/>
        <v>1628.1</v>
      </c>
      <c r="N2330" s="14">
        <f t="shared" si="145"/>
        <v>966.84</v>
      </c>
      <c r="O2330" s="14">
        <f t="shared" si="146"/>
        <v>661.26</v>
      </c>
      <c r="P2330" s="16">
        <f t="shared" si="147"/>
        <v>0.406154413119587</v>
      </c>
      <c r="Q2330" s="17">
        <f>YEAR(SalesDataTable[[#This Row],[Order Date]])</f>
        <v>2026</v>
      </c>
      <c r="R2330" s="16" t="str">
        <f>"Q"&amp;ROUNDUP(MONTH(SalesDataTable[[#This Row],[Order Date]])/3,0)</f>
        <v>Q4</v>
      </c>
      <c r="S2330" s="13">
        <f>MONTH(SalesDataTable[[#This Row],[Order Date]])</f>
        <v>11</v>
      </c>
      <c r="T2330" s="16" t="str">
        <f>TEXT(SalesDataTable[[#This Row],[Order Date]],"mmm")</f>
        <v>Nov</v>
      </c>
    </row>
    <row r="2331" ht="15.6" spans="1:20">
      <c r="A2331" s="19" t="s">
        <v>2402</v>
      </c>
      <c r="B2331" s="11">
        <v>46337</v>
      </c>
      <c r="C2331" s="12" t="s">
        <v>21</v>
      </c>
      <c r="D2331" s="12" t="s">
        <v>22</v>
      </c>
      <c r="E2331" s="12" t="s">
        <v>23</v>
      </c>
      <c r="F2331" s="12" t="s">
        <v>24</v>
      </c>
      <c r="G2331" s="12" t="s">
        <v>31</v>
      </c>
      <c r="H2331" s="12" t="s">
        <v>41</v>
      </c>
      <c r="I2331" s="13">
        <v>1</v>
      </c>
      <c r="J2331" s="14">
        <v>145.83</v>
      </c>
      <c r="K2331" s="15">
        <v>0.1</v>
      </c>
      <c r="L2331" s="14">
        <v>79.14</v>
      </c>
      <c r="M2331" s="14">
        <f t="shared" si="144"/>
        <v>131.247</v>
      </c>
      <c r="N2331" s="14">
        <f t="shared" si="145"/>
        <v>79.14</v>
      </c>
      <c r="O2331" s="14">
        <f t="shared" si="146"/>
        <v>52.107</v>
      </c>
      <c r="P2331" s="16">
        <f t="shared" si="147"/>
        <v>0.397014788909461</v>
      </c>
      <c r="Q2331" s="17">
        <f>YEAR(SalesDataTable[[#This Row],[Order Date]])</f>
        <v>2026</v>
      </c>
      <c r="R2331" s="16" t="str">
        <f>"Q"&amp;ROUNDUP(MONTH(SalesDataTable[[#This Row],[Order Date]])/3,0)</f>
        <v>Q4</v>
      </c>
      <c r="S2331" s="13">
        <f>MONTH(SalesDataTable[[#This Row],[Order Date]])</f>
        <v>11</v>
      </c>
      <c r="T2331" s="16" t="str">
        <f>TEXT(SalesDataTable[[#This Row],[Order Date]],"mmm")</f>
        <v>Nov</v>
      </c>
    </row>
    <row r="2332" ht="15.6" spans="1:20">
      <c r="A2332" s="19" t="s">
        <v>2403</v>
      </c>
      <c r="B2332" s="11">
        <v>46337</v>
      </c>
      <c r="C2332" s="12" t="s">
        <v>21</v>
      </c>
      <c r="D2332" s="12" t="s">
        <v>22</v>
      </c>
      <c r="E2332" s="12" t="s">
        <v>23</v>
      </c>
      <c r="F2332" s="12" t="s">
        <v>24</v>
      </c>
      <c r="G2332" s="12" t="s">
        <v>37</v>
      </c>
      <c r="H2332" s="12" t="s">
        <v>103</v>
      </c>
      <c r="I2332" s="13">
        <v>4</v>
      </c>
      <c r="J2332" s="14">
        <v>162.04</v>
      </c>
      <c r="K2332" s="15">
        <v>0</v>
      </c>
      <c r="L2332" s="14">
        <v>85.77</v>
      </c>
      <c r="M2332" s="14">
        <f t="shared" si="144"/>
        <v>648.16</v>
      </c>
      <c r="N2332" s="14">
        <f t="shared" si="145"/>
        <v>343.08</v>
      </c>
      <c r="O2332" s="14">
        <f t="shared" si="146"/>
        <v>305.08</v>
      </c>
      <c r="P2332" s="16">
        <f t="shared" si="147"/>
        <v>0.470686250308566</v>
      </c>
      <c r="Q2332" s="17">
        <f>YEAR(SalesDataTable[[#This Row],[Order Date]])</f>
        <v>2026</v>
      </c>
      <c r="R2332" s="16" t="str">
        <f>"Q"&amp;ROUNDUP(MONTH(SalesDataTable[[#This Row],[Order Date]])/3,0)</f>
        <v>Q4</v>
      </c>
      <c r="S2332" s="13">
        <f>MONTH(SalesDataTable[[#This Row],[Order Date]])</f>
        <v>11</v>
      </c>
      <c r="T2332" s="16" t="str">
        <f>TEXT(SalesDataTable[[#This Row],[Order Date]],"mmm")</f>
        <v>Nov</v>
      </c>
    </row>
    <row r="2333" ht="15.6" spans="1:20">
      <c r="A2333" s="19" t="s">
        <v>2404</v>
      </c>
      <c r="B2333" s="11">
        <v>46337</v>
      </c>
      <c r="C2333" s="12" t="s">
        <v>47</v>
      </c>
      <c r="D2333" s="12" t="s">
        <v>68</v>
      </c>
      <c r="E2333" s="12" t="s">
        <v>45</v>
      </c>
      <c r="F2333" s="12" t="s">
        <v>24</v>
      </c>
      <c r="G2333" s="12" t="s">
        <v>31</v>
      </c>
      <c r="H2333" s="12" t="s">
        <v>41</v>
      </c>
      <c r="I2333" s="13">
        <v>2</v>
      </c>
      <c r="J2333" s="14">
        <v>141.33</v>
      </c>
      <c r="K2333" s="15">
        <v>0.05</v>
      </c>
      <c r="L2333" s="14">
        <v>79.74</v>
      </c>
      <c r="M2333" s="14">
        <f t="shared" si="144"/>
        <v>268.527</v>
      </c>
      <c r="N2333" s="14">
        <f t="shared" si="145"/>
        <v>159.48</v>
      </c>
      <c r="O2333" s="14">
        <f t="shared" si="146"/>
        <v>109.047</v>
      </c>
      <c r="P2333" s="16">
        <f t="shared" si="147"/>
        <v>0.406093242020356</v>
      </c>
      <c r="Q2333" s="17">
        <f>YEAR(SalesDataTable[[#This Row],[Order Date]])</f>
        <v>2026</v>
      </c>
      <c r="R2333" s="16" t="str">
        <f>"Q"&amp;ROUNDUP(MONTH(SalesDataTable[[#This Row],[Order Date]])/3,0)</f>
        <v>Q4</v>
      </c>
      <c r="S2333" s="13">
        <f>MONTH(SalesDataTable[[#This Row],[Order Date]])</f>
        <v>11</v>
      </c>
      <c r="T2333" s="16" t="str">
        <f>TEXT(SalesDataTable[[#This Row],[Order Date]],"mmm")</f>
        <v>Nov</v>
      </c>
    </row>
    <row r="2334" ht="15.6" spans="1:20">
      <c r="A2334" s="19" t="s">
        <v>2405</v>
      </c>
      <c r="B2334" s="11">
        <v>46337</v>
      </c>
      <c r="C2334" s="12" t="s">
        <v>34</v>
      </c>
      <c r="D2334" s="12" t="s">
        <v>146</v>
      </c>
      <c r="E2334" s="12" t="s">
        <v>23</v>
      </c>
      <c r="F2334" s="12" t="s">
        <v>24</v>
      </c>
      <c r="G2334" s="12" t="s">
        <v>51</v>
      </c>
      <c r="H2334" s="12" t="s">
        <v>110</v>
      </c>
      <c r="I2334" s="13">
        <v>1</v>
      </c>
      <c r="J2334" s="14">
        <v>125.11</v>
      </c>
      <c r="K2334" s="15">
        <v>0.1</v>
      </c>
      <c r="L2334" s="14">
        <v>61.65</v>
      </c>
      <c r="M2334" s="14">
        <f t="shared" si="144"/>
        <v>112.599</v>
      </c>
      <c r="N2334" s="14">
        <f t="shared" si="145"/>
        <v>61.65</v>
      </c>
      <c r="O2334" s="14">
        <f t="shared" si="146"/>
        <v>50.949</v>
      </c>
      <c r="P2334" s="16">
        <f t="shared" si="147"/>
        <v>0.452481816001918</v>
      </c>
      <c r="Q2334" s="17">
        <f>YEAR(SalesDataTable[[#This Row],[Order Date]])</f>
        <v>2026</v>
      </c>
      <c r="R2334" s="16" t="str">
        <f>"Q"&amp;ROUNDUP(MONTH(SalesDataTable[[#This Row],[Order Date]])/3,0)</f>
        <v>Q4</v>
      </c>
      <c r="S2334" s="13">
        <f>MONTH(SalesDataTable[[#This Row],[Order Date]])</f>
        <v>11</v>
      </c>
      <c r="T2334" s="16" t="str">
        <f>TEXT(SalesDataTable[[#This Row],[Order Date]],"mmm")</f>
        <v>Nov</v>
      </c>
    </row>
    <row r="2335" ht="15.6" spans="1:20">
      <c r="A2335" s="19" t="s">
        <v>2406</v>
      </c>
      <c r="B2335" s="11">
        <v>46337</v>
      </c>
      <c r="C2335" s="12" t="s">
        <v>34</v>
      </c>
      <c r="D2335" s="12" t="s">
        <v>54</v>
      </c>
      <c r="E2335" s="12" t="s">
        <v>23</v>
      </c>
      <c r="F2335" s="12" t="s">
        <v>40</v>
      </c>
      <c r="G2335" s="12" t="s">
        <v>51</v>
      </c>
      <c r="H2335" s="12" t="s">
        <v>110</v>
      </c>
      <c r="I2335" s="13">
        <v>3</v>
      </c>
      <c r="J2335" s="14">
        <v>124.55</v>
      </c>
      <c r="K2335" s="15">
        <v>0.15</v>
      </c>
      <c r="L2335" s="14">
        <v>60.68</v>
      </c>
      <c r="M2335" s="14">
        <f t="shared" si="144"/>
        <v>317.6025</v>
      </c>
      <c r="N2335" s="14">
        <f t="shared" si="145"/>
        <v>182.04</v>
      </c>
      <c r="O2335" s="14">
        <f t="shared" si="146"/>
        <v>135.5625</v>
      </c>
      <c r="P2335" s="16">
        <f t="shared" si="147"/>
        <v>0.426830708196566</v>
      </c>
      <c r="Q2335" s="17">
        <f>YEAR(SalesDataTable[[#This Row],[Order Date]])</f>
        <v>2026</v>
      </c>
      <c r="R2335" s="16" t="str">
        <f>"Q"&amp;ROUNDUP(MONTH(SalesDataTable[[#This Row],[Order Date]])/3,0)</f>
        <v>Q4</v>
      </c>
      <c r="S2335" s="13">
        <f>MONTH(SalesDataTable[[#This Row],[Order Date]])</f>
        <v>11</v>
      </c>
      <c r="T2335" s="16" t="str">
        <f>TEXT(SalesDataTable[[#This Row],[Order Date]],"mmm")</f>
        <v>Nov</v>
      </c>
    </row>
    <row r="2336" ht="15.6" spans="1:20">
      <c r="A2336" s="19" t="s">
        <v>2407</v>
      </c>
      <c r="B2336" s="11">
        <v>46337</v>
      </c>
      <c r="C2336" s="12" t="s">
        <v>34</v>
      </c>
      <c r="D2336" s="12" t="s">
        <v>81</v>
      </c>
      <c r="E2336" s="12" t="s">
        <v>45</v>
      </c>
      <c r="F2336" s="12" t="s">
        <v>24</v>
      </c>
      <c r="G2336" s="12" t="s">
        <v>31</v>
      </c>
      <c r="H2336" s="12" t="s">
        <v>41</v>
      </c>
      <c r="I2336" s="13">
        <v>1</v>
      </c>
      <c r="J2336" s="14">
        <v>143.77</v>
      </c>
      <c r="K2336" s="15">
        <v>0.1</v>
      </c>
      <c r="L2336" s="14">
        <v>81.02</v>
      </c>
      <c r="M2336" s="14">
        <f t="shared" si="144"/>
        <v>129.393</v>
      </c>
      <c r="N2336" s="14">
        <f t="shared" si="145"/>
        <v>81.02</v>
      </c>
      <c r="O2336" s="14">
        <f t="shared" si="146"/>
        <v>48.373</v>
      </c>
      <c r="P2336" s="16">
        <f t="shared" si="147"/>
        <v>0.373845571244194</v>
      </c>
      <c r="Q2336" s="17">
        <f>YEAR(SalesDataTable[[#This Row],[Order Date]])</f>
        <v>2026</v>
      </c>
      <c r="R2336" s="16" t="str">
        <f>"Q"&amp;ROUNDUP(MONTH(SalesDataTable[[#This Row],[Order Date]])/3,0)</f>
        <v>Q4</v>
      </c>
      <c r="S2336" s="13">
        <f>MONTH(SalesDataTable[[#This Row],[Order Date]])</f>
        <v>11</v>
      </c>
      <c r="T2336" s="16" t="str">
        <f>TEXT(SalesDataTable[[#This Row],[Order Date]],"mmm")</f>
        <v>Nov</v>
      </c>
    </row>
    <row r="2337" ht="15.6" spans="1:20">
      <c r="A2337" s="19" t="s">
        <v>2408</v>
      </c>
      <c r="B2337" s="11">
        <v>46337</v>
      </c>
      <c r="C2337" s="12" t="s">
        <v>47</v>
      </c>
      <c r="D2337" s="12" t="s">
        <v>68</v>
      </c>
      <c r="E2337" s="12" t="s">
        <v>23</v>
      </c>
      <c r="F2337" s="12" t="s">
        <v>36</v>
      </c>
      <c r="G2337" s="12" t="s">
        <v>51</v>
      </c>
      <c r="H2337" s="12" t="s">
        <v>110</v>
      </c>
      <c r="I2337" s="13">
        <v>3</v>
      </c>
      <c r="J2337" s="14">
        <v>124.72</v>
      </c>
      <c r="K2337" s="15">
        <v>0.15</v>
      </c>
      <c r="L2337" s="14">
        <v>60.35</v>
      </c>
      <c r="M2337" s="14">
        <f t="shared" si="144"/>
        <v>318.036</v>
      </c>
      <c r="N2337" s="14">
        <f t="shared" si="145"/>
        <v>181.05</v>
      </c>
      <c r="O2337" s="14">
        <f t="shared" si="146"/>
        <v>136.986</v>
      </c>
      <c r="P2337" s="16">
        <f t="shared" si="147"/>
        <v>0.430724823604875</v>
      </c>
      <c r="Q2337" s="17">
        <f>YEAR(SalesDataTable[[#This Row],[Order Date]])</f>
        <v>2026</v>
      </c>
      <c r="R2337" s="16" t="str">
        <f>"Q"&amp;ROUNDUP(MONTH(SalesDataTable[[#This Row],[Order Date]])/3,0)</f>
        <v>Q4</v>
      </c>
      <c r="S2337" s="13">
        <f>MONTH(SalesDataTable[[#This Row],[Order Date]])</f>
        <v>11</v>
      </c>
      <c r="T2337" s="16" t="str">
        <f>TEXT(SalesDataTable[[#This Row],[Order Date]],"mmm")</f>
        <v>Nov</v>
      </c>
    </row>
    <row r="2338" ht="15.6" spans="1:20">
      <c r="A2338" s="19" t="s">
        <v>2409</v>
      </c>
      <c r="B2338" s="11">
        <v>46337</v>
      </c>
      <c r="C2338" s="12" t="s">
        <v>34</v>
      </c>
      <c r="D2338" s="12" t="s">
        <v>35</v>
      </c>
      <c r="E2338" s="12" t="s">
        <v>45</v>
      </c>
      <c r="F2338" s="12" t="s">
        <v>24</v>
      </c>
      <c r="G2338" s="12" t="s">
        <v>69</v>
      </c>
      <c r="H2338" s="12" t="s">
        <v>87</v>
      </c>
      <c r="I2338" s="13">
        <v>1</v>
      </c>
      <c r="J2338" s="14">
        <v>35.73</v>
      </c>
      <c r="K2338" s="15">
        <v>0.1</v>
      </c>
      <c r="L2338" s="14">
        <v>14.15</v>
      </c>
      <c r="M2338" s="14">
        <f t="shared" si="144"/>
        <v>32.157</v>
      </c>
      <c r="N2338" s="14">
        <f t="shared" si="145"/>
        <v>14.15</v>
      </c>
      <c r="O2338" s="14">
        <f t="shared" si="146"/>
        <v>18.007</v>
      </c>
      <c r="P2338" s="16">
        <f t="shared" si="147"/>
        <v>0.559971390366017</v>
      </c>
      <c r="Q2338" s="17">
        <f>YEAR(SalesDataTable[[#This Row],[Order Date]])</f>
        <v>2026</v>
      </c>
      <c r="R2338" s="16" t="str">
        <f>"Q"&amp;ROUNDUP(MONTH(SalesDataTable[[#This Row],[Order Date]])/3,0)</f>
        <v>Q4</v>
      </c>
      <c r="S2338" s="13">
        <f>MONTH(SalesDataTable[[#This Row],[Order Date]])</f>
        <v>11</v>
      </c>
      <c r="T2338" s="16" t="str">
        <f>TEXT(SalesDataTable[[#This Row],[Order Date]],"mmm")</f>
        <v>Nov</v>
      </c>
    </row>
    <row r="2339" ht="15.6" spans="1:20">
      <c r="A2339" s="19" t="s">
        <v>2410</v>
      </c>
      <c r="B2339" s="11">
        <v>46337</v>
      </c>
      <c r="C2339" s="12" t="s">
        <v>34</v>
      </c>
      <c r="D2339" s="12" t="s">
        <v>44</v>
      </c>
      <c r="E2339" s="12" t="s">
        <v>45</v>
      </c>
      <c r="F2339" s="12" t="s">
        <v>40</v>
      </c>
      <c r="G2339" s="12" t="s">
        <v>37</v>
      </c>
      <c r="H2339" s="12" t="s">
        <v>103</v>
      </c>
      <c r="I2339" s="13">
        <v>2</v>
      </c>
      <c r="J2339" s="14">
        <v>166.1</v>
      </c>
      <c r="K2339" s="15">
        <v>0.05</v>
      </c>
      <c r="L2339" s="14">
        <v>88.2</v>
      </c>
      <c r="M2339" s="14">
        <f t="shared" si="144"/>
        <v>315.59</v>
      </c>
      <c r="N2339" s="14">
        <f t="shared" si="145"/>
        <v>176.4</v>
      </c>
      <c r="O2339" s="14">
        <f t="shared" si="146"/>
        <v>139.19</v>
      </c>
      <c r="P2339" s="16">
        <f t="shared" si="147"/>
        <v>0.441046927976172</v>
      </c>
      <c r="Q2339" s="17">
        <f>YEAR(SalesDataTable[[#This Row],[Order Date]])</f>
        <v>2026</v>
      </c>
      <c r="R2339" s="16" t="str">
        <f>"Q"&amp;ROUNDUP(MONTH(SalesDataTable[[#This Row],[Order Date]])/3,0)</f>
        <v>Q4</v>
      </c>
      <c r="S2339" s="13">
        <f>MONTH(SalesDataTable[[#This Row],[Order Date]])</f>
        <v>11</v>
      </c>
      <c r="T2339" s="16" t="str">
        <f>TEXT(SalesDataTable[[#This Row],[Order Date]],"mmm")</f>
        <v>Nov</v>
      </c>
    </row>
    <row r="2340" ht="15.6" spans="1:20">
      <c r="A2340" s="19" t="s">
        <v>2411</v>
      </c>
      <c r="B2340" s="11">
        <v>46337</v>
      </c>
      <c r="C2340" s="12" t="s">
        <v>34</v>
      </c>
      <c r="D2340" s="12" t="s">
        <v>146</v>
      </c>
      <c r="E2340" s="12" t="s">
        <v>59</v>
      </c>
      <c r="F2340" s="12" t="s">
        <v>36</v>
      </c>
      <c r="G2340" s="12" t="s">
        <v>25</v>
      </c>
      <c r="H2340" s="12" t="s">
        <v>26</v>
      </c>
      <c r="I2340" s="13">
        <v>2</v>
      </c>
      <c r="J2340" s="14">
        <v>81.27</v>
      </c>
      <c r="K2340" s="15">
        <v>0.05</v>
      </c>
      <c r="L2340" s="14">
        <v>43.04</v>
      </c>
      <c r="M2340" s="14">
        <f t="shared" si="144"/>
        <v>154.413</v>
      </c>
      <c r="N2340" s="14">
        <f t="shared" si="145"/>
        <v>86.08</v>
      </c>
      <c r="O2340" s="14">
        <f t="shared" si="146"/>
        <v>68.333</v>
      </c>
      <c r="P2340" s="16">
        <f t="shared" si="147"/>
        <v>0.442533983537655</v>
      </c>
      <c r="Q2340" s="17">
        <f>YEAR(SalesDataTable[[#This Row],[Order Date]])</f>
        <v>2026</v>
      </c>
      <c r="R2340" s="16" t="str">
        <f>"Q"&amp;ROUNDUP(MONTH(SalesDataTable[[#This Row],[Order Date]])/3,0)</f>
        <v>Q4</v>
      </c>
      <c r="S2340" s="13">
        <f>MONTH(SalesDataTable[[#This Row],[Order Date]])</f>
        <v>11</v>
      </c>
      <c r="T2340" s="16" t="str">
        <f>TEXT(SalesDataTable[[#This Row],[Order Date]],"mmm")</f>
        <v>Nov</v>
      </c>
    </row>
    <row r="2341" ht="15.6" spans="1:20">
      <c r="A2341" s="19" t="s">
        <v>2412</v>
      </c>
      <c r="B2341" s="11">
        <v>46337</v>
      </c>
      <c r="C2341" s="12" t="s">
        <v>21</v>
      </c>
      <c r="D2341" s="12" t="s">
        <v>72</v>
      </c>
      <c r="E2341" s="12" t="s">
        <v>30</v>
      </c>
      <c r="F2341" s="12" t="s">
        <v>24</v>
      </c>
      <c r="G2341" s="12" t="s">
        <v>51</v>
      </c>
      <c r="H2341" s="12" t="s">
        <v>61</v>
      </c>
      <c r="I2341" s="13">
        <v>10</v>
      </c>
      <c r="J2341" s="14">
        <v>191.98</v>
      </c>
      <c r="K2341" s="15">
        <v>0.1</v>
      </c>
      <c r="L2341" s="14">
        <v>102.73</v>
      </c>
      <c r="M2341" s="14">
        <f t="shared" si="144"/>
        <v>1727.82</v>
      </c>
      <c r="N2341" s="14">
        <f t="shared" si="145"/>
        <v>1027.3</v>
      </c>
      <c r="O2341" s="14">
        <f t="shared" si="146"/>
        <v>700.52</v>
      </c>
      <c r="P2341" s="16">
        <f t="shared" si="147"/>
        <v>0.40543575140929</v>
      </c>
      <c r="Q2341" s="17">
        <f>YEAR(SalesDataTable[[#This Row],[Order Date]])</f>
        <v>2026</v>
      </c>
      <c r="R2341" s="16" t="str">
        <f>"Q"&amp;ROUNDUP(MONTH(SalesDataTable[[#This Row],[Order Date]])/3,0)</f>
        <v>Q4</v>
      </c>
      <c r="S2341" s="13">
        <f>MONTH(SalesDataTable[[#This Row],[Order Date]])</f>
        <v>11</v>
      </c>
      <c r="T2341" s="16" t="str">
        <f>TEXT(SalesDataTable[[#This Row],[Order Date]],"mmm")</f>
        <v>Nov</v>
      </c>
    </row>
    <row r="2342" ht="15.6" spans="1:20">
      <c r="A2342" s="19" t="s">
        <v>2413</v>
      </c>
      <c r="B2342" s="11">
        <v>46338</v>
      </c>
      <c r="C2342" s="12" t="s">
        <v>47</v>
      </c>
      <c r="D2342" s="12" t="s">
        <v>68</v>
      </c>
      <c r="E2342" s="12" t="s">
        <v>45</v>
      </c>
      <c r="F2342" s="12" t="s">
        <v>24</v>
      </c>
      <c r="G2342" s="12" t="s">
        <v>31</v>
      </c>
      <c r="H2342" s="12" t="s">
        <v>32</v>
      </c>
      <c r="I2342" s="13">
        <v>6</v>
      </c>
      <c r="J2342" s="14">
        <v>89.87</v>
      </c>
      <c r="K2342" s="15">
        <v>0.2</v>
      </c>
      <c r="L2342" s="14">
        <v>44.47</v>
      </c>
      <c r="M2342" s="14">
        <f t="shared" si="144"/>
        <v>431.376</v>
      </c>
      <c r="N2342" s="14">
        <f t="shared" si="145"/>
        <v>266.82</v>
      </c>
      <c r="O2342" s="14">
        <f t="shared" si="146"/>
        <v>164.556</v>
      </c>
      <c r="P2342" s="16">
        <f t="shared" si="147"/>
        <v>0.381467675531323</v>
      </c>
      <c r="Q2342" s="17">
        <f>YEAR(SalesDataTable[[#This Row],[Order Date]])</f>
        <v>2026</v>
      </c>
      <c r="R2342" s="16" t="str">
        <f>"Q"&amp;ROUNDUP(MONTH(SalesDataTable[[#This Row],[Order Date]])/3,0)</f>
        <v>Q4</v>
      </c>
      <c r="S2342" s="13">
        <f>MONTH(SalesDataTable[[#This Row],[Order Date]])</f>
        <v>11</v>
      </c>
      <c r="T2342" s="16" t="str">
        <f>TEXT(SalesDataTable[[#This Row],[Order Date]],"mmm")</f>
        <v>Nov</v>
      </c>
    </row>
    <row r="2343" ht="15.6" spans="1:20">
      <c r="A2343" s="19" t="s">
        <v>2414</v>
      </c>
      <c r="B2343" s="11">
        <v>46338</v>
      </c>
      <c r="C2343" s="12" t="s">
        <v>28</v>
      </c>
      <c r="D2343" s="12" t="s">
        <v>106</v>
      </c>
      <c r="E2343" s="12" t="s">
        <v>59</v>
      </c>
      <c r="F2343" s="12" t="s">
        <v>36</v>
      </c>
      <c r="G2343" s="12" t="s">
        <v>25</v>
      </c>
      <c r="H2343" s="12" t="s">
        <v>49</v>
      </c>
      <c r="I2343" s="13">
        <v>3</v>
      </c>
      <c r="J2343" s="14">
        <v>51.44</v>
      </c>
      <c r="K2343" s="15">
        <v>0.1</v>
      </c>
      <c r="L2343" s="14">
        <v>23.11</v>
      </c>
      <c r="M2343" s="14">
        <f t="shared" si="144"/>
        <v>138.888</v>
      </c>
      <c r="N2343" s="14">
        <f t="shared" si="145"/>
        <v>69.33</v>
      </c>
      <c r="O2343" s="14">
        <f t="shared" si="146"/>
        <v>69.558</v>
      </c>
      <c r="P2343" s="16">
        <f t="shared" si="147"/>
        <v>0.500820805253154</v>
      </c>
      <c r="Q2343" s="17">
        <f>YEAR(SalesDataTable[[#This Row],[Order Date]])</f>
        <v>2026</v>
      </c>
      <c r="R2343" s="16" t="str">
        <f>"Q"&amp;ROUNDUP(MONTH(SalesDataTable[[#This Row],[Order Date]])/3,0)</f>
        <v>Q4</v>
      </c>
      <c r="S2343" s="13">
        <f>MONTH(SalesDataTable[[#This Row],[Order Date]])</f>
        <v>11</v>
      </c>
      <c r="T2343" s="16" t="str">
        <f>TEXT(SalesDataTable[[#This Row],[Order Date]],"mmm")</f>
        <v>Nov</v>
      </c>
    </row>
    <row r="2344" ht="15.6" spans="1:20">
      <c r="A2344" s="19" t="s">
        <v>2415</v>
      </c>
      <c r="B2344" s="11">
        <v>46338</v>
      </c>
      <c r="C2344" s="12" t="s">
        <v>47</v>
      </c>
      <c r="D2344" s="12" t="s">
        <v>48</v>
      </c>
      <c r="E2344" s="12" t="s">
        <v>59</v>
      </c>
      <c r="F2344" s="12" t="s">
        <v>36</v>
      </c>
      <c r="G2344" s="12" t="s">
        <v>37</v>
      </c>
      <c r="H2344" s="12" t="s">
        <v>66</v>
      </c>
      <c r="I2344" s="13">
        <v>4</v>
      </c>
      <c r="J2344" s="14">
        <v>46.68</v>
      </c>
      <c r="K2344" s="15">
        <v>0.05</v>
      </c>
      <c r="L2344" s="14">
        <v>17.96</v>
      </c>
      <c r="M2344" s="14">
        <f t="shared" si="144"/>
        <v>177.384</v>
      </c>
      <c r="N2344" s="14">
        <f t="shared" si="145"/>
        <v>71.84</v>
      </c>
      <c r="O2344" s="14">
        <f t="shared" si="146"/>
        <v>105.544</v>
      </c>
      <c r="P2344" s="16">
        <f t="shared" si="147"/>
        <v>0.595002931493258</v>
      </c>
      <c r="Q2344" s="17">
        <f>YEAR(SalesDataTable[[#This Row],[Order Date]])</f>
        <v>2026</v>
      </c>
      <c r="R2344" s="16" t="str">
        <f>"Q"&amp;ROUNDUP(MONTH(SalesDataTable[[#This Row],[Order Date]])/3,0)</f>
        <v>Q4</v>
      </c>
      <c r="S2344" s="13">
        <f>MONTH(SalesDataTable[[#This Row],[Order Date]])</f>
        <v>11</v>
      </c>
      <c r="T2344" s="16" t="str">
        <f>TEXT(SalesDataTable[[#This Row],[Order Date]],"mmm")</f>
        <v>Nov</v>
      </c>
    </row>
    <row r="2345" ht="15.6" spans="1:20">
      <c r="A2345" s="19" t="s">
        <v>2416</v>
      </c>
      <c r="B2345" s="11">
        <v>46338</v>
      </c>
      <c r="C2345" s="12" t="s">
        <v>28</v>
      </c>
      <c r="D2345" s="12" t="s">
        <v>89</v>
      </c>
      <c r="E2345" s="12" t="s">
        <v>45</v>
      </c>
      <c r="F2345" s="12" t="s">
        <v>36</v>
      </c>
      <c r="G2345" s="12" t="s">
        <v>31</v>
      </c>
      <c r="H2345" s="12" t="s">
        <v>99</v>
      </c>
      <c r="I2345" s="13">
        <v>4</v>
      </c>
      <c r="J2345" s="14">
        <v>73.05</v>
      </c>
      <c r="K2345" s="15">
        <v>0.2</v>
      </c>
      <c r="L2345" s="14">
        <v>32.82</v>
      </c>
      <c r="M2345" s="14">
        <f t="shared" si="144"/>
        <v>233.76</v>
      </c>
      <c r="N2345" s="14">
        <f t="shared" si="145"/>
        <v>131.28</v>
      </c>
      <c r="O2345" s="14">
        <f t="shared" si="146"/>
        <v>102.48</v>
      </c>
      <c r="P2345" s="16">
        <f t="shared" si="147"/>
        <v>0.438398357289528</v>
      </c>
      <c r="Q2345" s="17">
        <f>YEAR(SalesDataTable[[#This Row],[Order Date]])</f>
        <v>2026</v>
      </c>
      <c r="R2345" s="16" t="str">
        <f>"Q"&amp;ROUNDUP(MONTH(SalesDataTable[[#This Row],[Order Date]])/3,0)</f>
        <v>Q4</v>
      </c>
      <c r="S2345" s="13">
        <f>MONTH(SalesDataTable[[#This Row],[Order Date]])</f>
        <v>11</v>
      </c>
      <c r="T2345" s="16" t="str">
        <f>TEXT(SalesDataTable[[#This Row],[Order Date]],"mmm")</f>
        <v>Nov</v>
      </c>
    </row>
    <row r="2346" ht="15.6" spans="1:20">
      <c r="A2346" s="19" t="s">
        <v>2417</v>
      </c>
      <c r="B2346" s="11">
        <v>46338</v>
      </c>
      <c r="C2346" s="12" t="s">
        <v>34</v>
      </c>
      <c r="D2346" s="12" t="s">
        <v>81</v>
      </c>
      <c r="E2346" s="12" t="s">
        <v>59</v>
      </c>
      <c r="F2346" s="12" t="s">
        <v>36</v>
      </c>
      <c r="G2346" s="12" t="s">
        <v>51</v>
      </c>
      <c r="H2346" s="12" t="s">
        <v>110</v>
      </c>
      <c r="I2346" s="13">
        <v>1</v>
      </c>
      <c r="J2346" s="14">
        <v>125.32</v>
      </c>
      <c r="K2346" s="15">
        <v>0.15</v>
      </c>
      <c r="L2346" s="14">
        <v>59.49</v>
      </c>
      <c r="M2346" s="14">
        <f t="shared" si="144"/>
        <v>106.522</v>
      </c>
      <c r="N2346" s="14">
        <f t="shared" si="145"/>
        <v>59.49</v>
      </c>
      <c r="O2346" s="14">
        <f t="shared" si="146"/>
        <v>47.032</v>
      </c>
      <c r="P2346" s="16">
        <f t="shared" si="147"/>
        <v>0.441523816676367</v>
      </c>
      <c r="Q2346" s="17">
        <f>YEAR(SalesDataTable[[#This Row],[Order Date]])</f>
        <v>2026</v>
      </c>
      <c r="R2346" s="16" t="str">
        <f>"Q"&amp;ROUNDUP(MONTH(SalesDataTable[[#This Row],[Order Date]])/3,0)</f>
        <v>Q4</v>
      </c>
      <c r="S2346" s="13">
        <f>MONTH(SalesDataTable[[#This Row],[Order Date]])</f>
        <v>11</v>
      </c>
      <c r="T2346" s="16" t="str">
        <f>TEXT(SalesDataTable[[#This Row],[Order Date]],"mmm")</f>
        <v>Nov</v>
      </c>
    </row>
    <row r="2347" ht="15.6" spans="1:20">
      <c r="A2347" s="19" t="s">
        <v>2418</v>
      </c>
      <c r="B2347" s="11">
        <v>46338</v>
      </c>
      <c r="C2347" s="12" t="s">
        <v>28</v>
      </c>
      <c r="D2347" s="12" t="s">
        <v>86</v>
      </c>
      <c r="E2347" s="12" t="s">
        <v>59</v>
      </c>
      <c r="F2347" s="12" t="s">
        <v>40</v>
      </c>
      <c r="G2347" s="12" t="s">
        <v>69</v>
      </c>
      <c r="H2347" s="12" t="s">
        <v>75</v>
      </c>
      <c r="I2347" s="13">
        <v>2</v>
      </c>
      <c r="J2347" s="14">
        <v>123.49</v>
      </c>
      <c r="K2347" s="15">
        <v>0.15</v>
      </c>
      <c r="L2347" s="14">
        <v>68.08</v>
      </c>
      <c r="M2347" s="14">
        <f t="shared" si="144"/>
        <v>209.933</v>
      </c>
      <c r="N2347" s="14">
        <f t="shared" si="145"/>
        <v>136.16</v>
      </c>
      <c r="O2347" s="14">
        <f t="shared" si="146"/>
        <v>73.773</v>
      </c>
      <c r="P2347" s="16">
        <f t="shared" si="147"/>
        <v>0.351412117199297</v>
      </c>
      <c r="Q2347" s="17">
        <f>YEAR(SalesDataTable[[#This Row],[Order Date]])</f>
        <v>2026</v>
      </c>
      <c r="R2347" s="16" t="str">
        <f>"Q"&amp;ROUNDUP(MONTH(SalesDataTable[[#This Row],[Order Date]])/3,0)</f>
        <v>Q4</v>
      </c>
      <c r="S2347" s="13">
        <f>MONTH(SalesDataTable[[#This Row],[Order Date]])</f>
        <v>11</v>
      </c>
      <c r="T2347" s="16" t="str">
        <f>TEXT(SalesDataTable[[#This Row],[Order Date]],"mmm")</f>
        <v>Nov</v>
      </c>
    </row>
    <row r="2348" ht="15.6" spans="1:20">
      <c r="A2348" s="19" t="s">
        <v>2419</v>
      </c>
      <c r="B2348" s="11">
        <v>46339</v>
      </c>
      <c r="C2348" s="12" t="s">
        <v>28</v>
      </c>
      <c r="D2348" s="12" t="s">
        <v>89</v>
      </c>
      <c r="E2348" s="12" t="s">
        <v>45</v>
      </c>
      <c r="F2348" s="12" t="s">
        <v>24</v>
      </c>
      <c r="G2348" s="12" t="s">
        <v>37</v>
      </c>
      <c r="H2348" s="12" t="s">
        <v>66</v>
      </c>
      <c r="I2348" s="13">
        <v>1</v>
      </c>
      <c r="J2348" s="14">
        <v>47.37</v>
      </c>
      <c r="K2348" s="15">
        <v>0.2</v>
      </c>
      <c r="L2348" s="14">
        <v>18.74</v>
      </c>
      <c r="M2348" s="14">
        <f t="shared" si="144"/>
        <v>37.896</v>
      </c>
      <c r="N2348" s="14">
        <f t="shared" si="145"/>
        <v>18.74</v>
      </c>
      <c r="O2348" s="14">
        <f t="shared" si="146"/>
        <v>19.156</v>
      </c>
      <c r="P2348" s="16">
        <f t="shared" si="147"/>
        <v>0.505488705932025</v>
      </c>
      <c r="Q2348" s="17">
        <f>YEAR(SalesDataTable[[#This Row],[Order Date]])</f>
        <v>2026</v>
      </c>
      <c r="R2348" s="16" t="str">
        <f>"Q"&amp;ROUNDUP(MONTH(SalesDataTable[[#This Row],[Order Date]])/3,0)</f>
        <v>Q4</v>
      </c>
      <c r="S2348" s="13">
        <f>MONTH(SalesDataTable[[#This Row],[Order Date]])</f>
        <v>11</v>
      </c>
      <c r="T2348" s="16" t="str">
        <f>TEXT(SalesDataTable[[#This Row],[Order Date]],"mmm")</f>
        <v>Nov</v>
      </c>
    </row>
    <row r="2349" ht="15.6" spans="1:20">
      <c r="A2349" s="19" t="s">
        <v>2420</v>
      </c>
      <c r="B2349" s="11">
        <v>46339</v>
      </c>
      <c r="C2349" s="12" t="s">
        <v>28</v>
      </c>
      <c r="D2349" s="12" t="s">
        <v>89</v>
      </c>
      <c r="E2349" s="12" t="s">
        <v>30</v>
      </c>
      <c r="F2349" s="12" t="s">
        <v>40</v>
      </c>
      <c r="G2349" s="12" t="s">
        <v>31</v>
      </c>
      <c r="H2349" s="12" t="s">
        <v>32</v>
      </c>
      <c r="I2349" s="13">
        <v>6</v>
      </c>
      <c r="J2349" s="14">
        <v>92.31</v>
      </c>
      <c r="K2349" s="15">
        <v>0.05</v>
      </c>
      <c r="L2349" s="14">
        <v>46.12</v>
      </c>
      <c r="M2349" s="14">
        <f t="shared" si="144"/>
        <v>526.167</v>
      </c>
      <c r="N2349" s="14">
        <f t="shared" si="145"/>
        <v>276.72</v>
      </c>
      <c r="O2349" s="14">
        <f t="shared" si="146"/>
        <v>249.447</v>
      </c>
      <c r="P2349" s="16">
        <f t="shared" si="147"/>
        <v>0.474083323355513</v>
      </c>
      <c r="Q2349" s="17">
        <f>YEAR(SalesDataTable[[#This Row],[Order Date]])</f>
        <v>2026</v>
      </c>
      <c r="R2349" s="16" t="str">
        <f>"Q"&amp;ROUNDUP(MONTH(SalesDataTable[[#This Row],[Order Date]])/3,0)</f>
        <v>Q4</v>
      </c>
      <c r="S2349" s="13">
        <f>MONTH(SalesDataTable[[#This Row],[Order Date]])</f>
        <v>11</v>
      </c>
      <c r="T2349" s="16" t="str">
        <f>TEXT(SalesDataTable[[#This Row],[Order Date]],"mmm")</f>
        <v>Nov</v>
      </c>
    </row>
    <row r="2350" ht="15.6" spans="1:20">
      <c r="A2350" s="19" t="s">
        <v>2421</v>
      </c>
      <c r="B2350" s="11">
        <v>46339</v>
      </c>
      <c r="C2350" s="12" t="s">
        <v>34</v>
      </c>
      <c r="D2350" s="12" t="s">
        <v>146</v>
      </c>
      <c r="E2350" s="12" t="s">
        <v>45</v>
      </c>
      <c r="F2350" s="12" t="s">
        <v>24</v>
      </c>
      <c r="G2350" s="12" t="s">
        <v>25</v>
      </c>
      <c r="H2350" s="12" t="s">
        <v>49</v>
      </c>
      <c r="I2350" s="13">
        <v>1</v>
      </c>
      <c r="J2350" s="14">
        <v>49.53</v>
      </c>
      <c r="K2350" s="15">
        <v>0.1</v>
      </c>
      <c r="L2350" s="14">
        <v>22.18</v>
      </c>
      <c r="M2350" s="14">
        <f t="shared" si="144"/>
        <v>44.577</v>
      </c>
      <c r="N2350" s="14">
        <f t="shared" si="145"/>
        <v>22.18</v>
      </c>
      <c r="O2350" s="14">
        <f t="shared" si="146"/>
        <v>22.397</v>
      </c>
      <c r="P2350" s="16">
        <f t="shared" si="147"/>
        <v>0.502433990622967</v>
      </c>
      <c r="Q2350" s="17">
        <f>YEAR(SalesDataTable[[#This Row],[Order Date]])</f>
        <v>2026</v>
      </c>
      <c r="R2350" s="16" t="str">
        <f>"Q"&amp;ROUNDUP(MONTH(SalesDataTable[[#This Row],[Order Date]])/3,0)</f>
        <v>Q4</v>
      </c>
      <c r="S2350" s="13">
        <f>MONTH(SalesDataTable[[#This Row],[Order Date]])</f>
        <v>11</v>
      </c>
      <c r="T2350" s="16" t="str">
        <f>TEXT(SalesDataTable[[#This Row],[Order Date]],"mmm")</f>
        <v>Nov</v>
      </c>
    </row>
    <row r="2351" ht="15.6" spans="1:20">
      <c r="A2351" s="19" t="s">
        <v>2422</v>
      </c>
      <c r="B2351" s="11">
        <v>46339</v>
      </c>
      <c r="C2351" s="12" t="s">
        <v>47</v>
      </c>
      <c r="D2351" s="12" t="s">
        <v>68</v>
      </c>
      <c r="E2351" s="12" t="s">
        <v>23</v>
      </c>
      <c r="F2351" s="12" t="s">
        <v>36</v>
      </c>
      <c r="G2351" s="12" t="s">
        <v>37</v>
      </c>
      <c r="H2351" s="12" t="s">
        <v>66</v>
      </c>
      <c r="I2351" s="13">
        <v>4</v>
      </c>
      <c r="J2351" s="14">
        <v>47.62</v>
      </c>
      <c r="K2351" s="15">
        <v>0.2</v>
      </c>
      <c r="L2351" s="14">
        <v>18.1</v>
      </c>
      <c r="M2351" s="14">
        <f t="shared" si="144"/>
        <v>152.384</v>
      </c>
      <c r="N2351" s="14">
        <f t="shared" si="145"/>
        <v>72.4</v>
      </c>
      <c r="O2351" s="14">
        <f t="shared" si="146"/>
        <v>79.984</v>
      </c>
      <c r="P2351" s="16">
        <f t="shared" si="147"/>
        <v>0.524884502309954</v>
      </c>
      <c r="Q2351" s="17">
        <f>YEAR(SalesDataTable[[#This Row],[Order Date]])</f>
        <v>2026</v>
      </c>
      <c r="R2351" s="16" t="str">
        <f>"Q"&amp;ROUNDUP(MONTH(SalesDataTable[[#This Row],[Order Date]])/3,0)</f>
        <v>Q4</v>
      </c>
      <c r="S2351" s="13">
        <f>MONTH(SalesDataTable[[#This Row],[Order Date]])</f>
        <v>11</v>
      </c>
      <c r="T2351" s="16" t="str">
        <f>TEXT(SalesDataTable[[#This Row],[Order Date]],"mmm")</f>
        <v>Nov</v>
      </c>
    </row>
    <row r="2352" ht="15.6" spans="1:20">
      <c r="A2352" s="19" t="s">
        <v>2423</v>
      </c>
      <c r="B2352" s="11">
        <v>46339</v>
      </c>
      <c r="C2352" s="12" t="s">
        <v>28</v>
      </c>
      <c r="D2352" s="12" t="s">
        <v>58</v>
      </c>
      <c r="E2352" s="12" t="s">
        <v>23</v>
      </c>
      <c r="F2352" s="12" t="s">
        <v>36</v>
      </c>
      <c r="G2352" s="12" t="s">
        <v>25</v>
      </c>
      <c r="H2352" s="12" t="s">
        <v>49</v>
      </c>
      <c r="I2352" s="13">
        <v>4</v>
      </c>
      <c r="J2352" s="14">
        <v>51.93</v>
      </c>
      <c r="K2352" s="15">
        <v>0.05</v>
      </c>
      <c r="L2352" s="14">
        <v>22.62</v>
      </c>
      <c r="M2352" s="14">
        <f t="shared" si="144"/>
        <v>197.334</v>
      </c>
      <c r="N2352" s="14">
        <f t="shared" si="145"/>
        <v>90.48</v>
      </c>
      <c r="O2352" s="14">
        <f t="shared" si="146"/>
        <v>106.854</v>
      </c>
      <c r="P2352" s="16">
        <f t="shared" si="147"/>
        <v>0.541488035513394</v>
      </c>
      <c r="Q2352" s="17">
        <f>YEAR(SalesDataTable[[#This Row],[Order Date]])</f>
        <v>2026</v>
      </c>
      <c r="R2352" s="16" t="str">
        <f>"Q"&amp;ROUNDUP(MONTH(SalesDataTable[[#This Row],[Order Date]])/3,0)</f>
        <v>Q4</v>
      </c>
      <c r="S2352" s="13">
        <f>MONTH(SalesDataTable[[#This Row],[Order Date]])</f>
        <v>11</v>
      </c>
      <c r="T2352" s="16" t="str">
        <f>TEXT(SalesDataTable[[#This Row],[Order Date]],"mmm")</f>
        <v>Nov</v>
      </c>
    </row>
    <row r="2353" ht="15.6" spans="1:20">
      <c r="A2353" s="19" t="s">
        <v>2424</v>
      </c>
      <c r="B2353" s="11">
        <v>46339</v>
      </c>
      <c r="C2353" s="12" t="s">
        <v>28</v>
      </c>
      <c r="D2353" s="12" t="s">
        <v>86</v>
      </c>
      <c r="E2353" s="12" t="s">
        <v>59</v>
      </c>
      <c r="F2353" s="12" t="s">
        <v>36</v>
      </c>
      <c r="G2353" s="12" t="s">
        <v>31</v>
      </c>
      <c r="H2353" s="12" t="s">
        <v>73</v>
      </c>
      <c r="I2353" s="13">
        <v>1</v>
      </c>
      <c r="J2353" s="14">
        <v>155.45</v>
      </c>
      <c r="K2353" s="15">
        <v>0.05</v>
      </c>
      <c r="L2353" s="14">
        <v>77.25</v>
      </c>
      <c r="M2353" s="14">
        <f t="shared" si="144"/>
        <v>147.6775</v>
      </c>
      <c r="N2353" s="14">
        <f t="shared" si="145"/>
        <v>77.25</v>
      </c>
      <c r="O2353" s="14">
        <f t="shared" si="146"/>
        <v>70.4275</v>
      </c>
      <c r="P2353" s="16">
        <f t="shared" si="147"/>
        <v>0.476900678844103</v>
      </c>
      <c r="Q2353" s="17">
        <f>YEAR(SalesDataTable[[#This Row],[Order Date]])</f>
        <v>2026</v>
      </c>
      <c r="R2353" s="16" t="str">
        <f>"Q"&amp;ROUNDUP(MONTH(SalesDataTable[[#This Row],[Order Date]])/3,0)</f>
        <v>Q4</v>
      </c>
      <c r="S2353" s="13">
        <f>MONTH(SalesDataTable[[#This Row],[Order Date]])</f>
        <v>11</v>
      </c>
      <c r="T2353" s="16" t="str">
        <f>TEXT(SalesDataTable[[#This Row],[Order Date]],"mmm")</f>
        <v>Nov</v>
      </c>
    </row>
    <row r="2354" ht="15.6" spans="1:20">
      <c r="A2354" s="19" t="s">
        <v>2425</v>
      </c>
      <c r="B2354" s="11">
        <v>46339</v>
      </c>
      <c r="C2354" s="12" t="s">
        <v>21</v>
      </c>
      <c r="D2354" s="12" t="s">
        <v>22</v>
      </c>
      <c r="E2354" s="12" t="s">
        <v>23</v>
      </c>
      <c r="F2354" s="12" t="s">
        <v>24</v>
      </c>
      <c r="G2354" s="12" t="s">
        <v>25</v>
      </c>
      <c r="H2354" s="12" t="s">
        <v>55</v>
      </c>
      <c r="I2354" s="13">
        <v>4</v>
      </c>
      <c r="J2354" s="14">
        <v>40.03</v>
      </c>
      <c r="K2354" s="15">
        <v>0.05</v>
      </c>
      <c r="L2354" s="14">
        <v>16.78</v>
      </c>
      <c r="M2354" s="14">
        <f t="shared" si="144"/>
        <v>152.114</v>
      </c>
      <c r="N2354" s="14">
        <f t="shared" si="145"/>
        <v>67.12</v>
      </c>
      <c r="O2354" s="14">
        <f t="shared" si="146"/>
        <v>84.994</v>
      </c>
      <c r="P2354" s="16">
        <f t="shared" si="147"/>
        <v>0.558751988640099</v>
      </c>
      <c r="Q2354" s="17">
        <f>YEAR(SalesDataTable[[#This Row],[Order Date]])</f>
        <v>2026</v>
      </c>
      <c r="R2354" s="16" t="str">
        <f>"Q"&amp;ROUNDUP(MONTH(SalesDataTable[[#This Row],[Order Date]])/3,0)</f>
        <v>Q4</v>
      </c>
      <c r="S2354" s="13">
        <f>MONTH(SalesDataTable[[#This Row],[Order Date]])</f>
        <v>11</v>
      </c>
      <c r="T2354" s="16" t="str">
        <f>TEXT(SalesDataTable[[#This Row],[Order Date]],"mmm")</f>
        <v>Nov</v>
      </c>
    </row>
    <row r="2355" ht="15.6" spans="1:20">
      <c r="A2355" s="19" t="s">
        <v>2426</v>
      </c>
      <c r="B2355" s="11">
        <v>46339</v>
      </c>
      <c r="C2355" s="12" t="s">
        <v>21</v>
      </c>
      <c r="D2355" s="12" t="s">
        <v>72</v>
      </c>
      <c r="E2355" s="12" t="s">
        <v>23</v>
      </c>
      <c r="F2355" s="12" t="s">
        <v>24</v>
      </c>
      <c r="G2355" s="12" t="s">
        <v>31</v>
      </c>
      <c r="H2355" s="12" t="s">
        <v>73</v>
      </c>
      <c r="I2355" s="13">
        <v>2</v>
      </c>
      <c r="J2355" s="14">
        <v>152.96</v>
      </c>
      <c r="K2355" s="15">
        <v>0.1</v>
      </c>
      <c r="L2355" s="14">
        <v>79.12</v>
      </c>
      <c r="M2355" s="14">
        <f t="shared" si="144"/>
        <v>275.328</v>
      </c>
      <c r="N2355" s="14">
        <f t="shared" si="145"/>
        <v>158.24</v>
      </c>
      <c r="O2355" s="14">
        <f t="shared" si="146"/>
        <v>117.088</v>
      </c>
      <c r="P2355" s="16">
        <f t="shared" si="147"/>
        <v>0.425267317526732</v>
      </c>
      <c r="Q2355" s="17">
        <f>YEAR(SalesDataTable[[#This Row],[Order Date]])</f>
        <v>2026</v>
      </c>
      <c r="R2355" s="16" t="str">
        <f>"Q"&amp;ROUNDUP(MONTH(SalesDataTable[[#This Row],[Order Date]])/3,0)</f>
        <v>Q4</v>
      </c>
      <c r="S2355" s="13">
        <f>MONTH(SalesDataTable[[#This Row],[Order Date]])</f>
        <v>11</v>
      </c>
      <c r="T2355" s="16" t="str">
        <f>TEXT(SalesDataTable[[#This Row],[Order Date]],"mmm")</f>
        <v>Nov</v>
      </c>
    </row>
    <row r="2356" ht="15.6" spans="1:20">
      <c r="A2356" s="19" t="s">
        <v>2427</v>
      </c>
      <c r="B2356" s="11">
        <v>46339</v>
      </c>
      <c r="C2356" s="12" t="s">
        <v>47</v>
      </c>
      <c r="D2356" s="12" t="s">
        <v>102</v>
      </c>
      <c r="E2356" s="12" t="s">
        <v>45</v>
      </c>
      <c r="F2356" s="12" t="s">
        <v>36</v>
      </c>
      <c r="G2356" s="12" t="s">
        <v>69</v>
      </c>
      <c r="H2356" s="12" t="s">
        <v>75</v>
      </c>
      <c r="I2356" s="13">
        <v>2</v>
      </c>
      <c r="J2356" s="14">
        <v>124.06</v>
      </c>
      <c r="K2356" s="15">
        <v>0.05</v>
      </c>
      <c r="L2356" s="14">
        <v>69.98</v>
      </c>
      <c r="M2356" s="14">
        <f t="shared" si="144"/>
        <v>235.714</v>
      </c>
      <c r="N2356" s="14">
        <f t="shared" si="145"/>
        <v>139.96</v>
      </c>
      <c r="O2356" s="14">
        <f t="shared" si="146"/>
        <v>95.754</v>
      </c>
      <c r="P2356" s="16">
        <f t="shared" si="147"/>
        <v>0.406229583308586</v>
      </c>
      <c r="Q2356" s="17">
        <f>YEAR(SalesDataTable[[#This Row],[Order Date]])</f>
        <v>2026</v>
      </c>
      <c r="R2356" s="16" t="str">
        <f>"Q"&amp;ROUNDUP(MONTH(SalesDataTable[[#This Row],[Order Date]])/3,0)</f>
        <v>Q4</v>
      </c>
      <c r="S2356" s="13">
        <f>MONTH(SalesDataTable[[#This Row],[Order Date]])</f>
        <v>11</v>
      </c>
      <c r="T2356" s="16" t="str">
        <f>TEXT(SalesDataTable[[#This Row],[Order Date]],"mmm")</f>
        <v>Nov</v>
      </c>
    </row>
    <row r="2357" ht="15.6" spans="1:20">
      <c r="A2357" s="19" t="s">
        <v>2428</v>
      </c>
      <c r="B2357" s="11">
        <v>46339</v>
      </c>
      <c r="C2357" s="12" t="s">
        <v>34</v>
      </c>
      <c r="D2357" s="12" t="s">
        <v>81</v>
      </c>
      <c r="E2357" s="12" t="s">
        <v>59</v>
      </c>
      <c r="F2357" s="12" t="s">
        <v>36</v>
      </c>
      <c r="G2357" s="12" t="s">
        <v>31</v>
      </c>
      <c r="H2357" s="12" t="s">
        <v>73</v>
      </c>
      <c r="I2357" s="13">
        <v>1</v>
      </c>
      <c r="J2357" s="14">
        <v>151.66</v>
      </c>
      <c r="K2357" s="15">
        <v>0.1</v>
      </c>
      <c r="L2357" s="14">
        <v>80.21</v>
      </c>
      <c r="M2357" s="14">
        <f t="shared" si="144"/>
        <v>136.494</v>
      </c>
      <c r="N2357" s="14">
        <f t="shared" si="145"/>
        <v>80.21</v>
      </c>
      <c r="O2357" s="14">
        <f t="shared" si="146"/>
        <v>56.284</v>
      </c>
      <c r="P2357" s="16">
        <f t="shared" si="147"/>
        <v>0.412355121836857</v>
      </c>
      <c r="Q2357" s="17">
        <f>YEAR(SalesDataTable[[#This Row],[Order Date]])</f>
        <v>2026</v>
      </c>
      <c r="R2357" s="16" t="str">
        <f>"Q"&amp;ROUNDUP(MONTH(SalesDataTable[[#This Row],[Order Date]])/3,0)</f>
        <v>Q4</v>
      </c>
      <c r="S2357" s="13">
        <f>MONTH(SalesDataTable[[#This Row],[Order Date]])</f>
        <v>11</v>
      </c>
      <c r="T2357" s="16" t="str">
        <f>TEXT(SalesDataTable[[#This Row],[Order Date]],"mmm")</f>
        <v>Nov</v>
      </c>
    </row>
    <row r="2358" ht="15.6" spans="1:20">
      <c r="A2358" s="19" t="s">
        <v>2429</v>
      </c>
      <c r="B2358" s="11">
        <v>46339</v>
      </c>
      <c r="C2358" s="12" t="s">
        <v>47</v>
      </c>
      <c r="D2358" s="12" t="s">
        <v>68</v>
      </c>
      <c r="E2358" s="12" t="s">
        <v>23</v>
      </c>
      <c r="F2358" s="12" t="s">
        <v>36</v>
      </c>
      <c r="G2358" s="12" t="s">
        <v>31</v>
      </c>
      <c r="H2358" s="12" t="s">
        <v>41</v>
      </c>
      <c r="I2358" s="13">
        <v>2</v>
      </c>
      <c r="J2358" s="14">
        <v>142.3</v>
      </c>
      <c r="K2358" s="15">
        <v>0.15</v>
      </c>
      <c r="L2358" s="14">
        <v>77.76</v>
      </c>
      <c r="M2358" s="14">
        <f t="shared" si="144"/>
        <v>241.91</v>
      </c>
      <c r="N2358" s="14">
        <f t="shared" si="145"/>
        <v>155.52</v>
      </c>
      <c r="O2358" s="14">
        <f t="shared" si="146"/>
        <v>86.39</v>
      </c>
      <c r="P2358" s="16">
        <f t="shared" si="147"/>
        <v>0.357116282915134</v>
      </c>
      <c r="Q2358" s="17">
        <f>YEAR(SalesDataTable[[#This Row],[Order Date]])</f>
        <v>2026</v>
      </c>
      <c r="R2358" s="16" t="str">
        <f>"Q"&amp;ROUNDUP(MONTH(SalesDataTable[[#This Row],[Order Date]])/3,0)</f>
        <v>Q4</v>
      </c>
      <c r="S2358" s="13">
        <f>MONTH(SalesDataTable[[#This Row],[Order Date]])</f>
        <v>11</v>
      </c>
      <c r="T2358" s="16" t="str">
        <f>TEXT(SalesDataTable[[#This Row],[Order Date]],"mmm")</f>
        <v>Nov</v>
      </c>
    </row>
    <row r="2359" ht="15.6" spans="1:20">
      <c r="A2359" s="19" t="s">
        <v>2430</v>
      </c>
      <c r="B2359" s="11">
        <v>46339</v>
      </c>
      <c r="C2359" s="12" t="s">
        <v>28</v>
      </c>
      <c r="D2359" s="12" t="s">
        <v>106</v>
      </c>
      <c r="E2359" s="12" t="s">
        <v>23</v>
      </c>
      <c r="F2359" s="12" t="s">
        <v>40</v>
      </c>
      <c r="G2359" s="12" t="s">
        <v>37</v>
      </c>
      <c r="H2359" s="12" t="s">
        <v>103</v>
      </c>
      <c r="I2359" s="13">
        <v>4</v>
      </c>
      <c r="J2359" s="14">
        <v>161.97</v>
      </c>
      <c r="K2359" s="15">
        <v>0.05</v>
      </c>
      <c r="L2359" s="14">
        <v>87.2</v>
      </c>
      <c r="M2359" s="14">
        <f t="shared" si="144"/>
        <v>615.486</v>
      </c>
      <c r="N2359" s="14">
        <f t="shared" si="145"/>
        <v>348.8</v>
      </c>
      <c r="O2359" s="14">
        <f t="shared" si="146"/>
        <v>266.686</v>
      </c>
      <c r="P2359" s="16">
        <f t="shared" si="147"/>
        <v>0.43329336491813</v>
      </c>
      <c r="Q2359" s="17">
        <f>YEAR(SalesDataTable[[#This Row],[Order Date]])</f>
        <v>2026</v>
      </c>
      <c r="R2359" s="16" t="str">
        <f>"Q"&amp;ROUNDUP(MONTH(SalesDataTable[[#This Row],[Order Date]])/3,0)</f>
        <v>Q4</v>
      </c>
      <c r="S2359" s="13">
        <f>MONTH(SalesDataTable[[#This Row],[Order Date]])</f>
        <v>11</v>
      </c>
      <c r="T2359" s="16" t="str">
        <f>TEXT(SalesDataTable[[#This Row],[Order Date]],"mmm")</f>
        <v>Nov</v>
      </c>
    </row>
    <row r="2360" ht="15.6" spans="1:20">
      <c r="A2360" s="19" t="s">
        <v>2431</v>
      </c>
      <c r="B2360" s="11">
        <v>46339</v>
      </c>
      <c r="C2360" s="12" t="s">
        <v>28</v>
      </c>
      <c r="D2360" s="12" t="s">
        <v>106</v>
      </c>
      <c r="E2360" s="12" t="s">
        <v>30</v>
      </c>
      <c r="F2360" s="12" t="s">
        <v>40</v>
      </c>
      <c r="G2360" s="12" t="s">
        <v>37</v>
      </c>
      <c r="H2360" s="12" t="s">
        <v>91</v>
      </c>
      <c r="I2360" s="13">
        <v>5</v>
      </c>
      <c r="J2360" s="14">
        <v>133.99</v>
      </c>
      <c r="K2360" s="15">
        <v>0.15</v>
      </c>
      <c r="L2360" s="14">
        <v>65.55</v>
      </c>
      <c r="M2360" s="14">
        <f t="shared" si="144"/>
        <v>569.4575</v>
      </c>
      <c r="N2360" s="14">
        <f t="shared" si="145"/>
        <v>327.75</v>
      </c>
      <c r="O2360" s="14">
        <f t="shared" si="146"/>
        <v>241.7075</v>
      </c>
      <c r="P2360" s="16">
        <f t="shared" si="147"/>
        <v>0.424452219875935</v>
      </c>
      <c r="Q2360" s="17">
        <f>YEAR(SalesDataTable[[#This Row],[Order Date]])</f>
        <v>2026</v>
      </c>
      <c r="R2360" s="16" t="str">
        <f>"Q"&amp;ROUNDUP(MONTH(SalesDataTable[[#This Row],[Order Date]])/3,0)</f>
        <v>Q4</v>
      </c>
      <c r="S2360" s="13">
        <f>MONTH(SalesDataTable[[#This Row],[Order Date]])</f>
        <v>11</v>
      </c>
      <c r="T2360" s="16" t="str">
        <f>TEXT(SalesDataTable[[#This Row],[Order Date]],"mmm")</f>
        <v>Nov</v>
      </c>
    </row>
    <row r="2361" ht="15.6" spans="1:20">
      <c r="A2361" s="19" t="s">
        <v>2432</v>
      </c>
      <c r="B2361" s="11">
        <v>46339</v>
      </c>
      <c r="C2361" s="12" t="s">
        <v>28</v>
      </c>
      <c r="D2361" s="12" t="s">
        <v>58</v>
      </c>
      <c r="E2361" s="12" t="s">
        <v>45</v>
      </c>
      <c r="F2361" s="12" t="s">
        <v>24</v>
      </c>
      <c r="G2361" s="12" t="s">
        <v>51</v>
      </c>
      <c r="H2361" s="12" t="s">
        <v>84</v>
      </c>
      <c r="I2361" s="13">
        <v>2</v>
      </c>
      <c r="J2361" s="14">
        <v>83.18</v>
      </c>
      <c r="K2361" s="15">
        <v>0.1</v>
      </c>
      <c r="L2361" s="14">
        <v>40.48</v>
      </c>
      <c r="M2361" s="14">
        <f t="shared" si="144"/>
        <v>149.724</v>
      </c>
      <c r="N2361" s="14">
        <f t="shared" si="145"/>
        <v>80.96</v>
      </c>
      <c r="O2361" s="14">
        <f t="shared" si="146"/>
        <v>68.764</v>
      </c>
      <c r="P2361" s="16">
        <f t="shared" si="147"/>
        <v>0.459271726643691</v>
      </c>
      <c r="Q2361" s="17">
        <f>YEAR(SalesDataTable[[#This Row],[Order Date]])</f>
        <v>2026</v>
      </c>
      <c r="R2361" s="16" t="str">
        <f>"Q"&amp;ROUNDUP(MONTH(SalesDataTable[[#This Row],[Order Date]])/3,0)</f>
        <v>Q4</v>
      </c>
      <c r="S2361" s="13">
        <f>MONTH(SalesDataTable[[#This Row],[Order Date]])</f>
        <v>11</v>
      </c>
      <c r="T2361" s="16" t="str">
        <f>TEXT(SalesDataTable[[#This Row],[Order Date]],"mmm")</f>
        <v>Nov</v>
      </c>
    </row>
    <row r="2362" ht="15.6" spans="1:20">
      <c r="A2362" s="19" t="s">
        <v>2433</v>
      </c>
      <c r="B2362" s="11">
        <v>46340</v>
      </c>
      <c r="C2362" s="12" t="s">
        <v>28</v>
      </c>
      <c r="D2362" s="12" t="s">
        <v>89</v>
      </c>
      <c r="E2362" s="12" t="s">
        <v>23</v>
      </c>
      <c r="F2362" s="12" t="s">
        <v>36</v>
      </c>
      <c r="G2362" s="12" t="s">
        <v>31</v>
      </c>
      <c r="H2362" s="12" t="s">
        <v>32</v>
      </c>
      <c r="I2362" s="13">
        <v>1</v>
      </c>
      <c r="J2362" s="14">
        <v>91.95</v>
      </c>
      <c r="K2362" s="15">
        <v>0</v>
      </c>
      <c r="L2362" s="14">
        <v>46.64</v>
      </c>
      <c r="M2362" s="14">
        <f t="shared" si="144"/>
        <v>91.95</v>
      </c>
      <c r="N2362" s="14">
        <f t="shared" si="145"/>
        <v>46.64</v>
      </c>
      <c r="O2362" s="14">
        <f t="shared" si="146"/>
        <v>45.31</v>
      </c>
      <c r="P2362" s="16">
        <f t="shared" si="147"/>
        <v>0.492767808591626</v>
      </c>
      <c r="Q2362" s="17">
        <f>YEAR(SalesDataTable[[#This Row],[Order Date]])</f>
        <v>2026</v>
      </c>
      <c r="R2362" s="16" t="str">
        <f>"Q"&amp;ROUNDUP(MONTH(SalesDataTable[[#This Row],[Order Date]])/3,0)</f>
        <v>Q4</v>
      </c>
      <c r="S2362" s="13">
        <f>MONTH(SalesDataTable[[#This Row],[Order Date]])</f>
        <v>11</v>
      </c>
      <c r="T2362" s="16" t="str">
        <f>TEXT(SalesDataTable[[#This Row],[Order Date]],"mmm")</f>
        <v>Nov</v>
      </c>
    </row>
    <row r="2363" ht="15.6" spans="1:20">
      <c r="A2363" s="19" t="s">
        <v>2434</v>
      </c>
      <c r="B2363" s="11">
        <v>46340</v>
      </c>
      <c r="C2363" s="12" t="s">
        <v>47</v>
      </c>
      <c r="D2363" s="12" t="s">
        <v>102</v>
      </c>
      <c r="E2363" s="12" t="s">
        <v>30</v>
      </c>
      <c r="F2363" s="12" t="s">
        <v>40</v>
      </c>
      <c r="G2363" s="12" t="s">
        <v>37</v>
      </c>
      <c r="H2363" s="12" t="s">
        <v>38</v>
      </c>
      <c r="I2363" s="13">
        <v>5</v>
      </c>
      <c r="J2363" s="14">
        <v>35.68</v>
      </c>
      <c r="K2363" s="15">
        <v>0.15</v>
      </c>
      <c r="L2363" s="14">
        <v>13.48</v>
      </c>
      <c r="M2363" s="14">
        <f t="shared" si="144"/>
        <v>151.64</v>
      </c>
      <c r="N2363" s="14">
        <f t="shared" si="145"/>
        <v>67.4</v>
      </c>
      <c r="O2363" s="14">
        <f t="shared" si="146"/>
        <v>84.24</v>
      </c>
      <c r="P2363" s="16">
        <f t="shared" si="147"/>
        <v>0.555526246372989</v>
      </c>
      <c r="Q2363" s="17">
        <f>YEAR(SalesDataTable[[#This Row],[Order Date]])</f>
        <v>2026</v>
      </c>
      <c r="R2363" s="16" t="str">
        <f>"Q"&amp;ROUNDUP(MONTH(SalesDataTable[[#This Row],[Order Date]])/3,0)</f>
        <v>Q4</v>
      </c>
      <c r="S2363" s="13">
        <f>MONTH(SalesDataTable[[#This Row],[Order Date]])</f>
        <v>11</v>
      </c>
      <c r="T2363" s="16" t="str">
        <f>TEXT(SalesDataTable[[#This Row],[Order Date]],"mmm")</f>
        <v>Nov</v>
      </c>
    </row>
    <row r="2364" ht="15.6" spans="1:20">
      <c r="A2364" s="19" t="s">
        <v>2435</v>
      </c>
      <c r="B2364" s="11">
        <v>46340</v>
      </c>
      <c r="C2364" s="12" t="s">
        <v>34</v>
      </c>
      <c r="D2364" s="12" t="s">
        <v>146</v>
      </c>
      <c r="E2364" s="12" t="s">
        <v>23</v>
      </c>
      <c r="F2364" s="12" t="s">
        <v>24</v>
      </c>
      <c r="G2364" s="12" t="s">
        <v>51</v>
      </c>
      <c r="H2364" s="12" t="s">
        <v>52</v>
      </c>
      <c r="I2364" s="13">
        <v>3</v>
      </c>
      <c r="J2364" s="14">
        <v>336.58</v>
      </c>
      <c r="K2364" s="15">
        <v>0.15</v>
      </c>
      <c r="L2364" s="14">
        <v>198.99</v>
      </c>
      <c r="M2364" s="14">
        <f t="shared" si="144"/>
        <v>858.279</v>
      </c>
      <c r="N2364" s="14">
        <f t="shared" si="145"/>
        <v>596.97</v>
      </c>
      <c r="O2364" s="14">
        <f t="shared" si="146"/>
        <v>261.309</v>
      </c>
      <c r="P2364" s="16">
        <f t="shared" si="147"/>
        <v>0.304456942322951</v>
      </c>
      <c r="Q2364" s="17">
        <f>YEAR(SalesDataTable[[#This Row],[Order Date]])</f>
        <v>2026</v>
      </c>
      <c r="R2364" s="16" t="str">
        <f>"Q"&amp;ROUNDUP(MONTH(SalesDataTable[[#This Row],[Order Date]])/3,0)</f>
        <v>Q4</v>
      </c>
      <c r="S2364" s="13">
        <f>MONTH(SalesDataTable[[#This Row],[Order Date]])</f>
        <v>11</v>
      </c>
      <c r="T2364" s="16" t="str">
        <f>TEXT(SalesDataTable[[#This Row],[Order Date]],"mmm")</f>
        <v>Nov</v>
      </c>
    </row>
    <row r="2365" ht="15.6" spans="1:20">
      <c r="A2365" s="19" t="s">
        <v>2436</v>
      </c>
      <c r="B2365" s="11">
        <v>46340</v>
      </c>
      <c r="C2365" s="12" t="s">
        <v>34</v>
      </c>
      <c r="D2365" s="12" t="s">
        <v>35</v>
      </c>
      <c r="E2365" s="12" t="s">
        <v>23</v>
      </c>
      <c r="F2365" s="12" t="s">
        <v>36</v>
      </c>
      <c r="G2365" s="12" t="s">
        <v>69</v>
      </c>
      <c r="H2365" s="12" t="s">
        <v>87</v>
      </c>
      <c r="I2365" s="13">
        <v>2</v>
      </c>
      <c r="J2365" s="14">
        <v>36.98</v>
      </c>
      <c r="K2365" s="15">
        <v>0.15</v>
      </c>
      <c r="L2365" s="14">
        <v>14.13</v>
      </c>
      <c r="M2365" s="14">
        <f t="shared" si="144"/>
        <v>62.866</v>
      </c>
      <c r="N2365" s="14">
        <f t="shared" si="145"/>
        <v>28.26</v>
      </c>
      <c r="O2365" s="14">
        <f t="shared" si="146"/>
        <v>34.606</v>
      </c>
      <c r="P2365" s="16">
        <f t="shared" si="147"/>
        <v>0.550472433429835</v>
      </c>
      <c r="Q2365" s="17">
        <f>YEAR(SalesDataTable[[#This Row],[Order Date]])</f>
        <v>2026</v>
      </c>
      <c r="R2365" s="16" t="str">
        <f>"Q"&amp;ROUNDUP(MONTH(SalesDataTable[[#This Row],[Order Date]])/3,0)</f>
        <v>Q4</v>
      </c>
      <c r="S2365" s="13">
        <f>MONTH(SalesDataTable[[#This Row],[Order Date]])</f>
        <v>11</v>
      </c>
      <c r="T2365" s="16" t="str">
        <f>TEXT(SalesDataTable[[#This Row],[Order Date]],"mmm")</f>
        <v>Nov</v>
      </c>
    </row>
    <row r="2366" ht="15.6" spans="1:20">
      <c r="A2366" s="19" t="s">
        <v>2437</v>
      </c>
      <c r="B2366" s="11">
        <v>46340</v>
      </c>
      <c r="C2366" s="12" t="s">
        <v>47</v>
      </c>
      <c r="D2366" s="12" t="s">
        <v>102</v>
      </c>
      <c r="E2366" s="12" t="s">
        <v>59</v>
      </c>
      <c r="F2366" s="12" t="s">
        <v>36</v>
      </c>
      <c r="G2366" s="12" t="s">
        <v>69</v>
      </c>
      <c r="H2366" s="12" t="s">
        <v>87</v>
      </c>
      <c r="I2366" s="13">
        <v>2</v>
      </c>
      <c r="J2366" s="14">
        <v>36.15</v>
      </c>
      <c r="K2366" s="15">
        <v>0</v>
      </c>
      <c r="L2366" s="14">
        <v>13.51</v>
      </c>
      <c r="M2366" s="14">
        <f t="shared" si="144"/>
        <v>72.3</v>
      </c>
      <c r="N2366" s="14">
        <f t="shared" si="145"/>
        <v>27.02</v>
      </c>
      <c r="O2366" s="14">
        <f t="shared" si="146"/>
        <v>45.28</v>
      </c>
      <c r="P2366" s="16">
        <f t="shared" si="147"/>
        <v>0.62627939142462</v>
      </c>
      <c r="Q2366" s="17">
        <f>YEAR(SalesDataTable[[#This Row],[Order Date]])</f>
        <v>2026</v>
      </c>
      <c r="R2366" s="16" t="str">
        <f>"Q"&amp;ROUNDUP(MONTH(SalesDataTable[[#This Row],[Order Date]])/3,0)</f>
        <v>Q4</v>
      </c>
      <c r="S2366" s="13">
        <f>MONTH(SalesDataTable[[#This Row],[Order Date]])</f>
        <v>11</v>
      </c>
      <c r="T2366" s="16" t="str">
        <f>TEXT(SalesDataTable[[#This Row],[Order Date]],"mmm")</f>
        <v>Nov</v>
      </c>
    </row>
    <row r="2367" ht="15.6" spans="1:20">
      <c r="A2367" s="19" t="s">
        <v>2438</v>
      </c>
      <c r="B2367" s="11">
        <v>46340</v>
      </c>
      <c r="C2367" s="12" t="s">
        <v>34</v>
      </c>
      <c r="D2367" s="12" t="s">
        <v>35</v>
      </c>
      <c r="E2367" s="12" t="s">
        <v>23</v>
      </c>
      <c r="F2367" s="12" t="s">
        <v>40</v>
      </c>
      <c r="G2367" s="12" t="s">
        <v>69</v>
      </c>
      <c r="H2367" s="12" t="s">
        <v>75</v>
      </c>
      <c r="I2367" s="13">
        <v>1</v>
      </c>
      <c r="J2367" s="14">
        <v>121.86</v>
      </c>
      <c r="K2367" s="15">
        <v>0.05</v>
      </c>
      <c r="L2367" s="14">
        <v>69.9</v>
      </c>
      <c r="M2367" s="14">
        <f t="shared" si="144"/>
        <v>115.767</v>
      </c>
      <c r="N2367" s="14">
        <f t="shared" si="145"/>
        <v>69.9</v>
      </c>
      <c r="O2367" s="14">
        <f t="shared" si="146"/>
        <v>45.867</v>
      </c>
      <c r="P2367" s="16">
        <f t="shared" si="147"/>
        <v>0.396200989919407</v>
      </c>
      <c r="Q2367" s="17">
        <f>YEAR(SalesDataTable[[#This Row],[Order Date]])</f>
        <v>2026</v>
      </c>
      <c r="R2367" s="16" t="str">
        <f>"Q"&amp;ROUNDUP(MONTH(SalesDataTable[[#This Row],[Order Date]])/3,0)</f>
        <v>Q4</v>
      </c>
      <c r="S2367" s="13">
        <f>MONTH(SalesDataTable[[#This Row],[Order Date]])</f>
        <v>11</v>
      </c>
      <c r="T2367" s="16" t="str">
        <f>TEXT(SalesDataTable[[#This Row],[Order Date]],"mmm")</f>
        <v>Nov</v>
      </c>
    </row>
    <row r="2368" ht="15.6" spans="1:20">
      <c r="A2368" s="19" t="s">
        <v>2439</v>
      </c>
      <c r="B2368" s="11">
        <v>46340</v>
      </c>
      <c r="C2368" s="12" t="s">
        <v>34</v>
      </c>
      <c r="D2368" s="12" t="s">
        <v>54</v>
      </c>
      <c r="E2368" s="12" t="s">
        <v>45</v>
      </c>
      <c r="F2368" s="12" t="s">
        <v>24</v>
      </c>
      <c r="G2368" s="12" t="s">
        <v>25</v>
      </c>
      <c r="H2368" s="12" t="s">
        <v>49</v>
      </c>
      <c r="I2368" s="13">
        <v>6</v>
      </c>
      <c r="J2368" s="14">
        <v>49.85</v>
      </c>
      <c r="K2368" s="15">
        <v>0.05</v>
      </c>
      <c r="L2368" s="14">
        <v>22.68</v>
      </c>
      <c r="M2368" s="14">
        <f t="shared" si="144"/>
        <v>284.145</v>
      </c>
      <c r="N2368" s="14">
        <f t="shared" si="145"/>
        <v>136.08</v>
      </c>
      <c r="O2368" s="14">
        <f t="shared" si="146"/>
        <v>148.065</v>
      </c>
      <c r="P2368" s="16">
        <f t="shared" si="147"/>
        <v>0.521089584543103</v>
      </c>
      <c r="Q2368" s="17">
        <f>YEAR(SalesDataTable[[#This Row],[Order Date]])</f>
        <v>2026</v>
      </c>
      <c r="R2368" s="16" t="str">
        <f>"Q"&amp;ROUNDUP(MONTH(SalesDataTable[[#This Row],[Order Date]])/3,0)</f>
        <v>Q4</v>
      </c>
      <c r="S2368" s="13">
        <f>MONTH(SalesDataTable[[#This Row],[Order Date]])</f>
        <v>11</v>
      </c>
      <c r="T2368" s="16" t="str">
        <f>TEXT(SalesDataTable[[#This Row],[Order Date]],"mmm")</f>
        <v>Nov</v>
      </c>
    </row>
    <row r="2369" ht="15.6" spans="1:20">
      <c r="A2369" s="19" t="s">
        <v>2440</v>
      </c>
      <c r="B2369" s="11">
        <v>46340</v>
      </c>
      <c r="C2369" s="12" t="s">
        <v>34</v>
      </c>
      <c r="D2369" s="12" t="s">
        <v>54</v>
      </c>
      <c r="E2369" s="12" t="s">
        <v>45</v>
      </c>
      <c r="F2369" s="12" t="s">
        <v>40</v>
      </c>
      <c r="G2369" s="12" t="s">
        <v>31</v>
      </c>
      <c r="H2369" s="12" t="s">
        <v>32</v>
      </c>
      <c r="I2369" s="13">
        <v>2</v>
      </c>
      <c r="J2369" s="14">
        <v>91.95</v>
      </c>
      <c r="K2369" s="15">
        <v>0.05</v>
      </c>
      <c r="L2369" s="14">
        <v>46.45</v>
      </c>
      <c r="M2369" s="14">
        <f t="shared" si="144"/>
        <v>174.705</v>
      </c>
      <c r="N2369" s="14">
        <f t="shared" si="145"/>
        <v>92.9</v>
      </c>
      <c r="O2369" s="14">
        <f t="shared" si="146"/>
        <v>81.805</v>
      </c>
      <c r="P2369" s="16">
        <f t="shared" si="147"/>
        <v>0.468246472625283</v>
      </c>
      <c r="Q2369" s="17">
        <f>YEAR(SalesDataTable[[#This Row],[Order Date]])</f>
        <v>2026</v>
      </c>
      <c r="R2369" s="16" t="str">
        <f>"Q"&amp;ROUNDUP(MONTH(SalesDataTable[[#This Row],[Order Date]])/3,0)</f>
        <v>Q4</v>
      </c>
      <c r="S2369" s="13">
        <f>MONTH(SalesDataTable[[#This Row],[Order Date]])</f>
        <v>11</v>
      </c>
      <c r="T2369" s="16" t="str">
        <f>TEXT(SalesDataTable[[#This Row],[Order Date]],"mmm")</f>
        <v>Nov</v>
      </c>
    </row>
    <row r="2370" ht="15.6" spans="1:20">
      <c r="A2370" s="19" t="s">
        <v>2441</v>
      </c>
      <c r="B2370" s="11">
        <v>46340</v>
      </c>
      <c r="C2370" s="12" t="s">
        <v>47</v>
      </c>
      <c r="D2370" s="12" t="s">
        <v>68</v>
      </c>
      <c r="E2370" s="12" t="s">
        <v>59</v>
      </c>
      <c r="F2370" s="12" t="s">
        <v>24</v>
      </c>
      <c r="G2370" s="12" t="s">
        <v>25</v>
      </c>
      <c r="H2370" s="12" t="s">
        <v>49</v>
      </c>
      <c r="I2370" s="13">
        <v>2</v>
      </c>
      <c r="J2370" s="14">
        <v>51.71</v>
      </c>
      <c r="K2370" s="15">
        <v>0.15</v>
      </c>
      <c r="L2370" s="14">
        <v>22.93</v>
      </c>
      <c r="M2370" s="14">
        <f t="shared" ref="M2370:M2433" si="148">I2370*J2370*(1-K2370)</f>
        <v>87.907</v>
      </c>
      <c r="N2370" s="14">
        <f t="shared" ref="N2370:N2433" si="149">I2370*L2370</f>
        <v>45.86</v>
      </c>
      <c r="O2370" s="14">
        <f t="shared" ref="O2370:O2433" si="150">M2370-N2370</f>
        <v>42.047</v>
      </c>
      <c r="P2370" s="16">
        <f t="shared" ref="P2370:P2433" si="151">IFERROR(O2370/M2370,0)</f>
        <v>0.478312307324786</v>
      </c>
      <c r="Q2370" s="17">
        <f>YEAR(SalesDataTable[[#This Row],[Order Date]])</f>
        <v>2026</v>
      </c>
      <c r="R2370" s="16" t="str">
        <f>"Q"&amp;ROUNDUP(MONTH(SalesDataTable[[#This Row],[Order Date]])/3,0)</f>
        <v>Q4</v>
      </c>
      <c r="S2370" s="13">
        <f>MONTH(SalesDataTable[[#This Row],[Order Date]])</f>
        <v>11</v>
      </c>
      <c r="T2370" s="16" t="str">
        <f>TEXT(SalesDataTable[[#This Row],[Order Date]],"mmm")</f>
        <v>Nov</v>
      </c>
    </row>
    <row r="2371" ht="15.6" spans="1:20">
      <c r="A2371" s="19" t="s">
        <v>2442</v>
      </c>
      <c r="B2371" s="11">
        <v>46340</v>
      </c>
      <c r="C2371" s="12" t="s">
        <v>28</v>
      </c>
      <c r="D2371" s="12" t="s">
        <v>29</v>
      </c>
      <c r="E2371" s="12" t="s">
        <v>45</v>
      </c>
      <c r="F2371" s="12" t="s">
        <v>24</v>
      </c>
      <c r="G2371" s="12" t="s">
        <v>69</v>
      </c>
      <c r="H2371" s="12" t="s">
        <v>70</v>
      </c>
      <c r="I2371" s="13">
        <v>1</v>
      </c>
      <c r="J2371" s="14">
        <v>41.05</v>
      </c>
      <c r="K2371" s="15">
        <v>0.05</v>
      </c>
      <c r="L2371" s="14">
        <v>14.6</v>
      </c>
      <c r="M2371" s="14">
        <f t="shared" si="148"/>
        <v>38.9975</v>
      </c>
      <c r="N2371" s="14">
        <f t="shared" si="149"/>
        <v>14.6</v>
      </c>
      <c r="O2371" s="14">
        <f t="shared" si="150"/>
        <v>24.3975</v>
      </c>
      <c r="P2371" s="16">
        <f t="shared" si="151"/>
        <v>0.625617026732483</v>
      </c>
      <c r="Q2371" s="17">
        <f>YEAR(SalesDataTable[[#This Row],[Order Date]])</f>
        <v>2026</v>
      </c>
      <c r="R2371" s="16" t="str">
        <f>"Q"&amp;ROUNDUP(MONTH(SalesDataTable[[#This Row],[Order Date]])/3,0)</f>
        <v>Q4</v>
      </c>
      <c r="S2371" s="13">
        <f>MONTH(SalesDataTable[[#This Row],[Order Date]])</f>
        <v>11</v>
      </c>
      <c r="T2371" s="16" t="str">
        <f>TEXT(SalesDataTable[[#This Row],[Order Date]],"mmm")</f>
        <v>Nov</v>
      </c>
    </row>
    <row r="2372" ht="15.6" spans="1:20">
      <c r="A2372" s="19" t="s">
        <v>2443</v>
      </c>
      <c r="B2372" s="11">
        <v>46341</v>
      </c>
      <c r="C2372" s="12" t="s">
        <v>28</v>
      </c>
      <c r="D2372" s="12" t="s">
        <v>58</v>
      </c>
      <c r="E2372" s="12" t="s">
        <v>30</v>
      </c>
      <c r="F2372" s="12" t="s">
        <v>40</v>
      </c>
      <c r="G2372" s="12" t="s">
        <v>51</v>
      </c>
      <c r="H2372" s="12" t="s">
        <v>52</v>
      </c>
      <c r="I2372" s="13">
        <v>10</v>
      </c>
      <c r="J2372" s="14">
        <v>333.09</v>
      </c>
      <c r="K2372" s="15">
        <v>0.15</v>
      </c>
      <c r="L2372" s="14">
        <v>197.95</v>
      </c>
      <c r="M2372" s="14">
        <f t="shared" si="148"/>
        <v>2831.265</v>
      </c>
      <c r="N2372" s="14">
        <f t="shared" si="149"/>
        <v>1979.5</v>
      </c>
      <c r="O2372" s="14">
        <f t="shared" si="150"/>
        <v>851.764999999999</v>
      </c>
      <c r="P2372" s="16">
        <f t="shared" si="151"/>
        <v>0.300842556242527</v>
      </c>
      <c r="Q2372" s="17">
        <f>YEAR(SalesDataTable[[#This Row],[Order Date]])</f>
        <v>2026</v>
      </c>
      <c r="R2372" s="16" t="str">
        <f>"Q"&amp;ROUNDUP(MONTH(SalesDataTable[[#This Row],[Order Date]])/3,0)</f>
        <v>Q4</v>
      </c>
      <c r="S2372" s="13">
        <f>MONTH(SalesDataTable[[#This Row],[Order Date]])</f>
        <v>11</v>
      </c>
      <c r="T2372" s="16" t="str">
        <f>TEXT(SalesDataTable[[#This Row],[Order Date]],"mmm")</f>
        <v>Nov</v>
      </c>
    </row>
    <row r="2373" ht="15.6" spans="1:20">
      <c r="A2373" s="19" t="s">
        <v>2444</v>
      </c>
      <c r="B2373" s="11">
        <v>46341</v>
      </c>
      <c r="C2373" s="12" t="s">
        <v>47</v>
      </c>
      <c r="D2373" s="12" t="s">
        <v>48</v>
      </c>
      <c r="E2373" s="12" t="s">
        <v>23</v>
      </c>
      <c r="F2373" s="12" t="s">
        <v>40</v>
      </c>
      <c r="G2373" s="12" t="s">
        <v>25</v>
      </c>
      <c r="H2373" s="12" t="s">
        <v>49</v>
      </c>
      <c r="I2373" s="13">
        <v>3</v>
      </c>
      <c r="J2373" s="14">
        <v>51.79</v>
      </c>
      <c r="K2373" s="15">
        <v>0.2</v>
      </c>
      <c r="L2373" s="14">
        <v>22.23</v>
      </c>
      <c r="M2373" s="14">
        <f t="shared" si="148"/>
        <v>124.296</v>
      </c>
      <c r="N2373" s="14">
        <f t="shared" si="149"/>
        <v>66.69</v>
      </c>
      <c r="O2373" s="14">
        <f t="shared" si="150"/>
        <v>57.606</v>
      </c>
      <c r="P2373" s="16">
        <f t="shared" si="151"/>
        <v>0.463458196563043</v>
      </c>
      <c r="Q2373" s="17">
        <f>YEAR(SalesDataTable[[#This Row],[Order Date]])</f>
        <v>2026</v>
      </c>
      <c r="R2373" s="16" t="str">
        <f>"Q"&amp;ROUNDUP(MONTH(SalesDataTable[[#This Row],[Order Date]])/3,0)</f>
        <v>Q4</v>
      </c>
      <c r="S2373" s="13">
        <f>MONTH(SalesDataTable[[#This Row],[Order Date]])</f>
        <v>11</v>
      </c>
      <c r="T2373" s="16" t="str">
        <f>TEXT(SalesDataTable[[#This Row],[Order Date]],"mmm")</f>
        <v>Nov</v>
      </c>
    </row>
    <row r="2374" ht="15.6" spans="1:20">
      <c r="A2374" s="19" t="s">
        <v>2445</v>
      </c>
      <c r="B2374" s="11">
        <v>46341</v>
      </c>
      <c r="C2374" s="12" t="s">
        <v>28</v>
      </c>
      <c r="D2374" s="12" t="s">
        <v>86</v>
      </c>
      <c r="E2374" s="12" t="s">
        <v>59</v>
      </c>
      <c r="F2374" s="12" t="s">
        <v>36</v>
      </c>
      <c r="G2374" s="12" t="s">
        <v>31</v>
      </c>
      <c r="H2374" s="12" t="s">
        <v>99</v>
      </c>
      <c r="I2374" s="13">
        <v>1</v>
      </c>
      <c r="J2374" s="14">
        <v>71.04</v>
      </c>
      <c r="K2374" s="15">
        <v>0.1</v>
      </c>
      <c r="L2374" s="14">
        <v>31.59</v>
      </c>
      <c r="M2374" s="14">
        <f t="shared" si="148"/>
        <v>63.936</v>
      </c>
      <c r="N2374" s="14">
        <f t="shared" si="149"/>
        <v>31.59</v>
      </c>
      <c r="O2374" s="14">
        <f t="shared" si="150"/>
        <v>32.346</v>
      </c>
      <c r="P2374" s="16">
        <f t="shared" si="151"/>
        <v>0.505912162162162</v>
      </c>
      <c r="Q2374" s="17">
        <f>YEAR(SalesDataTable[[#This Row],[Order Date]])</f>
        <v>2026</v>
      </c>
      <c r="R2374" s="16" t="str">
        <f>"Q"&amp;ROUNDUP(MONTH(SalesDataTable[[#This Row],[Order Date]])/3,0)</f>
        <v>Q4</v>
      </c>
      <c r="S2374" s="13">
        <f>MONTH(SalesDataTable[[#This Row],[Order Date]])</f>
        <v>11</v>
      </c>
      <c r="T2374" s="16" t="str">
        <f>TEXT(SalesDataTable[[#This Row],[Order Date]],"mmm")</f>
        <v>Nov</v>
      </c>
    </row>
    <row r="2375" ht="15.6" spans="1:20">
      <c r="A2375" s="19" t="s">
        <v>2446</v>
      </c>
      <c r="B2375" s="11">
        <v>46341</v>
      </c>
      <c r="C2375" s="12" t="s">
        <v>47</v>
      </c>
      <c r="D2375" s="12" t="s">
        <v>48</v>
      </c>
      <c r="E2375" s="12" t="s">
        <v>59</v>
      </c>
      <c r="F2375" s="12" t="s">
        <v>40</v>
      </c>
      <c r="G2375" s="12" t="s">
        <v>31</v>
      </c>
      <c r="H2375" s="12" t="s">
        <v>41</v>
      </c>
      <c r="I2375" s="13">
        <v>2</v>
      </c>
      <c r="J2375" s="14">
        <v>141.21</v>
      </c>
      <c r="K2375" s="15">
        <v>0.1</v>
      </c>
      <c r="L2375" s="14">
        <v>78.31</v>
      </c>
      <c r="M2375" s="14">
        <f t="shared" si="148"/>
        <v>254.178</v>
      </c>
      <c r="N2375" s="14">
        <f t="shared" si="149"/>
        <v>156.62</v>
      </c>
      <c r="O2375" s="14">
        <f t="shared" si="150"/>
        <v>97.558</v>
      </c>
      <c r="P2375" s="16">
        <f t="shared" si="151"/>
        <v>0.38381763960689</v>
      </c>
      <c r="Q2375" s="17">
        <f>YEAR(SalesDataTable[[#This Row],[Order Date]])</f>
        <v>2026</v>
      </c>
      <c r="R2375" s="16" t="str">
        <f>"Q"&amp;ROUNDUP(MONTH(SalesDataTable[[#This Row],[Order Date]])/3,0)</f>
        <v>Q4</v>
      </c>
      <c r="S2375" s="13">
        <f>MONTH(SalesDataTable[[#This Row],[Order Date]])</f>
        <v>11</v>
      </c>
      <c r="T2375" s="16" t="str">
        <f>TEXT(SalesDataTable[[#This Row],[Order Date]],"mmm")</f>
        <v>Nov</v>
      </c>
    </row>
    <row r="2376" ht="15.6" spans="1:20">
      <c r="A2376" s="19" t="s">
        <v>2447</v>
      </c>
      <c r="B2376" s="11">
        <v>46341</v>
      </c>
      <c r="C2376" s="12" t="s">
        <v>21</v>
      </c>
      <c r="D2376" s="12" t="s">
        <v>108</v>
      </c>
      <c r="E2376" s="12" t="s">
        <v>59</v>
      </c>
      <c r="F2376" s="12" t="s">
        <v>36</v>
      </c>
      <c r="G2376" s="12" t="s">
        <v>31</v>
      </c>
      <c r="H2376" s="12" t="s">
        <v>41</v>
      </c>
      <c r="I2376" s="13">
        <v>2</v>
      </c>
      <c r="J2376" s="14">
        <v>141.64</v>
      </c>
      <c r="K2376" s="15">
        <v>0.15</v>
      </c>
      <c r="L2376" s="14">
        <v>80.35</v>
      </c>
      <c r="M2376" s="14">
        <f t="shared" si="148"/>
        <v>240.788</v>
      </c>
      <c r="N2376" s="14">
        <f t="shared" si="149"/>
        <v>160.7</v>
      </c>
      <c r="O2376" s="14">
        <f t="shared" si="150"/>
        <v>80.088</v>
      </c>
      <c r="P2376" s="16">
        <f t="shared" si="151"/>
        <v>0.332607937272622</v>
      </c>
      <c r="Q2376" s="17">
        <f>YEAR(SalesDataTable[[#This Row],[Order Date]])</f>
        <v>2026</v>
      </c>
      <c r="R2376" s="16" t="str">
        <f>"Q"&amp;ROUNDUP(MONTH(SalesDataTable[[#This Row],[Order Date]])/3,0)</f>
        <v>Q4</v>
      </c>
      <c r="S2376" s="13">
        <f>MONTH(SalesDataTable[[#This Row],[Order Date]])</f>
        <v>11</v>
      </c>
      <c r="T2376" s="16" t="str">
        <f>TEXT(SalesDataTable[[#This Row],[Order Date]],"mmm")</f>
        <v>Nov</v>
      </c>
    </row>
    <row r="2377" ht="15.6" spans="1:20">
      <c r="A2377" s="19" t="s">
        <v>2448</v>
      </c>
      <c r="B2377" s="11">
        <v>46341</v>
      </c>
      <c r="C2377" s="12" t="s">
        <v>34</v>
      </c>
      <c r="D2377" s="12" t="s">
        <v>81</v>
      </c>
      <c r="E2377" s="12" t="s">
        <v>23</v>
      </c>
      <c r="F2377" s="12" t="s">
        <v>24</v>
      </c>
      <c r="G2377" s="12" t="s">
        <v>31</v>
      </c>
      <c r="H2377" s="12" t="s">
        <v>99</v>
      </c>
      <c r="I2377" s="13">
        <v>1</v>
      </c>
      <c r="J2377" s="14">
        <v>71.78</v>
      </c>
      <c r="K2377" s="15">
        <v>0.15</v>
      </c>
      <c r="L2377" s="14">
        <v>32.87</v>
      </c>
      <c r="M2377" s="14">
        <f t="shared" si="148"/>
        <v>61.013</v>
      </c>
      <c r="N2377" s="14">
        <f t="shared" si="149"/>
        <v>32.87</v>
      </c>
      <c r="O2377" s="14">
        <f t="shared" si="150"/>
        <v>28.143</v>
      </c>
      <c r="P2377" s="16">
        <f t="shared" si="151"/>
        <v>0.461262353924573</v>
      </c>
      <c r="Q2377" s="17">
        <f>YEAR(SalesDataTable[[#This Row],[Order Date]])</f>
        <v>2026</v>
      </c>
      <c r="R2377" s="16" t="str">
        <f>"Q"&amp;ROUNDUP(MONTH(SalesDataTable[[#This Row],[Order Date]])/3,0)</f>
        <v>Q4</v>
      </c>
      <c r="S2377" s="13">
        <f>MONTH(SalesDataTable[[#This Row],[Order Date]])</f>
        <v>11</v>
      </c>
      <c r="T2377" s="16" t="str">
        <f>TEXT(SalesDataTable[[#This Row],[Order Date]],"mmm")</f>
        <v>Nov</v>
      </c>
    </row>
    <row r="2378" ht="15.6" spans="1:20">
      <c r="A2378" s="19" t="s">
        <v>2449</v>
      </c>
      <c r="B2378" s="11">
        <v>46341</v>
      </c>
      <c r="C2378" s="12" t="s">
        <v>34</v>
      </c>
      <c r="D2378" s="12" t="s">
        <v>146</v>
      </c>
      <c r="E2378" s="12" t="s">
        <v>23</v>
      </c>
      <c r="F2378" s="12" t="s">
        <v>40</v>
      </c>
      <c r="G2378" s="12" t="s">
        <v>31</v>
      </c>
      <c r="H2378" s="12" t="s">
        <v>73</v>
      </c>
      <c r="I2378" s="13">
        <v>3</v>
      </c>
      <c r="J2378" s="14">
        <v>153.89</v>
      </c>
      <c r="K2378" s="15">
        <v>0.1</v>
      </c>
      <c r="L2378" s="14">
        <v>80.36</v>
      </c>
      <c r="M2378" s="14">
        <f t="shared" si="148"/>
        <v>415.503</v>
      </c>
      <c r="N2378" s="14">
        <f t="shared" si="149"/>
        <v>241.08</v>
      </c>
      <c r="O2378" s="14">
        <f t="shared" si="150"/>
        <v>174.423</v>
      </c>
      <c r="P2378" s="16">
        <f t="shared" si="151"/>
        <v>0.419787582761135</v>
      </c>
      <c r="Q2378" s="17">
        <f>YEAR(SalesDataTable[[#This Row],[Order Date]])</f>
        <v>2026</v>
      </c>
      <c r="R2378" s="16" t="str">
        <f>"Q"&amp;ROUNDUP(MONTH(SalesDataTable[[#This Row],[Order Date]])/3,0)</f>
        <v>Q4</v>
      </c>
      <c r="S2378" s="13">
        <f>MONTH(SalesDataTable[[#This Row],[Order Date]])</f>
        <v>11</v>
      </c>
      <c r="T2378" s="16" t="str">
        <f>TEXT(SalesDataTable[[#This Row],[Order Date]],"mmm")</f>
        <v>Nov</v>
      </c>
    </row>
    <row r="2379" ht="15.6" spans="1:20">
      <c r="A2379" s="19" t="s">
        <v>2450</v>
      </c>
      <c r="B2379" s="11">
        <v>46342</v>
      </c>
      <c r="C2379" s="12" t="s">
        <v>47</v>
      </c>
      <c r="D2379" s="12" t="s">
        <v>48</v>
      </c>
      <c r="E2379" s="12" t="s">
        <v>59</v>
      </c>
      <c r="F2379" s="12" t="s">
        <v>24</v>
      </c>
      <c r="G2379" s="12" t="s">
        <v>31</v>
      </c>
      <c r="H2379" s="12" t="s">
        <v>41</v>
      </c>
      <c r="I2379" s="13">
        <v>1</v>
      </c>
      <c r="J2379" s="14">
        <v>145.4</v>
      </c>
      <c r="K2379" s="15">
        <v>0.1</v>
      </c>
      <c r="L2379" s="14">
        <v>77.66</v>
      </c>
      <c r="M2379" s="14">
        <f t="shared" si="148"/>
        <v>130.86</v>
      </c>
      <c r="N2379" s="14">
        <f t="shared" si="149"/>
        <v>77.66</v>
      </c>
      <c r="O2379" s="14">
        <f t="shared" si="150"/>
        <v>53.2</v>
      </c>
      <c r="P2379" s="16">
        <f t="shared" si="151"/>
        <v>0.406541341892099</v>
      </c>
      <c r="Q2379" s="17">
        <f>YEAR(SalesDataTable[[#This Row],[Order Date]])</f>
        <v>2026</v>
      </c>
      <c r="R2379" s="16" t="str">
        <f>"Q"&amp;ROUNDUP(MONTH(SalesDataTable[[#This Row],[Order Date]])/3,0)</f>
        <v>Q4</v>
      </c>
      <c r="S2379" s="13">
        <f>MONTH(SalesDataTable[[#This Row],[Order Date]])</f>
        <v>11</v>
      </c>
      <c r="T2379" s="16" t="str">
        <f>TEXT(SalesDataTable[[#This Row],[Order Date]],"mmm")</f>
        <v>Nov</v>
      </c>
    </row>
    <row r="2380" ht="15.6" spans="1:20">
      <c r="A2380" s="19" t="s">
        <v>2451</v>
      </c>
      <c r="B2380" s="11">
        <v>46343</v>
      </c>
      <c r="C2380" s="12" t="s">
        <v>47</v>
      </c>
      <c r="D2380" s="12" t="s">
        <v>68</v>
      </c>
      <c r="E2380" s="12" t="s">
        <v>23</v>
      </c>
      <c r="F2380" s="12" t="s">
        <v>24</v>
      </c>
      <c r="G2380" s="12" t="s">
        <v>37</v>
      </c>
      <c r="H2380" s="12" t="s">
        <v>91</v>
      </c>
      <c r="I2380" s="13">
        <v>1</v>
      </c>
      <c r="J2380" s="14">
        <v>132.95</v>
      </c>
      <c r="K2380" s="15">
        <v>0.05</v>
      </c>
      <c r="L2380" s="14">
        <v>65.36</v>
      </c>
      <c r="M2380" s="14">
        <f t="shared" si="148"/>
        <v>126.3025</v>
      </c>
      <c r="N2380" s="14">
        <f t="shared" si="149"/>
        <v>65.36</v>
      </c>
      <c r="O2380" s="14">
        <f t="shared" si="150"/>
        <v>60.9425</v>
      </c>
      <c r="P2380" s="16">
        <f t="shared" si="151"/>
        <v>0.48251222264009</v>
      </c>
      <c r="Q2380" s="17">
        <f>YEAR(SalesDataTable[[#This Row],[Order Date]])</f>
        <v>2026</v>
      </c>
      <c r="R2380" s="16" t="str">
        <f>"Q"&amp;ROUNDUP(MONTH(SalesDataTable[[#This Row],[Order Date]])/3,0)</f>
        <v>Q4</v>
      </c>
      <c r="S2380" s="13">
        <f>MONTH(SalesDataTable[[#This Row],[Order Date]])</f>
        <v>11</v>
      </c>
      <c r="T2380" s="16" t="str">
        <f>TEXT(SalesDataTable[[#This Row],[Order Date]],"mmm")</f>
        <v>Nov</v>
      </c>
    </row>
    <row r="2381" ht="15.6" spans="1:20">
      <c r="A2381" s="19" t="s">
        <v>2452</v>
      </c>
      <c r="B2381" s="11">
        <v>46343</v>
      </c>
      <c r="C2381" s="12" t="s">
        <v>47</v>
      </c>
      <c r="D2381" s="12" t="s">
        <v>65</v>
      </c>
      <c r="E2381" s="12" t="s">
        <v>45</v>
      </c>
      <c r="F2381" s="12" t="s">
        <v>24</v>
      </c>
      <c r="G2381" s="12" t="s">
        <v>69</v>
      </c>
      <c r="H2381" s="12" t="s">
        <v>94</v>
      </c>
      <c r="I2381" s="13">
        <v>1</v>
      </c>
      <c r="J2381" s="14">
        <v>51.34</v>
      </c>
      <c r="K2381" s="15">
        <v>0.15</v>
      </c>
      <c r="L2381" s="14">
        <v>21.37</v>
      </c>
      <c r="M2381" s="14">
        <f t="shared" si="148"/>
        <v>43.639</v>
      </c>
      <c r="N2381" s="14">
        <f t="shared" si="149"/>
        <v>21.37</v>
      </c>
      <c r="O2381" s="14">
        <f t="shared" si="150"/>
        <v>22.269</v>
      </c>
      <c r="P2381" s="16">
        <f t="shared" si="151"/>
        <v>0.510300419349664</v>
      </c>
      <c r="Q2381" s="17">
        <f>YEAR(SalesDataTable[[#This Row],[Order Date]])</f>
        <v>2026</v>
      </c>
      <c r="R2381" s="16" t="str">
        <f>"Q"&amp;ROUNDUP(MONTH(SalesDataTable[[#This Row],[Order Date]])/3,0)</f>
        <v>Q4</v>
      </c>
      <c r="S2381" s="13">
        <f>MONTH(SalesDataTable[[#This Row],[Order Date]])</f>
        <v>11</v>
      </c>
      <c r="T2381" s="16" t="str">
        <f>TEXT(SalesDataTable[[#This Row],[Order Date]],"mmm")</f>
        <v>Nov</v>
      </c>
    </row>
    <row r="2382" ht="15.6" spans="1:20">
      <c r="A2382" s="19" t="s">
        <v>2453</v>
      </c>
      <c r="B2382" s="11">
        <v>46343</v>
      </c>
      <c r="C2382" s="12" t="s">
        <v>21</v>
      </c>
      <c r="D2382" s="12" t="s">
        <v>22</v>
      </c>
      <c r="E2382" s="12" t="s">
        <v>23</v>
      </c>
      <c r="F2382" s="12" t="s">
        <v>36</v>
      </c>
      <c r="G2382" s="12" t="s">
        <v>25</v>
      </c>
      <c r="H2382" s="12" t="s">
        <v>49</v>
      </c>
      <c r="I2382" s="13">
        <v>1</v>
      </c>
      <c r="J2382" s="14">
        <v>49.98</v>
      </c>
      <c r="K2382" s="15">
        <v>0.1</v>
      </c>
      <c r="L2382" s="14">
        <v>22.25</v>
      </c>
      <c r="M2382" s="14">
        <f t="shared" si="148"/>
        <v>44.982</v>
      </c>
      <c r="N2382" s="14">
        <f t="shared" si="149"/>
        <v>22.25</v>
      </c>
      <c r="O2382" s="14">
        <f t="shared" si="150"/>
        <v>22.732</v>
      </c>
      <c r="P2382" s="16">
        <f t="shared" si="151"/>
        <v>0.50535769863501</v>
      </c>
      <c r="Q2382" s="17">
        <f>YEAR(SalesDataTable[[#This Row],[Order Date]])</f>
        <v>2026</v>
      </c>
      <c r="R2382" s="16" t="str">
        <f>"Q"&amp;ROUNDUP(MONTH(SalesDataTable[[#This Row],[Order Date]])/3,0)</f>
        <v>Q4</v>
      </c>
      <c r="S2382" s="13">
        <f>MONTH(SalesDataTable[[#This Row],[Order Date]])</f>
        <v>11</v>
      </c>
      <c r="T2382" s="16" t="str">
        <f>TEXT(SalesDataTable[[#This Row],[Order Date]],"mmm")</f>
        <v>Nov</v>
      </c>
    </row>
    <row r="2383" ht="15.6" spans="1:20">
      <c r="A2383" s="19" t="s">
        <v>2454</v>
      </c>
      <c r="B2383" s="11">
        <v>46343</v>
      </c>
      <c r="C2383" s="12" t="s">
        <v>47</v>
      </c>
      <c r="D2383" s="12" t="s">
        <v>68</v>
      </c>
      <c r="E2383" s="12" t="s">
        <v>23</v>
      </c>
      <c r="F2383" s="12" t="s">
        <v>24</v>
      </c>
      <c r="G2383" s="12" t="s">
        <v>37</v>
      </c>
      <c r="H2383" s="12" t="s">
        <v>103</v>
      </c>
      <c r="I2383" s="13">
        <v>2</v>
      </c>
      <c r="J2383" s="14">
        <v>168.08</v>
      </c>
      <c r="K2383" s="15">
        <v>0.1</v>
      </c>
      <c r="L2383" s="14">
        <v>87.63</v>
      </c>
      <c r="M2383" s="14">
        <f t="shared" si="148"/>
        <v>302.544</v>
      </c>
      <c r="N2383" s="14">
        <f t="shared" si="149"/>
        <v>175.26</v>
      </c>
      <c r="O2383" s="14">
        <f t="shared" si="150"/>
        <v>127.284</v>
      </c>
      <c r="P2383" s="16">
        <f t="shared" si="151"/>
        <v>0.420712359194035</v>
      </c>
      <c r="Q2383" s="17">
        <f>YEAR(SalesDataTable[[#This Row],[Order Date]])</f>
        <v>2026</v>
      </c>
      <c r="R2383" s="16" t="str">
        <f>"Q"&amp;ROUNDUP(MONTH(SalesDataTable[[#This Row],[Order Date]])/3,0)</f>
        <v>Q4</v>
      </c>
      <c r="S2383" s="13">
        <f>MONTH(SalesDataTable[[#This Row],[Order Date]])</f>
        <v>11</v>
      </c>
      <c r="T2383" s="16" t="str">
        <f>TEXT(SalesDataTable[[#This Row],[Order Date]],"mmm")</f>
        <v>Nov</v>
      </c>
    </row>
    <row r="2384" ht="15.6" spans="1:20">
      <c r="A2384" s="19" t="s">
        <v>2455</v>
      </c>
      <c r="B2384" s="11">
        <v>46343</v>
      </c>
      <c r="C2384" s="12" t="s">
        <v>47</v>
      </c>
      <c r="D2384" s="12" t="s">
        <v>102</v>
      </c>
      <c r="E2384" s="12" t="s">
        <v>23</v>
      </c>
      <c r="F2384" s="12" t="s">
        <v>36</v>
      </c>
      <c r="G2384" s="12" t="s">
        <v>51</v>
      </c>
      <c r="H2384" s="12" t="s">
        <v>61</v>
      </c>
      <c r="I2384" s="13">
        <v>1</v>
      </c>
      <c r="J2384" s="14">
        <v>191.85</v>
      </c>
      <c r="K2384" s="15">
        <v>0.15</v>
      </c>
      <c r="L2384" s="14">
        <v>104.41</v>
      </c>
      <c r="M2384" s="14">
        <f t="shared" si="148"/>
        <v>163.0725</v>
      </c>
      <c r="N2384" s="14">
        <f t="shared" si="149"/>
        <v>104.41</v>
      </c>
      <c r="O2384" s="14">
        <f t="shared" si="150"/>
        <v>58.6625</v>
      </c>
      <c r="P2384" s="16">
        <f t="shared" si="151"/>
        <v>0.359732634257769</v>
      </c>
      <c r="Q2384" s="17">
        <f>YEAR(SalesDataTable[[#This Row],[Order Date]])</f>
        <v>2026</v>
      </c>
      <c r="R2384" s="16" t="str">
        <f>"Q"&amp;ROUNDUP(MONTH(SalesDataTable[[#This Row],[Order Date]])/3,0)</f>
        <v>Q4</v>
      </c>
      <c r="S2384" s="13">
        <f>MONTH(SalesDataTable[[#This Row],[Order Date]])</f>
        <v>11</v>
      </c>
      <c r="T2384" s="16" t="str">
        <f>TEXT(SalesDataTable[[#This Row],[Order Date]],"mmm")</f>
        <v>Nov</v>
      </c>
    </row>
    <row r="2385" ht="15.6" spans="1:20">
      <c r="A2385" s="19" t="s">
        <v>2456</v>
      </c>
      <c r="B2385" s="11">
        <v>46343</v>
      </c>
      <c r="C2385" s="12" t="s">
        <v>28</v>
      </c>
      <c r="D2385" s="12" t="s">
        <v>106</v>
      </c>
      <c r="E2385" s="12" t="s">
        <v>45</v>
      </c>
      <c r="F2385" s="12" t="s">
        <v>24</v>
      </c>
      <c r="G2385" s="12" t="s">
        <v>31</v>
      </c>
      <c r="H2385" s="12" t="s">
        <v>32</v>
      </c>
      <c r="I2385" s="13">
        <v>4</v>
      </c>
      <c r="J2385" s="14">
        <v>93.99</v>
      </c>
      <c r="K2385" s="15">
        <v>0.1</v>
      </c>
      <c r="L2385" s="14">
        <v>44.07</v>
      </c>
      <c r="M2385" s="14">
        <f t="shared" si="148"/>
        <v>338.364</v>
      </c>
      <c r="N2385" s="14">
        <f t="shared" si="149"/>
        <v>176.28</v>
      </c>
      <c r="O2385" s="14">
        <f t="shared" si="150"/>
        <v>162.084</v>
      </c>
      <c r="P2385" s="16">
        <f t="shared" si="151"/>
        <v>0.479022591055786</v>
      </c>
      <c r="Q2385" s="17">
        <f>YEAR(SalesDataTable[[#This Row],[Order Date]])</f>
        <v>2026</v>
      </c>
      <c r="R2385" s="16" t="str">
        <f>"Q"&amp;ROUNDUP(MONTH(SalesDataTable[[#This Row],[Order Date]])/3,0)</f>
        <v>Q4</v>
      </c>
      <c r="S2385" s="13">
        <f>MONTH(SalesDataTable[[#This Row],[Order Date]])</f>
        <v>11</v>
      </c>
      <c r="T2385" s="16" t="str">
        <f>TEXT(SalesDataTable[[#This Row],[Order Date]],"mmm")</f>
        <v>Nov</v>
      </c>
    </row>
    <row r="2386" ht="15.6" spans="1:20">
      <c r="A2386" s="19" t="s">
        <v>2457</v>
      </c>
      <c r="B2386" s="11">
        <v>46343</v>
      </c>
      <c r="C2386" s="12" t="s">
        <v>47</v>
      </c>
      <c r="D2386" s="12" t="s">
        <v>102</v>
      </c>
      <c r="E2386" s="12" t="s">
        <v>23</v>
      </c>
      <c r="F2386" s="12" t="s">
        <v>24</v>
      </c>
      <c r="G2386" s="12" t="s">
        <v>37</v>
      </c>
      <c r="H2386" s="12" t="s">
        <v>38</v>
      </c>
      <c r="I2386" s="13">
        <v>4</v>
      </c>
      <c r="J2386" s="14">
        <v>36.57</v>
      </c>
      <c r="K2386" s="15">
        <v>0.05</v>
      </c>
      <c r="L2386" s="14">
        <v>13.35</v>
      </c>
      <c r="M2386" s="14">
        <f t="shared" si="148"/>
        <v>138.966</v>
      </c>
      <c r="N2386" s="14">
        <f t="shared" si="149"/>
        <v>53.4</v>
      </c>
      <c r="O2386" s="14">
        <f t="shared" si="150"/>
        <v>85.566</v>
      </c>
      <c r="P2386" s="16">
        <f t="shared" si="151"/>
        <v>0.615733344846941</v>
      </c>
      <c r="Q2386" s="17">
        <f>YEAR(SalesDataTable[[#This Row],[Order Date]])</f>
        <v>2026</v>
      </c>
      <c r="R2386" s="16" t="str">
        <f>"Q"&amp;ROUNDUP(MONTH(SalesDataTable[[#This Row],[Order Date]])/3,0)</f>
        <v>Q4</v>
      </c>
      <c r="S2386" s="13">
        <f>MONTH(SalesDataTable[[#This Row],[Order Date]])</f>
        <v>11</v>
      </c>
      <c r="T2386" s="16" t="str">
        <f>TEXT(SalesDataTable[[#This Row],[Order Date]],"mmm")</f>
        <v>Nov</v>
      </c>
    </row>
    <row r="2387" ht="15.6" spans="1:20">
      <c r="A2387" s="19" t="s">
        <v>2458</v>
      </c>
      <c r="B2387" s="11">
        <v>46343</v>
      </c>
      <c r="C2387" s="12" t="s">
        <v>28</v>
      </c>
      <c r="D2387" s="12" t="s">
        <v>89</v>
      </c>
      <c r="E2387" s="12" t="s">
        <v>59</v>
      </c>
      <c r="F2387" s="12" t="s">
        <v>24</v>
      </c>
      <c r="G2387" s="12" t="s">
        <v>25</v>
      </c>
      <c r="H2387" s="12" t="s">
        <v>55</v>
      </c>
      <c r="I2387" s="13">
        <v>1</v>
      </c>
      <c r="J2387" s="14">
        <v>39.81</v>
      </c>
      <c r="K2387" s="15">
        <v>0.05</v>
      </c>
      <c r="L2387" s="14">
        <v>16.25</v>
      </c>
      <c r="M2387" s="14">
        <f t="shared" si="148"/>
        <v>37.8195</v>
      </c>
      <c r="N2387" s="14">
        <f t="shared" si="149"/>
        <v>16.25</v>
      </c>
      <c r="O2387" s="14">
        <f t="shared" si="150"/>
        <v>21.5695</v>
      </c>
      <c r="P2387" s="16">
        <f t="shared" si="151"/>
        <v>0.570327476566322</v>
      </c>
      <c r="Q2387" s="17">
        <f>YEAR(SalesDataTable[[#This Row],[Order Date]])</f>
        <v>2026</v>
      </c>
      <c r="R2387" s="16" t="str">
        <f>"Q"&amp;ROUNDUP(MONTH(SalesDataTable[[#This Row],[Order Date]])/3,0)</f>
        <v>Q4</v>
      </c>
      <c r="S2387" s="13">
        <f>MONTH(SalesDataTable[[#This Row],[Order Date]])</f>
        <v>11</v>
      </c>
      <c r="T2387" s="16" t="str">
        <f>TEXT(SalesDataTable[[#This Row],[Order Date]],"mmm")</f>
        <v>Nov</v>
      </c>
    </row>
    <row r="2388" ht="15.6" spans="1:20">
      <c r="A2388" s="19" t="s">
        <v>2459</v>
      </c>
      <c r="B2388" s="11">
        <v>46343</v>
      </c>
      <c r="C2388" s="12" t="s">
        <v>47</v>
      </c>
      <c r="D2388" s="12" t="s">
        <v>48</v>
      </c>
      <c r="E2388" s="12" t="s">
        <v>45</v>
      </c>
      <c r="F2388" s="12" t="s">
        <v>24</v>
      </c>
      <c r="G2388" s="12" t="s">
        <v>31</v>
      </c>
      <c r="H2388" s="12" t="s">
        <v>32</v>
      </c>
      <c r="I2388" s="13">
        <v>1</v>
      </c>
      <c r="J2388" s="14">
        <v>91.43</v>
      </c>
      <c r="K2388" s="15">
        <v>0.1</v>
      </c>
      <c r="L2388" s="14">
        <v>45.06</v>
      </c>
      <c r="M2388" s="14">
        <f t="shared" si="148"/>
        <v>82.287</v>
      </c>
      <c r="N2388" s="14">
        <f t="shared" si="149"/>
        <v>45.06</v>
      </c>
      <c r="O2388" s="14">
        <f t="shared" si="150"/>
        <v>37.227</v>
      </c>
      <c r="P2388" s="16">
        <f t="shared" si="151"/>
        <v>0.452404389514747</v>
      </c>
      <c r="Q2388" s="17">
        <f>YEAR(SalesDataTable[[#This Row],[Order Date]])</f>
        <v>2026</v>
      </c>
      <c r="R2388" s="16" t="str">
        <f>"Q"&amp;ROUNDUP(MONTH(SalesDataTable[[#This Row],[Order Date]])/3,0)</f>
        <v>Q4</v>
      </c>
      <c r="S2388" s="13">
        <f>MONTH(SalesDataTable[[#This Row],[Order Date]])</f>
        <v>11</v>
      </c>
      <c r="T2388" s="16" t="str">
        <f>TEXT(SalesDataTable[[#This Row],[Order Date]],"mmm")</f>
        <v>Nov</v>
      </c>
    </row>
    <row r="2389" ht="15.6" spans="1:20">
      <c r="A2389" s="19" t="s">
        <v>2460</v>
      </c>
      <c r="B2389" s="11">
        <v>46343</v>
      </c>
      <c r="C2389" s="12" t="s">
        <v>34</v>
      </c>
      <c r="D2389" s="12" t="s">
        <v>35</v>
      </c>
      <c r="E2389" s="12" t="s">
        <v>23</v>
      </c>
      <c r="F2389" s="12" t="s">
        <v>24</v>
      </c>
      <c r="G2389" s="12" t="s">
        <v>69</v>
      </c>
      <c r="H2389" s="12" t="s">
        <v>75</v>
      </c>
      <c r="I2389" s="13">
        <v>1</v>
      </c>
      <c r="J2389" s="14">
        <v>122.64</v>
      </c>
      <c r="K2389" s="15">
        <v>0</v>
      </c>
      <c r="L2389" s="14">
        <v>68.58</v>
      </c>
      <c r="M2389" s="14">
        <f t="shared" si="148"/>
        <v>122.64</v>
      </c>
      <c r="N2389" s="14">
        <f t="shared" si="149"/>
        <v>68.58</v>
      </c>
      <c r="O2389" s="14">
        <f t="shared" si="150"/>
        <v>54.06</v>
      </c>
      <c r="P2389" s="16">
        <f t="shared" si="151"/>
        <v>0.440802348336595</v>
      </c>
      <c r="Q2389" s="17">
        <f>YEAR(SalesDataTable[[#This Row],[Order Date]])</f>
        <v>2026</v>
      </c>
      <c r="R2389" s="16" t="str">
        <f>"Q"&amp;ROUNDUP(MONTH(SalesDataTable[[#This Row],[Order Date]])/3,0)</f>
        <v>Q4</v>
      </c>
      <c r="S2389" s="13">
        <f>MONTH(SalesDataTable[[#This Row],[Order Date]])</f>
        <v>11</v>
      </c>
      <c r="T2389" s="16" t="str">
        <f>TEXT(SalesDataTable[[#This Row],[Order Date]],"mmm")</f>
        <v>Nov</v>
      </c>
    </row>
    <row r="2390" ht="15.6" spans="1:20">
      <c r="A2390" s="19" t="s">
        <v>2461</v>
      </c>
      <c r="B2390" s="11">
        <v>46343</v>
      </c>
      <c r="C2390" s="12" t="s">
        <v>28</v>
      </c>
      <c r="D2390" s="12" t="s">
        <v>89</v>
      </c>
      <c r="E2390" s="12" t="s">
        <v>23</v>
      </c>
      <c r="F2390" s="12" t="s">
        <v>40</v>
      </c>
      <c r="G2390" s="12" t="s">
        <v>25</v>
      </c>
      <c r="H2390" s="12" t="s">
        <v>26</v>
      </c>
      <c r="I2390" s="13">
        <v>1</v>
      </c>
      <c r="J2390" s="14">
        <v>80.96</v>
      </c>
      <c r="K2390" s="15">
        <v>0.1</v>
      </c>
      <c r="L2390" s="14">
        <v>43.86</v>
      </c>
      <c r="M2390" s="14">
        <f t="shared" si="148"/>
        <v>72.864</v>
      </c>
      <c r="N2390" s="14">
        <f t="shared" si="149"/>
        <v>43.86</v>
      </c>
      <c r="O2390" s="14">
        <f t="shared" si="150"/>
        <v>29.004</v>
      </c>
      <c r="P2390" s="16">
        <f t="shared" si="151"/>
        <v>0.398056653491436</v>
      </c>
      <c r="Q2390" s="17">
        <f>YEAR(SalesDataTable[[#This Row],[Order Date]])</f>
        <v>2026</v>
      </c>
      <c r="R2390" s="16" t="str">
        <f>"Q"&amp;ROUNDUP(MONTH(SalesDataTable[[#This Row],[Order Date]])/3,0)</f>
        <v>Q4</v>
      </c>
      <c r="S2390" s="13">
        <f>MONTH(SalesDataTable[[#This Row],[Order Date]])</f>
        <v>11</v>
      </c>
      <c r="T2390" s="16" t="str">
        <f>TEXT(SalesDataTable[[#This Row],[Order Date]],"mmm")</f>
        <v>Nov</v>
      </c>
    </row>
    <row r="2391" ht="15.6" spans="1:20">
      <c r="A2391" s="19" t="s">
        <v>2462</v>
      </c>
      <c r="B2391" s="11">
        <v>46344</v>
      </c>
      <c r="C2391" s="12" t="s">
        <v>34</v>
      </c>
      <c r="D2391" s="12" t="s">
        <v>54</v>
      </c>
      <c r="E2391" s="12" t="s">
        <v>59</v>
      </c>
      <c r="F2391" s="12" t="s">
        <v>40</v>
      </c>
      <c r="G2391" s="12" t="s">
        <v>69</v>
      </c>
      <c r="H2391" s="12" t="s">
        <v>87</v>
      </c>
      <c r="I2391" s="13">
        <v>1</v>
      </c>
      <c r="J2391" s="14">
        <v>36.38</v>
      </c>
      <c r="K2391" s="15">
        <v>0.05</v>
      </c>
      <c r="L2391" s="14">
        <v>14.06</v>
      </c>
      <c r="M2391" s="14">
        <f t="shared" si="148"/>
        <v>34.561</v>
      </c>
      <c r="N2391" s="14">
        <f t="shared" si="149"/>
        <v>14.06</v>
      </c>
      <c r="O2391" s="14">
        <f t="shared" si="150"/>
        <v>20.501</v>
      </c>
      <c r="P2391" s="16">
        <f t="shared" si="151"/>
        <v>0.593183067619571</v>
      </c>
      <c r="Q2391" s="17">
        <f>YEAR(SalesDataTable[[#This Row],[Order Date]])</f>
        <v>2026</v>
      </c>
      <c r="R2391" s="16" t="str">
        <f>"Q"&amp;ROUNDUP(MONTH(SalesDataTable[[#This Row],[Order Date]])/3,0)</f>
        <v>Q4</v>
      </c>
      <c r="S2391" s="13">
        <f>MONTH(SalesDataTable[[#This Row],[Order Date]])</f>
        <v>11</v>
      </c>
      <c r="T2391" s="16" t="str">
        <f>TEXT(SalesDataTable[[#This Row],[Order Date]],"mmm")</f>
        <v>Nov</v>
      </c>
    </row>
    <row r="2392" ht="15.6" spans="1:20">
      <c r="A2392" s="19" t="s">
        <v>2463</v>
      </c>
      <c r="B2392" s="11">
        <v>46344</v>
      </c>
      <c r="C2392" s="12" t="s">
        <v>47</v>
      </c>
      <c r="D2392" s="12" t="s">
        <v>102</v>
      </c>
      <c r="E2392" s="12" t="s">
        <v>23</v>
      </c>
      <c r="F2392" s="12" t="s">
        <v>24</v>
      </c>
      <c r="G2392" s="12" t="s">
        <v>25</v>
      </c>
      <c r="H2392" s="12" t="s">
        <v>63</v>
      </c>
      <c r="I2392" s="13">
        <v>2</v>
      </c>
      <c r="J2392" s="14">
        <v>100.72</v>
      </c>
      <c r="K2392" s="15">
        <v>0.1</v>
      </c>
      <c r="L2392" s="14">
        <v>51.68</v>
      </c>
      <c r="M2392" s="14">
        <f t="shared" si="148"/>
        <v>181.296</v>
      </c>
      <c r="N2392" s="14">
        <f t="shared" si="149"/>
        <v>103.36</v>
      </c>
      <c r="O2392" s="14">
        <f t="shared" si="150"/>
        <v>77.936</v>
      </c>
      <c r="P2392" s="16">
        <f t="shared" si="151"/>
        <v>0.429882622892949</v>
      </c>
      <c r="Q2392" s="17">
        <f>YEAR(SalesDataTable[[#This Row],[Order Date]])</f>
        <v>2026</v>
      </c>
      <c r="R2392" s="16" t="str">
        <f>"Q"&amp;ROUNDUP(MONTH(SalesDataTable[[#This Row],[Order Date]])/3,0)</f>
        <v>Q4</v>
      </c>
      <c r="S2392" s="13">
        <f>MONTH(SalesDataTable[[#This Row],[Order Date]])</f>
        <v>11</v>
      </c>
      <c r="T2392" s="16" t="str">
        <f>TEXT(SalesDataTable[[#This Row],[Order Date]],"mmm")</f>
        <v>Nov</v>
      </c>
    </row>
    <row r="2393" ht="15.6" spans="1:20">
      <c r="A2393" s="19" t="s">
        <v>2464</v>
      </c>
      <c r="B2393" s="11">
        <v>46344</v>
      </c>
      <c r="C2393" s="12" t="s">
        <v>28</v>
      </c>
      <c r="D2393" s="12" t="s">
        <v>86</v>
      </c>
      <c r="E2393" s="12" t="s">
        <v>45</v>
      </c>
      <c r="F2393" s="12" t="s">
        <v>24</v>
      </c>
      <c r="G2393" s="12" t="s">
        <v>51</v>
      </c>
      <c r="H2393" s="12" t="s">
        <v>110</v>
      </c>
      <c r="I2393" s="13">
        <v>3</v>
      </c>
      <c r="J2393" s="14">
        <v>120.29</v>
      </c>
      <c r="K2393" s="15">
        <v>0</v>
      </c>
      <c r="L2393" s="14">
        <v>62.04</v>
      </c>
      <c r="M2393" s="14">
        <f t="shared" si="148"/>
        <v>360.87</v>
      </c>
      <c r="N2393" s="14">
        <f t="shared" si="149"/>
        <v>186.12</v>
      </c>
      <c r="O2393" s="14">
        <f t="shared" si="150"/>
        <v>174.75</v>
      </c>
      <c r="P2393" s="16">
        <f t="shared" si="151"/>
        <v>0.484246404522404</v>
      </c>
      <c r="Q2393" s="17">
        <f>YEAR(SalesDataTable[[#This Row],[Order Date]])</f>
        <v>2026</v>
      </c>
      <c r="R2393" s="16" t="str">
        <f>"Q"&amp;ROUNDUP(MONTH(SalesDataTable[[#This Row],[Order Date]])/3,0)</f>
        <v>Q4</v>
      </c>
      <c r="S2393" s="13">
        <f>MONTH(SalesDataTable[[#This Row],[Order Date]])</f>
        <v>11</v>
      </c>
      <c r="T2393" s="16" t="str">
        <f>TEXT(SalesDataTable[[#This Row],[Order Date]],"mmm")</f>
        <v>Nov</v>
      </c>
    </row>
    <row r="2394" ht="15.6" spans="1:20">
      <c r="A2394" s="19" t="s">
        <v>2465</v>
      </c>
      <c r="B2394" s="11">
        <v>46344</v>
      </c>
      <c r="C2394" s="12" t="s">
        <v>28</v>
      </c>
      <c r="D2394" s="12" t="s">
        <v>29</v>
      </c>
      <c r="E2394" s="12" t="s">
        <v>23</v>
      </c>
      <c r="F2394" s="12" t="s">
        <v>36</v>
      </c>
      <c r="G2394" s="12" t="s">
        <v>51</v>
      </c>
      <c r="H2394" s="12" t="s">
        <v>110</v>
      </c>
      <c r="I2394" s="13">
        <v>2</v>
      </c>
      <c r="J2394" s="14">
        <v>124.18</v>
      </c>
      <c r="K2394" s="15">
        <v>0.15</v>
      </c>
      <c r="L2394" s="14">
        <v>60.72</v>
      </c>
      <c r="M2394" s="14">
        <f t="shared" si="148"/>
        <v>211.106</v>
      </c>
      <c r="N2394" s="14">
        <f t="shared" si="149"/>
        <v>121.44</v>
      </c>
      <c r="O2394" s="14">
        <f t="shared" si="150"/>
        <v>89.666</v>
      </c>
      <c r="P2394" s="16">
        <f t="shared" si="151"/>
        <v>0.424743967485529</v>
      </c>
      <c r="Q2394" s="17">
        <f>YEAR(SalesDataTable[[#This Row],[Order Date]])</f>
        <v>2026</v>
      </c>
      <c r="R2394" s="16" t="str">
        <f>"Q"&amp;ROUNDUP(MONTH(SalesDataTable[[#This Row],[Order Date]])/3,0)</f>
        <v>Q4</v>
      </c>
      <c r="S2394" s="13">
        <f>MONTH(SalesDataTable[[#This Row],[Order Date]])</f>
        <v>11</v>
      </c>
      <c r="T2394" s="16" t="str">
        <f>TEXT(SalesDataTable[[#This Row],[Order Date]],"mmm")</f>
        <v>Nov</v>
      </c>
    </row>
    <row r="2395" ht="15.6" spans="1:20">
      <c r="A2395" s="19" t="s">
        <v>2466</v>
      </c>
      <c r="B2395" s="11">
        <v>46344</v>
      </c>
      <c r="C2395" s="12" t="s">
        <v>21</v>
      </c>
      <c r="D2395" s="12" t="s">
        <v>22</v>
      </c>
      <c r="E2395" s="12" t="s">
        <v>23</v>
      </c>
      <c r="F2395" s="12" t="s">
        <v>24</v>
      </c>
      <c r="G2395" s="12" t="s">
        <v>31</v>
      </c>
      <c r="H2395" s="12" t="s">
        <v>73</v>
      </c>
      <c r="I2395" s="13">
        <v>3</v>
      </c>
      <c r="J2395" s="14">
        <v>154.07</v>
      </c>
      <c r="K2395" s="15">
        <v>0.05</v>
      </c>
      <c r="L2395" s="14">
        <v>77.73</v>
      </c>
      <c r="M2395" s="14">
        <f t="shared" si="148"/>
        <v>439.0995</v>
      </c>
      <c r="N2395" s="14">
        <f t="shared" si="149"/>
        <v>233.19</v>
      </c>
      <c r="O2395" s="14">
        <f t="shared" si="150"/>
        <v>205.9095</v>
      </c>
      <c r="P2395" s="16">
        <f t="shared" si="151"/>
        <v>0.468935856223931</v>
      </c>
      <c r="Q2395" s="17">
        <f>YEAR(SalesDataTable[[#This Row],[Order Date]])</f>
        <v>2026</v>
      </c>
      <c r="R2395" s="16" t="str">
        <f>"Q"&amp;ROUNDUP(MONTH(SalesDataTable[[#This Row],[Order Date]])/3,0)</f>
        <v>Q4</v>
      </c>
      <c r="S2395" s="13">
        <f>MONTH(SalesDataTable[[#This Row],[Order Date]])</f>
        <v>11</v>
      </c>
      <c r="T2395" s="16" t="str">
        <f>TEXT(SalesDataTable[[#This Row],[Order Date]],"mmm")</f>
        <v>Nov</v>
      </c>
    </row>
    <row r="2396" ht="15.6" spans="1:20">
      <c r="A2396" s="19" t="s">
        <v>2467</v>
      </c>
      <c r="B2396" s="11">
        <v>46344</v>
      </c>
      <c r="C2396" s="12" t="s">
        <v>21</v>
      </c>
      <c r="D2396" s="12" t="s">
        <v>108</v>
      </c>
      <c r="E2396" s="12" t="s">
        <v>30</v>
      </c>
      <c r="F2396" s="12" t="s">
        <v>40</v>
      </c>
      <c r="G2396" s="12" t="s">
        <v>69</v>
      </c>
      <c r="H2396" s="12" t="s">
        <v>75</v>
      </c>
      <c r="I2396" s="13">
        <v>4</v>
      </c>
      <c r="J2396" s="14">
        <v>123.4</v>
      </c>
      <c r="K2396" s="15">
        <v>0.05</v>
      </c>
      <c r="L2396" s="14">
        <v>70.93</v>
      </c>
      <c r="M2396" s="14">
        <f t="shared" si="148"/>
        <v>468.92</v>
      </c>
      <c r="N2396" s="14">
        <f t="shared" si="149"/>
        <v>283.72</v>
      </c>
      <c r="O2396" s="14">
        <f t="shared" si="150"/>
        <v>185.2</v>
      </c>
      <c r="P2396" s="16">
        <f t="shared" si="151"/>
        <v>0.394950098097756</v>
      </c>
      <c r="Q2396" s="17">
        <f>YEAR(SalesDataTable[[#This Row],[Order Date]])</f>
        <v>2026</v>
      </c>
      <c r="R2396" s="16" t="str">
        <f>"Q"&amp;ROUNDUP(MONTH(SalesDataTable[[#This Row],[Order Date]])/3,0)</f>
        <v>Q4</v>
      </c>
      <c r="S2396" s="13">
        <f>MONTH(SalesDataTable[[#This Row],[Order Date]])</f>
        <v>11</v>
      </c>
      <c r="T2396" s="16" t="str">
        <f>TEXT(SalesDataTable[[#This Row],[Order Date]],"mmm")</f>
        <v>Nov</v>
      </c>
    </row>
    <row r="2397" ht="15.6" spans="1:20">
      <c r="A2397" s="19" t="s">
        <v>2468</v>
      </c>
      <c r="B2397" s="11">
        <v>46344</v>
      </c>
      <c r="C2397" s="12" t="s">
        <v>34</v>
      </c>
      <c r="D2397" s="12" t="s">
        <v>44</v>
      </c>
      <c r="E2397" s="12" t="s">
        <v>23</v>
      </c>
      <c r="F2397" s="12" t="s">
        <v>36</v>
      </c>
      <c r="G2397" s="12" t="s">
        <v>25</v>
      </c>
      <c r="H2397" s="12" t="s">
        <v>63</v>
      </c>
      <c r="I2397" s="13">
        <v>1</v>
      </c>
      <c r="J2397" s="14">
        <v>104.64</v>
      </c>
      <c r="K2397" s="15">
        <v>0</v>
      </c>
      <c r="L2397" s="14">
        <v>50.79</v>
      </c>
      <c r="M2397" s="14">
        <f t="shared" si="148"/>
        <v>104.64</v>
      </c>
      <c r="N2397" s="14">
        <f t="shared" si="149"/>
        <v>50.79</v>
      </c>
      <c r="O2397" s="14">
        <f t="shared" si="150"/>
        <v>53.85</v>
      </c>
      <c r="P2397" s="16">
        <f t="shared" si="151"/>
        <v>0.514621559633028</v>
      </c>
      <c r="Q2397" s="17">
        <f>YEAR(SalesDataTable[[#This Row],[Order Date]])</f>
        <v>2026</v>
      </c>
      <c r="R2397" s="16" t="str">
        <f>"Q"&amp;ROUNDUP(MONTH(SalesDataTable[[#This Row],[Order Date]])/3,0)</f>
        <v>Q4</v>
      </c>
      <c r="S2397" s="13">
        <f>MONTH(SalesDataTable[[#This Row],[Order Date]])</f>
        <v>11</v>
      </c>
      <c r="T2397" s="16" t="str">
        <f>TEXT(SalesDataTable[[#This Row],[Order Date]],"mmm")</f>
        <v>Nov</v>
      </c>
    </row>
    <row r="2398" ht="15.6" spans="1:20">
      <c r="A2398" s="19" t="s">
        <v>2469</v>
      </c>
      <c r="B2398" s="11">
        <v>46344</v>
      </c>
      <c r="C2398" s="12" t="s">
        <v>47</v>
      </c>
      <c r="D2398" s="12" t="s">
        <v>68</v>
      </c>
      <c r="E2398" s="12" t="s">
        <v>23</v>
      </c>
      <c r="F2398" s="12" t="s">
        <v>36</v>
      </c>
      <c r="G2398" s="12" t="s">
        <v>37</v>
      </c>
      <c r="H2398" s="12" t="s">
        <v>66</v>
      </c>
      <c r="I2398" s="13">
        <v>2</v>
      </c>
      <c r="J2398" s="14">
        <v>46.44</v>
      </c>
      <c r="K2398" s="15">
        <v>0.1</v>
      </c>
      <c r="L2398" s="14">
        <v>18.19</v>
      </c>
      <c r="M2398" s="14">
        <f t="shared" si="148"/>
        <v>83.592</v>
      </c>
      <c r="N2398" s="14">
        <f t="shared" si="149"/>
        <v>36.38</v>
      </c>
      <c r="O2398" s="14">
        <f t="shared" si="150"/>
        <v>47.212</v>
      </c>
      <c r="P2398" s="16">
        <f t="shared" si="151"/>
        <v>0.564790889080295</v>
      </c>
      <c r="Q2398" s="17">
        <f>YEAR(SalesDataTable[[#This Row],[Order Date]])</f>
        <v>2026</v>
      </c>
      <c r="R2398" s="16" t="str">
        <f>"Q"&amp;ROUNDUP(MONTH(SalesDataTable[[#This Row],[Order Date]])/3,0)</f>
        <v>Q4</v>
      </c>
      <c r="S2398" s="13">
        <f>MONTH(SalesDataTable[[#This Row],[Order Date]])</f>
        <v>11</v>
      </c>
      <c r="T2398" s="16" t="str">
        <f>TEXT(SalesDataTable[[#This Row],[Order Date]],"mmm")</f>
        <v>Nov</v>
      </c>
    </row>
    <row r="2399" ht="15.6" spans="1:20">
      <c r="A2399" s="19" t="s">
        <v>2470</v>
      </c>
      <c r="B2399" s="11">
        <v>46344</v>
      </c>
      <c r="C2399" s="12" t="s">
        <v>34</v>
      </c>
      <c r="D2399" s="12" t="s">
        <v>146</v>
      </c>
      <c r="E2399" s="12" t="s">
        <v>23</v>
      </c>
      <c r="F2399" s="12" t="s">
        <v>36</v>
      </c>
      <c r="G2399" s="12" t="s">
        <v>51</v>
      </c>
      <c r="H2399" s="12" t="s">
        <v>84</v>
      </c>
      <c r="I2399" s="13">
        <v>2</v>
      </c>
      <c r="J2399" s="14">
        <v>81.67</v>
      </c>
      <c r="K2399" s="15">
        <v>0.05</v>
      </c>
      <c r="L2399" s="14">
        <v>40.43</v>
      </c>
      <c r="M2399" s="14">
        <f t="shared" si="148"/>
        <v>155.173</v>
      </c>
      <c r="N2399" s="14">
        <f t="shared" si="149"/>
        <v>80.86</v>
      </c>
      <c r="O2399" s="14">
        <f t="shared" si="150"/>
        <v>74.313</v>
      </c>
      <c r="P2399" s="16">
        <f t="shared" si="151"/>
        <v>0.47890419080639</v>
      </c>
      <c r="Q2399" s="17">
        <f>YEAR(SalesDataTable[[#This Row],[Order Date]])</f>
        <v>2026</v>
      </c>
      <c r="R2399" s="16" t="str">
        <f>"Q"&amp;ROUNDUP(MONTH(SalesDataTable[[#This Row],[Order Date]])/3,0)</f>
        <v>Q4</v>
      </c>
      <c r="S2399" s="13">
        <f>MONTH(SalesDataTable[[#This Row],[Order Date]])</f>
        <v>11</v>
      </c>
      <c r="T2399" s="16" t="str">
        <f>TEXT(SalesDataTable[[#This Row],[Order Date]],"mmm")</f>
        <v>Nov</v>
      </c>
    </row>
    <row r="2400" ht="15.6" spans="1:20">
      <c r="A2400" s="19" t="s">
        <v>2471</v>
      </c>
      <c r="B2400" s="11">
        <v>46344</v>
      </c>
      <c r="C2400" s="12" t="s">
        <v>47</v>
      </c>
      <c r="D2400" s="12" t="s">
        <v>68</v>
      </c>
      <c r="E2400" s="12" t="s">
        <v>45</v>
      </c>
      <c r="F2400" s="12" t="s">
        <v>36</v>
      </c>
      <c r="G2400" s="12" t="s">
        <v>31</v>
      </c>
      <c r="H2400" s="12" t="s">
        <v>99</v>
      </c>
      <c r="I2400" s="13">
        <v>3</v>
      </c>
      <c r="J2400" s="14">
        <v>70.6</v>
      </c>
      <c r="K2400" s="15">
        <v>0.05</v>
      </c>
      <c r="L2400" s="14">
        <v>32.68</v>
      </c>
      <c r="M2400" s="14">
        <f t="shared" si="148"/>
        <v>201.21</v>
      </c>
      <c r="N2400" s="14">
        <f t="shared" si="149"/>
        <v>98.04</v>
      </c>
      <c r="O2400" s="14">
        <f t="shared" si="150"/>
        <v>103.17</v>
      </c>
      <c r="P2400" s="16">
        <f t="shared" si="151"/>
        <v>0.512747875354108</v>
      </c>
      <c r="Q2400" s="17">
        <f>YEAR(SalesDataTable[[#This Row],[Order Date]])</f>
        <v>2026</v>
      </c>
      <c r="R2400" s="16" t="str">
        <f>"Q"&amp;ROUNDUP(MONTH(SalesDataTable[[#This Row],[Order Date]])/3,0)</f>
        <v>Q4</v>
      </c>
      <c r="S2400" s="13">
        <f>MONTH(SalesDataTable[[#This Row],[Order Date]])</f>
        <v>11</v>
      </c>
      <c r="T2400" s="16" t="str">
        <f>TEXT(SalesDataTable[[#This Row],[Order Date]],"mmm")</f>
        <v>Nov</v>
      </c>
    </row>
    <row r="2401" ht="15.6" spans="1:20">
      <c r="A2401" s="19" t="s">
        <v>2472</v>
      </c>
      <c r="B2401" s="11">
        <v>46345</v>
      </c>
      <c r="C2401" s="12" t="s">
        <v>47</v>
      </c>
      <c r="D2401" s="12" t="s">
        <v>65</v>
      </c>
      <c r="E2401" s="12" t="s">
        <v>59</v>
      </c>
      <c r="F2401" s="12" t="s">
        <v>36</v>
      </c>
      <c r="G2401" s="12" t="s">
        <v>69</v>
      </c>
      <c r="H2401" s="12" t="s">
        <v>87</v>
      </c>
      <c r="I2401" s="13">
        <v>1</v>
      </c>
      <c r="J2401" s="14">
        <v>35.77</v>
      </c>
      <c r="K2401" s="15">
        <v>0.15</v>
      </c>
      <c r="L2401" s="14">
        <v>13.69</v>
      </c>
      <c r="M2401" s="14">
        <f t="shared" si="148"/>
        <v>30.4045</v>
      </c>
      <c r="N2401" s="14">
        <f t="shared" si="149"/>
        <v>13.69</v>
      </c>
      <c r="O2401" s="14">
        <f t="shared" si="150"/>
        <v>16.7145</v>
      </c>
      <c r="P2401" s="16">
        <f t="shared" si="151"/>
        <v>0.549737703300498</v>
      </c>
      <c r="Q2401" s="17">
        <f>YEAR(SalesDataTable[[#This Row],[Order Date]])</f>
        <v>2026</v>
      </c>
      <c r="R2401" s="16" t="str">
        <f>"Q"&amp;ROUNDUP(MONTH(SalesDataTable[[#This Row],[Order Date]])/3,0)</f>
        <v>Q4</v>
      </c>
      <c r="S2401" s="13">
        <f>MONTH(SalesDataTable[[#This Row],[Order Date]])</f>
        <v>11</v>
      </c>
      <c r="T2401" s="16" t="str">
        <f>TEXT(SalesDataTable[[#This Row],[Order Date]],"mmm")</f>
        <v>Nov</v>
      </c>
    </row>
    <row r="2402" ht="15.6" spans="1:20">
      <c r="A2402" s="19" t="s">
        <v>2473</v>
      </c>
      <c r="B2402" s="11">
        <v>46345</v>
      </c>
      <c r="C2402" s="12" t="s">
        <v>28</v>
      </c>
      <c r="D2402" s="12" t="s">
        <v>58</v>
      </c>
      <c r="E2402" s="12" t="s">
        <v>45</v>
      </c>
      <c r="F2402" s="12" t="s">
        <v>40</v>
      </c>
      <c r="G2402" s="12" t="s">
        <v>31</v>
      </c>
      <c r="H2402" s="12" t="s">
        <v>32</v>
      </c>
      <c r="I2402" s="13">
        <v>1</v>
      </c>
      <c r="J2402" s="14">
        <v>92.13</v>
      </c>
      <c r="K2402" s="15">
        <v>0.15</v>
      </c>
      <c r="L2402" s="14">
        <v>45.85</v>
      </c>
      <c r="M2402" s="14">
        <f t="shared" si="148"/>
        <v>78.3105</v>
      </c>
      <c r="N2402" s="14">
        <f t="shared" si="149"/>
        <v>45.85</v>
      </c>
      <c r="O2402" s="14">
        <f t="shared" si="150"/>
        <v>32.4605</v>
      </c>
      <c r="P2402" s="16">
        <f t="shared" si="151"/>
        <v>0.414510187011959</v>
      </c>
      <c r="Q2402" s="17">
        <f>YEAR(SalesDataTable[[#This Row],[Order Date]])</f>
        <v>2026</v>
      </c>
      <c r="R2402" s="16" t="str">
        <f>"Q"&amp;ROUNDUP(MONTH(SalesDataTable[[#This Row],[Order Date]])/3,0)</f>
        <v>Q4</v>
      </c>
      <c r="S2402" s="13">
        <f>MONTH(SalesDataTable[[#This Row],[Order Date]])</f>
        <v>11</v>
      </c>
      <c r="T2402" s="16" t="str">
        <f>TEXT(SalesDataTable[[#This Row],[Order Date]],"mmm")</f>
        <v>Nov</v>
      </c>
    </row>
    <row r="2403" ht="15.6" spans="1:20">
      <c r="A2403" s="19" t="s">
        <v>2474</v>
      </c>
      <c r="B2403" s="11">
        <v>46345</v>
      </c>
      <c r="C2403" s="12" t="s">
        <v>28</v>
      </c>
      <c r="D2403" s="12" t="s">
        <v>89</v>
      </c>
      <c r="E2403" s="12" t="s">
        <v>23</v>
      </c>
      <c r="F2403" s="12" t="s">
        <v>24</v>
      </c>
      <c r="G2403" s="12" t="s">
        <v>31</v>
      </c>
      <c r="H2403" s="12" t="s">
        <v>73</v>
      </c>
      <c r="I2403" s="13">
        <v>5</v>
      </c>
      <c r="J2403" s="14">
        <v>151.09</v>
      </c>
      <c r="K2403" s="15">
        <v>0.05</v>
      </c>
      <c r="L2403" s="14">
        <v>79.33</v>
      </c>
      <c r="M2403" s="14">
        <f t="shared" si="148"/>
        <v>717.6775</v>
      </c>
      <c r="N2403" s="14">
        <f t="shared" si="149"/>
        <v>396.65</v>
      </c>
      <c r="O2403" s="14">
        <f t="shared" si="150"/>
        <v>321.0275</v>
      </c>
      <c r="P2403" s="16">
        <f t="shared" si="151"/>
        <v>0.447314427441295</v>
      </c>
      <c r="Q2403" s="17">
        <f>YEAR(SalesDataTable[[#This Row],[Order Date]])</f>
        <v>2026</v>
      </c>
      <c r="R2403" s="16" t="str">
        <f>"Q"&amp;ROUNDUP(MONTH(SalesDataTable[[#This Row],[Order Date]])/3,0)</f>
        <v>Q4</v>
      </c>
      <c r="S2403" s="13">
        <f>MONTH(SalesDataTable[[#This Row],[Order Date]])</f>
        <v>11</v>
      </c>
      <c r="T2403" s="16" t="str">
        <f>TEXT(SalesDataTable[[#This Row],[Order Date]],"mmm")</f>
        <v>Nov</v>
      </c>
    </row>
    <row r="2404" ht="15.6" spans="1:20">
      <c r="A2404" s="19" t="s">
        <v>2475</v>
      </c>
      <c r="B2404" s="11">
        <v>46345</v>
      </c>
      <c r="C2404" s="12" t="s">
        <v>28</v>
      </c>
      <c r="D2404" s="12" t="s">
        <v>89</v>
      </c>
      <c r="E2404" s="12" t="s">
        <v>23</v>
      </c>
      <c r="F2404" s="12" t="s">
        <v>36</v>
      </c>
      <c r="G2404" s="12" t="s">
        <v>25</v>
      </c>
      <c r="H2404" s="12" t="s">
        <v>63</v>
      </c>
      <c r="I2404" s="13">
        <v>2</v>
      </c>
      <c r="J2404" s="14">
        <v>103.99</v>
      </c>
      <c r="K2404" s="15">
        <v>0</v>
      </c>
      <c r="L2404" s="14">
        <v>50.36</v>
      </c>
      <c r="M2404" s="14">
        <f t="shared" si="148"/>
        <v>207.98</v>
      </c>
      <c r="N2404" s="14">
        <f t="shared" si="149"/>
        <v>100.72</v>
      </c>
      <c r="O2404" s="14">
        <f t="shared" si="150"/>
        <v>107.26</v>
      </c>
      <c r="P2404" s="16">
        <f t="shared" si="151"/>
        <v>0.515722665640927</v>
      </c>
      <c r="Q2404" s="17">
        <f>YEAR(SalesDataTable[[#This Row],[Order Date]])</f>
        <v>2026</v>
      </c>
      <c r="R2404" s="16" t="str">
        <f>"Q"&amp;ROUNDUP(MONTH(SalesDataTable[[#This Row],[Order Date]])/3,0)</f>
        <v>Q4</v>
      </c>
      <c r="S2404" s="13">
        <f>MONTH(SalesDataTable[[#This Row],[Order Date]])</f>
        <v>11</v>
      </c>
      <c r="T2404" s="16" t="str">
        <f>TEXT(SalesDataTable[[#This Row],[Order Date]],"mmm")</f>
        <v>Nov</v>
      </c>
    </row>
    <row r="2405" ht="15.6" spans="1:20">
      <c r="A2405" s="19" t="s">
        <v>2476</v>
      </c>
      <c r="B2405" s="11">
        <v>46346</v>
      </c>
      <c r="C2405" s="12" t="s">
        <v>34</v>
      </c>
      <c r="D2405" s="12" t="s">
        <v>44</v>
      </c>
      <c r="E2405" s="12" t="s">
        <v>23</v>
      </c>
      <c r="F2405" s="12" t="s">
        <v>24</v>
      </c>
      <c r="G2405" s="12" t="s">
        <v>37</v>
      </c>
      <c r="H2405" s="12" t="s">
        <v>38</v>
      </c>
      <c r="I2405" s="13">
        <v>1</v>
      </c>
      <c r="J2405" s="14">
        <v>36.91</v>
      </c>
      <c r="K2405" s="15">
        <v>0.1</v>
      </c>
      <c r="L2405" s="14">
        <v>13.43</v>
      </c>
      <c r="M2405" s="14">
        <f t="shared" si="148"/>
        <v>33.219</v>
      </c>
      <c r="N2405" s="14">
        <f t="shared" si="149"/>
        <v>13.43</v>
      </c>
      <c r="O2405" s="14">
        <f t="shared" si="150"/>
        <v>19.789</v>
      </c>
      <c r="P2405" s="16">
        <f t="shared" si="151"/>
        <v>0.595713296607363</v>
      </c>
      <c r="Q2405" s="17">
        <f>YEAR(SalesDataTable[[#This Row],[Order Date]])</f>
        <v>2026</v>
      </c>
      <c r="R2405" s="16" t="str">
        <f>"Q"&amp;ROUNDUP(MONTH(SalesDataTable[[#This Row],[Order Date]])/3,0)</f>
        <v>Q4</v>
      </c>
      <c r="S2405" s="13">
        <f>MONTH(SalesDataTable[[#This Row],[Order Date]])</f>
        <v>11</v>
      </c>
      <c r="T2405" s="16" t="str">
        <f>TEXT(SalesDataTable[[#This Row],[Order Date]],"mmm")</f>
        <v>Nov</v>
      </c>
    </row>
    <row r="2406" ht="15.6" spans="1:20">
      <c r="A2406" s="19" t="s">
        <v>2477</v>
      </c>
      <c r="B2406" s="11">
        <v>46346</v>
      </c>
      <c r="C2406" s="12" t="s">
        <v>21</v>
      </c>
      <c r="D2406" s="12" t="s">
        <v>22</v>
      </c>
      <c r="E2406" s="12" t="s">
        <v>59</v>
      </c>
      <c r="F2406" s="12" t="s">
        <v>36</v>
      </c>
      <c r="G2406" s="12" t="s">
        <v>25</v>
      </c>
      <c r="H2406" s="12" t="s">
        <v>26</v>
      </c>
      <c r="I2406" s="13">
        <v>2</v>
      </c>
      <c r="J2406" s="14">
        <v>81.02</v>
      </c>
      <c r="K2406" s="15">
        <v>0</v>
      </c>
      <c r="L2406" s="14">
        <v>43.22</v>
      </c>
      <c r="M2406" s="14">
        <f t="shared" si="148"/>
        <v>162.04</v>
      </c>
      <c r="N2406" s="14">
        <f t="shared" si="149"/>
        <v>86.44</v>
      </c>
      <c r="O2406" s="14">
        <f t="shared" si="150"/>
        <v>75.6</v>
      </c>
      <c r="P2406" s="16">
        <f t="shared" si="151"/>
        <v>0.466551468773142</v>
      </c>
      <c r="Q2406" s="17">
        <f>YEAR(SalesDataTable[[#This Row],[Order Date]])</f>
        <v>2026</v>
      </c>
      <c r="R2406" s="16" t="str">
        <f>"Q"&amp;ROUNDUP(MONTH(SalesDataTable[[#This Row],[Order Date]])/3,0)</f>
        <v>Q4</v>
      </c>
      <c r="S2406" s="13">
        <f>MONTH(SalesDataTable[[#This Row],[Order Date]])</f>
        <v>11</v>
      </c>
      <c r="T2406" s="16" t="str">
        <f>TEXT(SalesDataTable[[#This Row],[Order Date]],"mmm")</f>
        <v>Nov</v>
      </c>
    </row>
    <row r="2407" ht="15.6" spans="1:20">
      <c r="A2407" s="19" t="s">
        <v>2478</v>
      </c>
      <c r="B2407" s="11">
        <v>46346</v>
      </c>
      <c r="C2407" s="12" t="s">
        <v>21</v>
      </c>
      <c r="D2407" s="12" t="s">
        <v>22</v>
      </c>
      <c r="E2407" s="12" t="s">
        <v>59</v>
      </c>
      <c r="F2407" s="12" t="s">
        <v>36</v>
      </c>
      <c r="G2407" s="12" t="s">
        <v>37</v>
      </c>
      <c r="H2407" s="12" t="s">
        <v>103</v>
      </c>
      <c r="I2407" s="13">
        <v>3</v>
      </c>
      <c r="J2407" s="14">
        <v>164.36</v>
      </c>
      <c r="K2407" s="15">
        <v>0.05</v>
      </c>
      <c r="L2407" s="14">
        <v>88.7</v>
      </c>
      <c r="M2407" s="14">
        <f t="shared" si="148"/>
        <v>468.426</v>
      </c>
      <c r="N2407" s="14">
        <f t="shared" si="149"/>
        <v>266.1</v>
      </c>
      <c r="O2407" s="14">
        <f t="shared" si="150"/>
        <v>202.326</v>
      </c>
      <c r="P2407" s="16">
        <f t="shared" si="151"/>
        <v>0.431927348183064</v>
      </c>
      <c r="Q2407" s="17">
        <f>YEAR(SalesDataTable[[#This Row],[Order Date]])</f>
        <v>2026</v>
      </c>
      <c r="R2407" s="16" t="str">
        <f>"Q"&amp;ROUNDUP(MONTH(SalesDataTable[[#This Row],[Order Date]])/3,0)</f>
        <v>Q4</v>
      </c>
      <c r="S2407" s="13">
        <f>MONTH(SalesDataTable[[#This Row],[Order Date]])</f>
        <v>11</v>
      </c>
      <c r="T2407" s="16" t="str">
        <f>TEXT(SalesDataTable[[#This Row],[Order Date]],"mmm")</f>
        <v>Nov</v>
      </c>
    </row>
    <row r="2408" ht="15.6" spans="1:20">
      <c r="A2408" s="19" t="s">
        <v>2479</v>
      </c>
      <c r="B2408" s="11">
        <v>46346</v>
      </c>
      <c r="C2408" s="12" t="s">
        <v>28</v>
      </c>
      <c r="D2408" s="12" t="s">
        <v>86</v>
      </c>
      <c r="E2408" s="12" t="s">
        <v>30</v>
      </c>
      <c r="F2408" s="12" t="s">
        <v>40</v>
      </c>
      <c r="G2408" s="12" t="s">
        <v>69</v>
      </c>
      <c r="H2408" s="12" t="s">
        <v>94</v>
      </c>
      <c r="I2408" s="13">
        <v>5</v>
      </c>
      <c r="J2408" s="14">
        <v>51.36</v>
      </c>
      <c r="K2408" s="15">
        <v>0.1</v>
      </c>
      <c r="L2408" s="14">
        <v>22.45</v>
      </c>
      <c r="M2408" s="14">
        <f t="shared" si="148"/>
        <v>231.12</v>
      </c>
      <c r="N2408" s="14">
        <f t="shared" si="149"/>
        <v>112.25</v>
      </c>
      <c r="O2408" s="14">
        <f t="shared" si="150"/>
        <v>118.87</v>
      </c>
      <c r="P2408" s="16">
        <f t="shared" si="151"/>
        <v>0.514321564555209</v>
      </c>
      <c r="Q2408" s="17">
        <f>YEAR(SalesDataTable[[#This Row],[Order Date]])</f>
        <v>2026</v>
      </c>
      <c r="R2408" s="16" t="str">
        <f>"Q"&amp;ROUNDUP(MONTH(SalesDataTable[[#This Row],[Order Date]])/3,0)</f>
        <v>Q4</v>
      </c>
      <c r="S2408" s="13">
        <f>MONTH(SalesDataTable[[#This Row],[Order Date]])</f>
        <v>11</v>
      </c>
      <c r="T2408" s="16" t="str">
        <f>TEXT(SalesDataTable[[#This Row],[Order Date]],"mmm")</f>
        <v>Nov</v>
      </c>
    </row>
    <row r="2409" ht="15.6" spans="1:20">
      <c r="A2409" s="19" t="s">
        <v>2480</v>
      </c>
      <c r="B2409" s="11">
        <v>46346</v>
      </c>
      <c r="C2409" s="12" t="s">
        <v>34</v>
      </c>
      <c r="D2409" s="12" t="s">
        <v>146</v>
      </c>
      <c r="E2409" s="12" t="s">
        <v>59</v>
      </c>
      <c r="F2409" s="12" t="s">
        <v>24</v>
      </c>
      <c r="G2409" s="12" t="s">
        <v>37</v>
      </c>
      <c r="H2409" s="12" t="s">
        <v>38</v>
      </c>
      <c r="I2409" s="13">
        <v>1</v>
      </c>
      <c r="J2409" s="14">
        <v>36.59</v>
      </c>
      <c r="K2409" s="15">
        <v>0</v>
      </c>
      <c r="L2409" s="14">
        <v>13.73</v>
      </c>
      <c r="M2409" s="14">
        <f t="shared" si="148"/>
        <v>36.59</v>
      </c>
      <c r="N2409" s="14">
        <f t="shared" si="149"/>
        <v>13.73</v>
      </c>
      <c r="O2409" s="14">
        <f t="shared" si="150"/>
        <v>22.86</v>
      </c>
      <c r="P2409" s="16">
        <f t="shared" si="151"/>
        <v>0.624760863623941</v>
      </c>
      <c r="Q2409" s="17">
        <f>YEAR(SalesDataTable[[#This Row],[Order Date]])</f>
        <v>2026</v>
      </c>
      <c r="R2409" s="16" t="str">
        <f>"Q"&amp;ROUNDUP(MONTH(SalesDataTable[[#This Row],[Order Date]])/3,0)</f>
        <v>Q4</v>
      </c>
      <c r="S2409" s="13">
        <f>MONTH(SalesDataTable[[#This Row],[Order Date]])</f>
        <v>11</v>
      </c>
      <c r="T2409" s="16" t="str">
        <f>TEXT(SalesDataTable[[#This Row],[Order Date]],"mmm")</f>
        <v>Nov</v>
      </c>
    </row>
    <row r="2410" ht="15.6" spans="1:20">
      <c r="A2410" s="19" t="s">
        <v>2481</v>
      </c>
      <c r="B2410" s="11">
        <v>46347</v>
      </c>
      <c r="C2410" s="12" t="s">
        <v>47</v>
      </c>
      <c r="D2410" s="12" t="s">
        <v>65</v>
      </c>
      <c r="E2410" s="12" t="s">
        <v>45</v>
      </c>
      <c r="F2410" s="12" t="s">
        <v>24</v>
      </c>
      <c r="G2410" s="12" t="s">
        <v>51</v>
      </c>
      <c r="H2410" s="12" t="s">
        <v>110</v>
      </c>
      <c r="I2410" s="13">
        <v>5</v>
      </c>
      <c r="J2410" s="14">
        <v>122.33</v>
      </c>
      <c r="K2410" s="15">
        <v>0.15</v>
      </c>
      <c r="L2410" s="14">
        <v>58.98</v>
      </c>
      <c r="M2410" s="14">
        <f t="shared" si="148"/>
        <v>519.9025</v>
      </c>
      <c r="N2410" s="14">
        <f t="shared" si="149"/>
        <v>294.9</v>
      </c>
      <c r="O2410" s="14">
        <f t="shared" si="150"/>
        <v>225.0025</v>
      </c>
      <c r="P2410" s="16">
        <f t="shared" si="151"/>
        <v>0.432778261308611</v>
      </c>
      <c r="Q2410" s="17">
        <f>YEAR(SalesDataTable[[#This Row],[Order Date]])</f>
        <v>2026</v>
      </c>
      <c r="R2410" s="16" t="str">
        <f>"Q"&amp;ROUNDUP(MONTH(SalesDataTable[[#This Row],[Order Date]])/3,0)</f>
        <v>Q4</v>
      </c>
      <c r="S2410" s="13">
        <f>MONTH(SalesDataTable[[#This Row],[Order Date]])</f>
        <v>11</v>
      </c>
      <c r="T2410" s="16" t="str">
        <f>TEXT(SalesDataTable[[#This Row],[Order Date]],"mmm")</f>
        <v>Nov</v>
      </c>
    </row>
    <row r="2411" ht="15.6" spans="1:20">
      <c r="A2411" s="19" t="s">
        <v>2482</v>
      </c>
      <c r="B2411" s="11">
        <v>46347</v>
      </c>
      <c r="C2411" s="12" t="s">
        <v>47</v>
      </c>
      <c r="D2411" s="12" t="s">
        <v>68</v>
      </c>
      <c r="E2411" s="12" t="s">
        <v>23</v>
      </c>
      <c r="F2411" s="12" t="s">
        <v>24</v>
      </c>
      <c r="G2411" s="12" t="s">
        <v>51</v>
      </c>
      <c r="H2411" s="12" t="s">
        <v>84</v>
      </c>
      <c r="I2411" s="13">
        <v>1</v>
      </c>
      <c r="J2411" s="14">
        <v>83.49</v>
      </c>
      <c r="K2411" s="15">
        <v>0.05</v>
      </c>
      <c r="L2411" s="14">
        <v>39.66</v>
      </c>
      <c r="M2411" s="14">
        <f t="shared" si="148"/>
        <v>79.3155</v>
      </c>
      <c r="N2411" s="14">
        <f t="shared" si="149"/>
        <v>39.66</v>
      </c>
      <c r="O2411" s="14">
        <f t="shared" si="150"/>
        <v>39.6555</v>
      </c>
      <c r="P2411" s="16">
        <f t="shared" si="151"/>
        <v>0.499971632278684</v>
      </c>
      <c r="Q2411" s="17">
        <f>YEAR(SalesDataTable[[#This Row],[Order Date]])</f>
        <v>2026</v>
      </c>
      <c r="R2411" s="16" t="str">
        <f>"Q"&amp;ROUNDUP(MONTH(SalesDataTable[[#This Row],[Order Date]])/3,0)</f>
        <v>Q4</v>
      </c>
      <c r="S2411" s="13">
        <f>MONTH(SalesDataTable[[#This Row],[Order Date]])</f>
        <v>11</v>
      </c>
      <c r="T2411" s="16" t="str">
        <f>TEXT(SalesDataTable[[#This Row],[Order Date]],"mmm")</f>
        <v>Nov</v>
      </c>
    </row>
    <row r="2412" ht="15.6" spans="1:20">
      <c r="A2412" s="19" t="s">
        <v>2483</v>
      </c>
      <c r="B2412" s="11">
        <v>46347</v>
      </c>
      <c r="C2412" s="12" t="s">
        <v>28</v>
      </c>
      <c r="D2412" s="12" t="s">
        <v>89</v>
      </c>
      <c r="E2412" s="12" t="s">
        <v>23</v>
      </c>
      <c r="F2412" s="12" t="s">
        <v>36</v>
      </c>
      <c r="G2412" s="12" t="s">
        <v>25</v>
      </c>
      <c r="H2412" s="12" t="s">
        <v>49</v>
      </c>
      <c r="I2412" s="13">
        <v>2</v>
      </c>
      <c r="J2412" s="14">
        <v>51.48</v>
      </c>
      <c r="K2412" s="15">
        <v>0.1</v>
      </c>
      <c r="L2412" s="14">
        <v>22.51</v>
      </c>
      <c r="M2412" s="14">
        <f t="shared" si="148"/>
        <v>92.664</v>
      </c>
      <c r="N2412" s="14">
        <f t="shared" si="149"/>
        <v>45.02</v>
      </c>
      <c r="O2412" s="14">
        <f t="shared" si="150"/>
        <v>47.644</v>
      </c>
      <c r="P2412" s="16">
        <f t="shared" si="151"/>
        <v>0.514158680825347</v>
      </c>
      <c r="Q2412" s="17">
        <f>YEAR(SalesDataTable[[#This Row],[Order Date]])</f>
        <v>2026</v>
      </c>
      <c r="R2412" s="16" t="str">
        <f>"Q"&amp;ROUNDUP(MONTH(SalesDataTable[[#This Row],[Order Date]])/3,0)</f>
        <v>Q4</v>
      </c>
      <c r="S2412" s="13">
        <f>MONTH(SalesDataTable[[#This Row],[Order Date]])</f>
        <v>11</v>
      </c>
      <c r="T2412" s="16" t="str">
        <f>TEXT(SalesDataTable[[#This Row],[Order Date]],"mmm")</f>
        <v>Nov</v>
      </c>
    </row>
    <row r="2413" ht="15.6" spans="1:20">
      <c r="A2413" s="19" t="s">
        <v>2484</v>
      </c>
      <c r="B2413" s="11">
        <v>46347</v>
      </c>
      <c r="C2413" s="12" t="s">
        <v>34</v>
      </c>
      <c r="D2413" s="12" t="s">
        <v>35</v>
      </c>
      <c r="E2413" s="12" t="s">
        <v>59</v>
      </c>
      <c r="F2413" s="12" t="s">
        <v>36</v>
      </c>
      <c r="G2413" s="12" t="s">
        <v>51</v>
      </c>
      <c r="H2413" s="12" t="s">
        <v>110</v>
      </c>
      <c r="I2413" s="13">
        <v>1</v>
      </c>
      <c r="J2413" s="14">
        <v>123.43</v>
      </c>
      <c r="K2413" s="15">
        <v>0.15</v>
      </c>
      <c r="L2413" s="14">
        <v>60.8</v>
      </c>
      <c r="M2413" s="14">
        <f t="shared" si="148"/>
        <v>104.9155</v>
      </c>
      <c r="N2413" s="14">
        <f t="shared" si="149"/>
        <v>60.8</v>
      </c>
      <c r="O2413" s="14">
        <f t="shared" si="150"/>
        <v>44.1155</v>
      </c>
      <c r="P2413" s="16">
        <f t="shared" si="151"/>
        <v>0.420486010170089</v>
      </c>
      <c r="Q2413" s="17">
        <f>YEAR(SalesDataTable[[#This Row],[Order Date]])</f>
        <v>2026</v>
      </c>
      <c r="R2413" s="16" t="str">
        <f>"Q"&amp;ROUNDUP(MONTH(SalesDataTable[[#This Row],[Order Date]])/3,0)</f>
        <v>Q4</v>
      </c>
      <c r="S2413" s="13">
        <f>MONTH(SalesDataTable[[#This Row],[Order Date]])</f>
        <v>11</v>
      </c>
      <c r="T2413" s="16" t="str">
        <f>TEXT(SalesDataTable[[#This Row],[Order Date]],"mmm")</f>
        <v>Nov</v>
      </c>
    </row>
    <row r="2414" ht="15.6" spans="1:20">
      <c r="A2414" s="19" t="s">
        <v>2485</v>
      </c>
      <c r="B2414" s="11">
        <v>46347</v>
      </c>
      <c r="C2414" s="12" t="s">
        <v>47</v>
      </c>
      <c r="D2414" s="12" t="s">
        <v>65</v>
      </c>
      <c r="E2414" s="12" t="s">
        <v>23</v>
      </c>
      <c r="F2414" s="12" t="s">
        <v>36</v>
      </c>
      <c r="G2414" s="12" t="s">
        <v>37</v>
      </c>
      <c r="H2414" s="12" t="s">
        <v>103</v>
      </c>
      <c r="I2414" s="13">
        <v>1</v>
      </c>
      <c r="J2414" s="14">
        <v>164.85</v>
      </c>
      <c r="K2414" s="15">
        <v>0.1</v>
      </c>
      <c r="L2414" s="14">
        <v>89.4</v>
      </c>
      <c r="M2414" s="14">
        <f t="shared" si="148"/>
        <v>148.365</v>
      </c>
      <c r="N2414" s="14">
        <f t="shared" si="149"/>
        <v>89.4</v>
      </c>
      <c r="O2414" s="14">
        <f t="shared" si="150"/>
        <v>58.965</v>
      </c>
      <c r="P2414" s="16">
        <f t="shared" si="151"/>
        <v>0.397432008896977</v>
      </c>
      <c r="Q2414" s="17">
        <f>YEAR(SalesDataTable[[#This Row],[Order Date]])</f>
        <v>2026</v>
      </c>
      <c r="R2414" s="16" t="str">
        <f>"Q"&amp;ROUNDUP(MONTH(SalesDataTable[[#This Row],[Order Date]])/3,0)</f>
        <v>Q4</v>
      </c>
      <c r="S2414" s="13">
        <f>MONTH(SalesDataTable[[#This Row],[Order Date]])</f>
        <v>11</v>
      </c>
      <c r="T2414" s="16" t="str">
        <f>TEXT(SalesDataTable[[#This Row],[Order Date]],"mmm")</f>
        <v>Nov</v>
      </c>
    </row>
    <row r="2415" ht="15.6" spans="1:20">
      <c r="A2415" s="19" t="s">
        <v>2486</v>
      </c>
      <c r="B2415" s="11">
        <v>46347</v>
      </c>
      <c r="C2415" s="12" t="s">
        <v>21</v>
      </c>
      <c r="D2415" s="12" t="s">
        <v>22</v>
      </c>
      <c r="E2415" s="12" t="s">
        <v>23</v>
      </c>
      <c r="F2415" s="12" t="s">
        <v>36</v>
      </c>
      <c r="G2415" s="12" t="s">
        <v>37</v>
      </c>
      <c r="H2415" s="12" t="s">
        <v>66</v>
      </c>
      <c r="I2415" s="13">
        <v>1</v>
      </c>
      <c r="J2415" s="14">
        <v>46.82</v>
      </c>
      <c r="K2415" s="15">
        <v>0.2</v>
      </c>
      <c r="L2415" s="14">
        <v>18.27</v>
      </c>
      <c r="M2415" s="14">
        <f t="shared" si="148"/>
        <v>37.456</v>
      </c>
      <c r="N2415" s="14">
        <f t="shared" si="149"/>
        <v>18.27</v>
      </c>
      <c r="O2415" s="14">
        <f t="shared" si="150"/>
        <v>19.186</v>
      </c>
      <c r="P2415" s="16">
        <f t="shared" si="151"/>
        <v>0.512227680478428</v>
      </c>
      <c r="Q2415" s="17">
        <f>YEAR(SalesDataTable[[#This Row],[Order Date]])</f>
        <v>2026</v>
      </c>
      <c r="R2415" s="16" t="str">
        <f>"Q"&amp;ROUNDUP(MONTH(SalesDataTable[[#This Row],[Order Date]])/3,0)</f>
        <v>Q4</v>
      </c>
      <c r="S2415" s="13">
        <f>MONTH(SalesDataTable[[#This Row],[Order Date]])</f>
        <v>11</v>
      </c>
      <c r="T2415" s="16" t="str">
        <f>TEXT(SalesDataTable[[#This Row],[Order Date]],"mmm")</f>
        <v>Nov</v>
      </c>
    </row>
    <row r="2416" ht="15.6" spans="1:20">
      <c r="A2416" s="19" t="s">
        <v>2487</v>
      </c>
      <c r="B2416" s="11">
        <v>46348</v>
      </c>
      <c r="C2416" s="12" t="s">
        <v>21</v>
      </c>
      <c r="D2416" s="12" t="s">
        <v>72</v>
      </c>
      <c r="E2416" s="12" t="s">
        <v>23</v>
      </c>
      <c r="F2416" s="12" t="s">
        <v>36</v>
      </c>
      <c r="G2416" s="12" t="s">
        <v>69</v>
      </c>
      <c r="H2416" s="12" t="s">
        <v>70</v>
      </c>
      <c r="I2416" s="13">
        <v>1</v>
      </c>
      <c r="J2416" s="14">
        <v>41.16</v>
      </c>
      <c r="K2416" s="15">
        <v>0.1</v>
      </c>
      <c r="L2416" s="14">
        <v>14.82</v>
      </c>
      <c r="M2416" s="14">
        <f t="shared" si="148"/>
        <v>37.044</v>
      </c>
      <c r="N2416" s="14">
        <f t="shared" si="149"/>
        <v>14.82</v>
      </c>
      <c r="O2416" s="14">
        <f t="shared" si="150"/>
        <v>22.224</v>
      </c>
      <c r="P2416" s="16">
        <f t="shared" si="151"/>
        <v>0.59993521218011</v>
      </c>
      <c r="Q2416" s="17">
        <f>YEAR(SalesDataTable[[#This Row],[Order Date]])</f>
        <v>2026</v>
      </c>
      <c r="R2416" s="16" t="str">
        <f>"Q"&amp;ROUNDUP(MONTH(SalesDataTable[[#This Row],[Order Date]])/3,0)</f>
        <v>Q4</v>
      </c>
      <c r="S2416" s="13">
        <f>MONTH(SalesDataTable[[#This Row],[Order Date]])</f>
        <v>11</v>
      </c>
      <c r="T2416" s="16" t="str">
        <f>TEXT(SalesDataTable[[#This Row],[Order Date]],"mmm")</f>
        <v>Nov</v>
      </c>
    </row>
    <row r="2417" ht="15.6" spans="1:20">
      <c r="A2417" s="19" t="s">
        <v>2488</v>
      </c>
      <c r="B2417" s="11">
        <v>46348</v>
      </c>
      <c r="C2417" s="12" t="s">
        <v>28</v>
      </c>
      <c r="D2417" s="12" t="s">
        <v>89</v>
      </c>
      <c r="E2417" s="12" t="s">
        <v>59</v>
      </c>
      <c r="F2417" s="12" t="s">
        <v>36</v>
      </c>
      <c r="G2417" s="12" t="s">
        <v>51</v>
      </c>
      <c r="H2417" s="12" t="s">
        <v>61</v>
      </c>
      <c r="I2417" s="13">
        <v>1</v>
      </c>
      <c r="J2417" s="14">
        <v>196.08</v>
      </c>
      <c r="K2417" s="15">
        <v>0.1</v>
      </c>
      <c r="L2417" s="14">
        <v>104.19</v>
      </c>
      <c r="M2417" s="14">
        <f t="shared" si="148"/>
        <v>176.472</v>
      </c>
      <c r="N2417" s="14">
        <f t="shared" si="149"/>
        <v>104.19</v>
      </c>
      <c r="O2417" s="14">
        <f t="shared" si="150"/>
        <v>72.282</v>
      </c>
      <c r="P2417" s="16">
        <f t="shared" si="151"/>
        <v>0.409594723242214</v>
      </c>
      <c r="Q2417" s="17">
        <f>YEAR(SalesDataTable[[#This Row],[Order Date]])</f>
        <v>2026</v>
      </c>
      <c r="R2417" s="16" t="str">
        <f>"Q"&amp;ROUNDUP(MONTH(SalesDataTable[[#This Row],[Order Date]])/3,0)</f>
        <v>Q4</v>
      </c>
      <c r="S2417" s="13">
        <f>MONTH(SalesDataTable[[#This Row],[Order Date]])</f>
        <v>11</v>
      </c>
      <c r="T2417" s="16" t="str">
        <f>TEXT(SalesDataTable[[#This Row],[Order Date]],"mmm")</f>
        <v>Nov</v>
      </c>
    </row>
    <row r="2418" ht="15.6" spans="1:20">
      <c r="A2418" s="19" t="s">
        <v>2489</v>
      </c>
      <c r="B2418" s="11">
        <v>46348</v>
      </c>
      <c r="C2418" s="12" t="s">
        <v>47</v>
      </c>
      <c r="D2418" s="12" t="s">
        <v>68</v>
      </c>
      <c r="E2418" s="12" t="s">
        <v>45</v>
      </c>
      <c r="F2418" s="12" t="s">
        <v>36</v>
      </c>
      <c r="G2418" s="12" t="s">
        <v>51</v>
      </c>
      <c r="H2418" s="12" t="s">
        <v>61</v>
      </c>
      <c r="I2418" s="13">
        <v>1</v>
      </c>
      <c r="J2418" s="14">
        <v>192.62</v>
      </c>
      <c r="K2418" s="15">
        <v>0.1</v>
      </c>
      <c r="L2418" s="14">
        <v>105.97</v>
      </c>
      <c r="M2418" s="14">
        <f t="shared" si="148"/>
        <v>173.358</v>
      </c>
      <c r="N2418" s="14">
        <f t="shared" si="149"/>
        <v>105.97</v>
      </c>
      <c r="O2418" s="14">
        <f t="shared" si="150"/>
        <v>67.388</v>
      </c>
      <c r="P2418" s="16">
        <f t="shared" si="151"/>
        <v>0.388721605002365</v>
      </c>
      <c r="Q2418" s="17">
        <f>YEAR(SalesDataTable[[#This Row],[Order Date]])</f>
        <v>2026</v>
      </c>
      <c r="R2418" s="16" t="str">
        <f>"Q"&amp;ROUNDUP(MONTH(SalesDataTable[[#This Row],[Order Date]])/3,0)</f>
        <v>Q4</v>
      </c>
      <c r="S2418" s="13">
        <f>MONTH(SalesDataTable[[#This Row],[Order Date]])</f>
        <v>11</v>
      </c>
      <c r="T2418" s="16" t="str">
        <f>TEXT(SalesDataTable[[#This Row],[Order Date]],"mmm")</f>
        <v>Nov</v>
      </c>
    </row>
    <row r="2419" ht="15.6" spans="1:20">
      <c r="A2419" s="19" t="s">
        <v>2490</v>
      </c>
      <c r="B2419" s="11">
        <v>46348</v>
      </c>
      <c r="C2419" s="12" t="s">
        <v>28</v>
      </c>
      <c r="D2419" s="12" t="s">
        <v>89</v>
      </c>
      <c r="E2419" s="12" t="s">
        <v>59</v>
      </c>
      <c r="F2419" s="12" t="s">
        <v>36</v>
      </c>
      <c r="G2419" s="12" t="s">
        <v>25</v>
      </c>
      <c r="H2419" s="12" t="s">
        <v>63</v>
      </c>
      <c r="I2419" s="13">
        <v>2</v>
      </c>
      <c r="J2419" s="14">
        <v>102.87</v>
      </c>
      <c r="K2419" s="15">
        <v>0.05</v>
      </c>
      <c r="L2419" s="14">
        <v>51.69</v>
      </c>
      <c r="M2419" s="14">
        <f t="shared" si="148"/>
        <v>195.453</v>
      </c>
      <c r="N2419" s="14">
        <f t="shared" si="149"/>
        <v>103.38</v>
      </c>
      <c r="O2419" s="14">
        <f t="shared" si="150"/>
        <v>92.073</v>
      </c>
      <c r="P2419" s="16">
        <f t="shared" si="151"/>
        <v>0.471074887568878</v>
      </c>
      <c r="Q2419" s="17">
        <f>YEAR(SalesDataTable[[#This Row],[Order Date]])</f>
        <v>2026</v>
      </c>
      <c r="R2419" s="16" t="str">
        <f>"Q"&amp;ROUNDUP(MONTH(SalesDataTable[[#This Row],[Order Date]])/3,0)</f>
        <v>Q4</v>
      </c>
      <c r="S2419" s="13">
        <f>MONTH(SalesDataTable[[#This Row],[Order Date]])</f>
        <v>11</v>
      </c>
      <c r="T2419" s="16" t="str">
        <f>TEXT(SalesDataTable[[#This Row],[Order Date]],"mmm")</f>
        <v>Nov</v>
      </c>
    </row>
    <row r="2420" ht="15.6" spans="1:20">
      <c r="A2420" s="19" t="s">
        <v>2491</v>
      </c>
      <c r="B2420" s="11">
        <v>46348</v>
      </c>
      <c r="C2420" s="12" t="s">
        <v>21</v>
      </c>
      <c r="D2420" s="12" t="s">
        <v>108</v>
      </c>
      <c r="E2420" s="12" t="s">
        <v>23</v>
      </c>
      <c r="F2420" s="12" t="s">
        <v>36</v>
      </c>
      <c r="G2420" s="12" t="s">
        <v>25</v>
      </c>
      <c r="H2420" s="12" t="s">
        <v>49</v>
      </c>
      <c r="I2420" s="13">
        <v>3</v>
      </c>
      <c r="J2420" s="14">
        <v>50.99</v>
      </c>
      <c r="K2420" s="15">
        <v>0.2</v>
      </c>
      <c r="L2420" s="14">
        <v>22.53</v>
      </c>
      <c r="M2420" s="14">
        <f t="shared" si="148"/>
        <v>122.376</v>
      </c>
      <c r="N2420" s="14">
        <f t="shared" si="149"/>
        <v>67.59</v>
      </c>
      <c r="O2420" s="14">
        <f t="shared" si="150"/>
        <v>54.786</v>
      </c>
      <c r="P2420" s="16">
        <f t="shared" si="151"/>
        <v>0.447685820749167</v>
      </c>
      <c r="Q2420" s="17">
        <f>YEAR(SalesDataTable[[#This Row],[Order Date]])</f>
        <v>2026</v>
      </c>
      <c r="R2420" s="16" t="str">
        <f>"Q"&amp;ROUNDUP(MONTH(SalesDataTable[[#This Row],[Order Date]])/3,0)</f>
        <v>Q4</v>
      </c>
      <c r="S2420" s="13">
        <f>MONTH(SalesDataTable[[#This Row],[Order Date]])</f>
        <v>11</v>
      </c>
      <c r="T2420" s="16" t="str">
        <f>TEXT(SalesDataTable[[#This Row],[Order Date]],"mmm")</f>
        <v>Nov</v>
      </c>
    </row>
    <row r="2421" ht="15.6" spans="1:20">
      <c r="A2421" s="19" t="s">
        <v>2492</v>
      </c>
      <c r="B2421" s="11">
        <v>46348</v>
      </c>
      <c r="C2421" s="12" t="s">
        <v>28</v>
      </c>
      <c r="D2421" s="12" t="s">
        <v>89</v>
      </c>
      <c r="E2421" s="12" t="s">
        <v>45</v>
      </c>
      <c r="F2421" s="12" t="s">
        <v>36</v>
      </c>
      <c r="G2421" s="12" t="s">
        <v>25</v>
      </c>
      <c r="H2421" s="12" t="s">
        <v>55</v>
      </c>
      <c r="I2421" s="13">
        <v>1</v>
      </c>
      <c r="J2421" s="14">
        <v>39.94</v>
      </c>
      <c r="K2421" s="15">
        <v>0.1</v>
      </c>
      <c r="L2421" s="14">
        <v>16.89</v>
      </c>
      <c r="M2421" s="14">
        <f t="shared" si="148"/>
        <v>35.946</v>
      </c>
      <c r="N2421" s="14">
        <f t="shared" si="149"/>
        <v>16.89</v>
      </c>
      <c r="O2421" s="14">
        <f t="shared" si="150"/>
        <v>19.056</v>
      </c>
      <c r="P2421" s="16">
        <f t="shared" si="151"/>
        <v>0.530128526122517</v>
      </c>
      <c r="Q2421" s="17">
        <f>YEAR(SalesDataTable[[#This Row],[Order Date]])</f>
        <v>2026</v>
      </c>
      <c r="R2421" s="16" t="str">
        <f>"Q"&amp;ROUNDUP(MONTH(SalesDataTable[[#This Row],[Order Date]])/3,0)</f>
        <v>Q4</v>
      </c>
      <c r="S2421" s="13">
        <f>MONTH(SalesDataTable[[#This Row],[Order Date]])</f>
        <v>11</v>
      </c>
      <c r="T2421" s="16" t="str">
        <f>TEXT(SalesDataTable[[#This Row],[Order Date]],"mmm")</f>
        <v>Nov</v>
      </c>
    </row>
    <row r="2422" ht="15.6" spans="1:20">
      <c r="A2422" s="19" t="s">
        <v>2493</v>
      </c>
      <c r="B2422" s="11">
        <v>46348</v>
      </c>
      <c r="C2422" s="12" t="s">
        <v>47</v>
      </c>
      <c r="D2422" s="12" t="s">
        <v>68</v>
      </c>
      <c r="E2422" s="12" t="s">
        <v>23</v>
      </c>
      <c r="F2422" s="12" t="s">
        <v>36</v>
      </c>
      <c r="G2422" s="12" t="s">
        <v>37</v>
      </c>
      <c r="H2422" s="12" t="s">
        <v>103</v>
      </c>
      <c r="I2422" s="13">
        <v>2</v>
      </c>
      <c r="J2422" s="14">
        <v>166.15</v>
      </c>
      <c r="K2422" s="15">
        <v>0</v>
      </c>
      <c r="L2422" s="14">
        <v>86.42</v>
      </c>
      <c r="M2422" s="14">
        <f t="shared" si="148"/>
        <v>332.3</v>
      </c>
      <c r="N2422" s="14">
        <f t="shared" si="149"/>
        <v>172.84</v>
      </c>
      <c r="O2422" s="14">
        <f t="shared" si="150"/>
        <v>159.46</v>
      </c>
      <c r="P2422" s="16">
        <f t="shared" si="151"/>
        <v>0.479867589527535</v>
      </c>
      <c r="Q2422" s="17">
        <f>YEAR(SalesDataTable[[#This Row],[Order Date]])</f>
        <v>2026</v>
      </c>
      <c r="R2422" s="16" t="str">
        <f>"Q"&amp;ROUNDUP(MONTH(SalesDataTable[[#This Row],[Order Date]])/3,0)</f>
        <v>Q4</v>
      </c>
      <c r="S2422" s="13">
        <f>MONTH(SalesDataTable[[#This Row],[Order Date]])</f>
        <v>11</v>
      </c>
      <c r="T2422" s="16" t="str">
        <f>TEXT(SalesDataTable[[#This Row],[Order Date]],"mmm")</f>
        <v>Nov</v>
      </c>
    </row>
    <row r="2423" ht="15.6" spans="1:20">
      <c r="A2423" s="19" t="s">
        <v>2494</v>
      </c>
      <c r="B2423" s="11">
        <v>46348</v>
      </c>
      <c r="C2423" s="12" t="s">
        <v>28</v>
      </c>
      <c r="D2423" s="12" t="s">
        <v>58</v>
      </c>
      <c r="E2423" s="12" t="s">
        <v>23</v>
      </c>
      <c r="F2423" s="12" t="s">
        <v>36</v>
      </c>
      <c r="G2423" s="12" t="s">
        <v>69</v>
      </c>
      <c r="H2423" s="12" t="s">
        <v>87</v>
      </c>
      <c r="I2423" s="13">
        <v>1</v>
      </c>
      <c r="J2423" s="14">
        <v>35.79</v>
      </c>
      <c r="K2423" s="15">
        <v>0.1</v>
      </c>
      <c r="L2423" s="14">
        <v>14.17</v>
      </c>
      <c r="M2423" s="14">
        <f t="shared" si="148"/>
        <v>32.211</v>
      </c>
      <c r="N2423" s="14">
        <f t="shared" si="149"/>
        <v>14.17</v>
      </c>
      <c r="O2423" s="14">
        <f t="shared" si="150"/>
        <v>18.041</v>
      </c>
      <c r="P2423" s="16">
        <f t="shared" si="151"/>
        <v>0.560088168638043</v>
      </c>
      <c r="Q2423" s="17">
        <f>YEAR(SalesDataTable[[#This Row],[Order Date]])</f>
        <v>2026</v>
      </c>
      <c r="R2423" s="16" t="str">
        <f>"Q"&amp;ROUNDUP(MONTH(SalesDataTable[[#This Row],[Order Date]])/3,0)</f>
        <v>Q4</v>
      </c>
      <c r="S2423" s="13">
        <f>MONTH(SalesDataTable[[#This Row],[Order Date]])</f>
        <v>11</v>
      </c>
      <c r="T2423" s="16" t="str">
        <f>TEXT(SalesDataTable[[#This Row],[Order Date]],"mmm")</f>
        <v>Nov</v>
      </c>
    </row>
    <row r="2424" ht="15.6" spans="1:20">
      <c r="A2424" s="19" t="s">
        <v>2495</v>
      </c>
      <c r="B2424" s="11">
        <v>46349</v>
      </c>
      <c r="C2424" s="12" t="s">
        <v>34</v>
      </c>
      <c r="D2424" s="12" t="s">
        <v>35</v>
      </c>
      <c r="E2424" s="12" t="s">
        <v>23</v>
      </c>
      <c r="F2424" s="12" t="s">
        <v>36</v>
      </c>
      <c r="G2424" s="12" t="s">
        <v>51</v>
      </c>
      <c r="H2424" s="12" t="s">
        <v>61</v>
      </c>
      <c r="I2424" s="13">
        <v>5</v>
      </c>
      <c r="J2424" s="14">
        <v>196.53</v>
      </c>
      <c r="K2424" s="15">
        <v>0.15</v>
      </c>
      <c r="L2424" s="14">
        <v>105.01</v>
      </c>
      <c r="M2424" s="14">
        <f t="shared" si="148"/>
        <v>835.2525</v>
      </c>
      <c r="N2424" s="14">
        <f t="shared" si="149"/>
        <v>525.05</v>
      </c>
      <c r="O2424" s="14">
        <f t="shared" si="150"/>
        <v>310.2025</v>
      </c>
      <c r="P2424" s="16">
        <f t="shared" si="151"/>
        <v>0.371387694140395</v>
      </c>
      <c r="Q2424" s="17">
        <f>YEAR(SalesDataTable[[#This Row],[Order Date]])</f>
        <v>2026</v>
      </c>
      <c r="R2424" s="16" t="str">
        <f>"Q"&amp;ROUNDUP(MONTH(SalesDataTable[[#This Row],[Order Date]])/3,0)</f>
        <v>Q4</v>
      </c>
      <c r="S2424" s="13">
        <f>MONTH(SalesDataTable[[#This Row],[Order Date]])</f>
        <v>11</v>
      </c>
      <c r="T2424" s="16" t="str">
        <f>TEXT(SalesDataTable[[#This Row],[Order Date]],"mmm")</f>
        <v>Nov</v>
      </c>
    </row>
    <row r="2425" ht="15.6" spans="1:20">
      <c r="A2425" s="19" t="s">
        <v>2496</v>
      </c>
      <c r="B2425" s="11">
        <v>46349</v>
      </c>
      <c r="C2425" s="12" t="s">
        <v>28</v>
      </c>
      <c r="D2425" s="12" t="s">
        <v>89</v>
      </c>
      <c r="E2425" s="12" t="s">
        <v>23</v>
      </c>
      <c r="F2425" s="12" t="s">
        <v>36</v>
      </c>
      <c r="G2425" s="12" t="s">
        <v>37</v>
      </c>
      <c r="H2425" s="12" t="s">
        <v>38</v>
      </c>
      <c r="I2425" s="13">
        <v>6</v>
      </c>
      <c r="J2425" s="14">
        <v>36.35</v>
      </c>
      <c r="K2425" s="15">
        <v>0</v>
      </c>
      <c r="L2425" s="14">
        <v>13.24</v>
      </c>
      <c r="M2425" s="14">
        <f t="shared" si="148"/>
        <v>218.1</v>
      </c>
      <c r="N2425" s="14">
        <f t="shared" si="149"/>
        <v>79.44</v>
      </c>
      <c r="O2425" s="14">
        <f t="shared" si="150"/>
        <v>138.66</v>
      </c>
      <c r="P2425" s="16">
        <f t="shared" si="151"/>
        <v>0.63576341127923</v>
      </c>
      <c r="Q2425" s="17">
        <f>YEAR(SalesDataTable[[#This Row],[Order Date]])</f>
        <v>2026</v>
      </c>
      <c r="R2425" s="16" t="str">
        <f>"Q"&amp;ROUNDUP(MONTH(SalesDataTable[[#This Row],[Order Date]])/3,0)</f>
        <v>Q4</v>
      </c>
      <c r="S2425" s="13">
        <f>MONTH(SalesDataTable[[#This Row],[Order Date]])</f>
        <v>11</v>
      </c>
      <c r="T2425" s="16" t="str">
        <f>TEXT(SalesDataTable[[#This Row],[Order Date]],"mmm")</f>
        <v>Nov</v>
      </c>
    </row>
    <row r="2426" ht="15.6" spans="1:20">
      <c r="A2426" s="19" t="s">
        <v>2497</v>
      </c>
      <c r="B2426" s="11">
        <v>46349</v>
      </c>
      <c r="C2426" s="12" t="s">
        <v>28</v>
      </c>
      <c r="D2426" s="12" t="s">
        <v>58</v>
      </c>
      <c r="E2426" s="12" t="s">
        <v>30</v>
      </c>
      <c r="F2426" s="12" t="s">
        <v>24</v>
      </c>
      <c r="G2426" s="12" t="s">
        <v>51</v>
      </c>
      <c r="H2426" s="12" t="s">
        <v>61</v>
      </c>
      <c r="I2426" s="13">
        <v>15</v>
      </c>
      <c r="J2426" s="14">
        <v>192.23</v>
      </c>
      <c r="K2426" s="15">
        <v>0.15</v>
      </c>
      <c r="L2426" s="14">
        <v>106.34</v>
      </c>
      <c r="M2426" s="14">
        <f t="shared" si="148"/>
        <v>2450.9325</v>
      </c>
      <c r="N2426" s="14">
        <f t="shared" si="149"/>
        <v>1595.1</v>
      </c>
      <c r="O2426" s="14">
        <f t="shared" si="150"/>
        <v>855.8325</v>
      </c>
      <c r="P2426" s="16">
        <f t="shared" si="151"/>
        <v>0.34918648310388</v>
      </c>
      <c r="Q2426" s="17">
        <f>YEAR(SalesDataTable[[#This Row],[Order Date]])</f>
        <v>2026</v>
      </c>
      <c r="R2426" s="16" t="str">
        <f>"Q"&amp;ROUNDUP(MONTH(SalesDataTable[[#This Row],[Order Date]])/3,0)</f>
        <v>Q4</v>
      </c>
      <c r="S2426" s="13">
        <f>MONTH(SalesDataTable[[#This Row],[Order Date]])</f>
        <v>11</v>
      </c>
      <c r="T2426" s="16" t="str">
        <f>TEXT(SalesDataTable[[#This Row],[Order Date]],"mmm")</f>
        <v>Nov</v>
      </c>
    </row>
    <row r="2427" ht="15.6" spans="1:20">
      <c r="A2427" s="19" t="s">
        <v>2498</v>
      </c>
      <c r="B2427" s="11">
        <v>46349</v>
      </c>
      <c r="C2427" s="12" t="s">
        <v>28</v>
      </c>
      <c r="D2427" s="12" t="s">
        <v>89</v>
      </c>
      <c r="E2427" s="12" t="s">
        <v>23</v>
      </c>
      <c r="F2427" s="12" t="s">
        <v>36</v>
      </c>
      <c r="G2427" s="12" t="s">
        <v>37</v>
      </c>
      <c r="H2427" s="12" t="s">
        <v>103</v>
      </c>
      <c r="I2427" s="13">
        <v>2</v>
      </c>
      <c r="J2427" s="14">
        <v>167.9</v>
      </c>
      <c r="K2427" s="15">
        <v>0.15</v>
      </c>
      <c r="L2427" s="14">
        <v>89.55</v>
      </c>
      <c r="M2427" s="14">
        <f t="shared" si="148"/>
        <v>285.43</v>
      </c>
      <c r="N2427" s="14">
        <f t="shared" si="149"/>
        <v>179.1</v>
      </c>
      <c r="O2427" s="14">
        <f t="shared" si="150"/>
        <v>106.33</v>
      </c>
      <c r="P2427" s="16">
        <f t="shared" si="151"/>
        <v>0.37252566303472</v>
      </c>
      <c r="Q2427" s="17">
        <f>YEAR(SalesDataTable[[#This Row],[Order Date]])</f>
        <v>2026</v>
      </c>
      <c r="R2427" s="16" t="str">
        <f>"Q"&amp;ROUNDUP(MONTH(SalesDataTable[[#This Row],[Order Date]])/3,0)</f>
        <v>Q4</v>
      </c>
      <c r="S2427" s="13">
        <f>MONTH(SalesDataTable[[#This Row],[Order Date]])</f>
        <v>11</v>
      </c>
      <c r="T2427" s="16" t="str">
        <f>TEXT(SalesDataTable[[#This Row],[Order Date]],"mmm")</f>
        <v>Nov</v>
      </c>
    </row>
    <row r="2428" ht="15.6" spans="1:20">
      <c r="A2428" s="19" t="s">
        <v>2499</v>
      </c>
      <c r="B2428" s="11">
        <v>46349</v>
      </c>
      <c r="C2428" s="12" t="s">
        <v>28</v>
      </c>
      <c r="D2428" s="12" t="s">
        <v>58</v>
      </c>
      <c r="E2428" s="12" t="s">
        <v>23</v>
      </c>
      <c r="F2428" s="12" t="s">
        <v>40</v>
      </c>
      <c r="G2428" s="12" t="s">
        <v>51</v>
      </c>
      <c r="H2428" s="12" t="s">
        <v>84</v>
      </c>
      <c r="I2428" s="13">
        <v>2</v>
      </c>
      <c r="J2428" s="14">
        <v>80.71</v>
      </c>
      <c r="K2428" s="15">
        <v>0.1</v>
      </c>
      <c r="L2428" s="14">
        <v>39.33</v>
      </c>
      <c r="M2428" s="14">
        <f t="shared" si="148"/>
        <v>145.278</v>
      </c>
      <c r="N2428" s="14">
        <f t="shared" si="149"/>
        <v>78.66</v>
      </c>
      <c r="O2428" s="14">
        <f t="shared" si="150"/>
        <v>66.618</v>
      </c>
      <c r="P2428" s="16">
        <f t="shared" si="151"/>
        <v>0.458555321521497</v>
      </c>
      <c r="Q2428" s="17">
        <f>YEAR(SalesDataTable[[#This Row],[Order Date]])</f>
        <v>2026</v>
      </c>
      <c r="R2428" s="16" t="str">
        <f>"Q"&amp;ROUNDUP(MONTH(SalesDataTable[[#This Row],[Order Date]])/3,0)</f>
        <v>Q4</v>
      </c>
      <c r="S2428" s="13">
        <f>MONTH(SalesDataTable[[#This Row],[Order Date]])</f>
        <v>11</v>
      </c>
      <c r="T2428" s="16" t="str">
        <f>TEXT(SalesDataTable[[#This Row],[Order Date]],"mmm")</f>
        <v>Nov</v>
      </c>
    </row>
    <row r="2429" ht="15.6" spans="1:20">
      <c r="A2429" s="19" t="s">
        <v>2500</v>
      </c>
      <c r="B2429" s="11">
        <v>46349</v>
      </c>
      <c r="C2429" s="12" t="s">
        <v>21</v>
      </c>
      <c r="D2429" s="12" t="s">
        <v>108</v>
      </c>
      <c r="E2429" s="12" t="s">
        <v>23</v>
      </c>
      <c r="F2429" s="12" t="s">
        <v>40</v>
      </c>
      <c r="G2429" s="12" t="s">
        <v>31</v>
      </c>
      <c r="H2429" s="12" t="s">
        <v>99</v>
      </c>
      <c r="I2429" s="13">
        <v>1</v>
      </c>
      <c r="J2429" s="14">
        <v>71.66</v>
      </c>
      <c r="K2429" s="15">
        <v>0.2</v>
      </c>
      <c r="L2429" s="14">
        <v>31.83</v>
      </c>
      <c r="M2429" s="14">
        <f t="shared" si="148"/>
        <v>57.328</v>
      </c>
      <c r="N2429" s="14">
        <f t="shared" si="149"/>
        <v>31.83</v>
      </c>
      <c r="O2429" s="14">
        <f t="shared" si="150"/>
        <v>25.498</v>
      </c>
      <c r="P2429" s="16">
        <f t="shared" si="151"/>
        <v>0.444773932458833</v>
      </c>
      <c r="Q2429" s="17">
        <f>YEAR(SalesDataTable[[#This Row],[Order Date]])</f>
        <v>2026</v>
      </c>
      <c r="R2429" s="16" t="str">
        <f>"Q"&amp;ROUNDUP(MONTH(SalesDataTable[[#This Row],[Order Date]])/3,0)</f>
        <v>Q4</v>
      </c>
      <c r="S2429" s="13">
        <f>MONTH(SalesDataTable[[#This Row],[Order Date]])</f>
        <v>11</v>
      </c>
      <c r="T2429" s="16" t="str">
        <f>TEXT(SalesDataTable[[#This Row],[Order Date]],"mmm")</f>
        <v>Nov</v>
      </c>
    </row>
    <row r="2430" ht="15.6" spans="1:20">
      <c r="A2430" s="19" t="s">
        <v>2501</v>
      </c>
      <c r="B2430" s="11">
        <v>46349</v>
      </c>
      <c r="C2430" s="12" t="s">
        <v>34</v>
      </c>
      <c r="D2430" s="12" t="s">
        <v>44</v>
      </c>
      <c r="E2430" s="12" t="s">
        <v>23</v>
      </c>
      <c r="F2430" s="12" t="s">
        <v>24</v>
      </c>
      <c r="G2430" s="12" t="s">
        <v>51</v>
      </c>
      <c r="H2430" s="12" t="s">
        <v>110</v>
      </c>
      <c r="I2430" s="13">
        <v>5</v>
      </c>
      <c r="J2430" s="14">
        <v>125.23</v>
      </c>
      <c r="K2430" s="15">
        <v>0.05</v>
      </c>
      <c r="L2430" s="14">
        <v>59.84</v>
      </c>
      <c r="M2430" s="14">
        <f t="shared" si="148"/>
        <v>594.8425</v>
      </c>
      <c r="N2430" s="14">
        <f t="shared" si="149"/>
        <v>299.2</v>
      </c>
      <c r="O2430" s="14">
        <f t="shared" si="150"/>
        <v>295.6425</v>
      </c>
      <c r="P2430" s="16">
        <f t="shared" si="151"/>
        <v>0.49700971265503</v>
      </c>
      <c r="Q2430" s="17">
        <f>YEAR(SalesDataTable[[#This Row],[Order Date]])</f>
        <v>2026</v>
      </c>
      <c r="R2430" s="16" t="str">
        <f>"Q"&amp;ROUNDUP(MONTH(SalesDataTable[[#This Row],[Order Date]])/3,0)</f>
        <v>Q4</v>
      </c>
      <c r="S2430" s="13">
        <f>MONTH(SalesDataTable[[#This Row],[Order Date]])</f>
        <v>11</v>
      </c>
      <c r="T2430" s="16" t="str">
        <f>TEXT(SalesDataTable[[#This Row],[Order Date]],"mmm")</f>
        <v>Nov</v>
      </c>
    </row>
    <row r="2431" ht="15.6" spans="1:20">
      <c r="A2431" s="19" t="s">
        <v>2502</v>
      </c>
      <c r="B2431" s="11">
        <v>46350</v>
      </c>
      <c r="C2431" s="12" t="s">
        <v>21</v>
      </c>
      <c r="D2431" s="12" t="s">
        <v>108</v>
      </c>
      <c r="E2431" s="12" t="s">
        <v>59</v>
      </c>
      <c r="F2431" s="12" t="s">
        <v>24</v>
      </c>
      <c r="G2431" s="12" t="s">
        <v>31</v>
      </c>
      <c r="H2431" s="12" t="s">
        <v>32</v>
      </c>
      <c r="I2431" s="13">
        <v>2</v>
      </c>
      <c r="J2431" s="14">
        <v>91.33</v>
      </c>
      <c r="K2431" s="15">
        <v>0.15</v>
      </c>
      <c r="L2431" s="14">
        <v>45.45</v>
      </c>
      <c r="M2431" s="14">
        <f t="shared" si="148"/>
        <v>155.261</v>
      </c>
      <c r="N2431" s="14">
        <f t="shared" si="149"/>
        <v>90.9</v>
      </c>
      <c r="O2431" s="14">
        <f t="shared" si="150"/>
        <v>64.361</v>
      </c>
      <c r="P2431" s="16">
        <f t="shared" si="151"/>
        <v>0.41453423589955</v>
      </c>
      <c r="Q2431" s="17">
        <f>YEAR(SalesDataTable[[#This Row],[Order Date]])</f>
        <v>2026</v>
      </c>
      <c r="R2431" s="16" t="str">
        <f>"Q"&amp;ROUNDUP(MONTH(SalesDataTable[[#This Row],[Order Date]])/3,0)</f>
        <v>Q4</v>
      </c>
      <c r="S2431" s="13">
        <f>MONTH(SalesDataTable[[#This Row],[Order Date]])</f>
        <v>11</v>
      </c>
      <c r="T2431" s="16" t="str">
        <f>TEXT(SalesDataTable[[#This Row],[Order Date]],"mmm")</f>
        <v>Nov</v>
      </c>
    </row>
    <row r="2432" ht="15.6" spans="1:20">
      <c r="A2432" s="19" t="s">
        <v>2503</v>
      </c>
      <c r="B2432" s="11">
        <v>46350</v>
      </c>
      <c r="C2432" s="12" t="s">
        <v>21</v>
      </c>
      <c r="D2432" s="12" t="s">
        <v>22</v>
      </c>
      <c r="E2432" s="12" t="s">
        <v>59</v>
      </c>
      <c r="F2432" s="12" t="s">
        <v>36</v>
      </c>
      <c r="G2432" s="12" t="s">
        <v>31</v>
      </c>
      <c r="H2432" s="12" t="s">
        <v>73</v>
      </c>
      <c r="I2432" s="13">
        <v>4</v>
      </c>
      <c r="J2432" s="14">
        <v>155.91</v>
      </c>
      <c r="K2432" s="15">
        <v>0</v>
      </c>
      <c r="L2432" s="14">
        <v>79.91</v>
      </c>
      <c r="M2432" s="14">
        <f t="shared" si="148"/>
        <v>623.64</v>
      </c>
      <c r="N2432" s="14">
        <f t="shared" si="149"/>
        <v>319.64</v>
      </c>
      <c r="O2432" s="14">
        <f t="shared" si="150"/>
        <v>304</v>
      </c>
      <c r="P2432" s="16">
        <f t="shared" si="151"/>
        <v>0.487460714514784</v>
      </c>
      <c r="Q2432" s="17">
        <f>YEAR(SalesDataTable[[#This Row],[Order Date]])</f>
        <v>2026</v>
      </c>
      <c r="R2432" s="16" t="str">
        <f>"Q"&amp;ROUNDUP(MONTH(SalesDataTable[[#This Row],[Order Date]])/3,0)</f>
        <v>Q4</v>
      </c>
      <c r="S2432" s="13">
        <f>MONTH(SalesDataTable[[#This Row],[Order Date]])</f>
        <v>11</v>
      </c>
      <c r="T2432" s="16" t="str">
        <f>TEXT(SalesDataTable[[#This Row],[Order Date]],"mmm")</f>
        <v>Nov</v>
      </c>
    </row>
    <row r="2433" ht="15.6" spans="1:20">
      <c r="A2433" s="19" t="s">
        <v>2504</v>
      </c>
      <c r="B2433" s="11">
        <v>46350</v>
      </c>
      <c r="C2433" s="12" t="s">
        <v>34</v>
      </c>
      <c r="D2433" s="12" t="s">
        <v>81</v>
      </c>
      <c r="E2433" s="12" t="s">
        <v>45</v>
      </c>
      <c r="F2433" s="12" t="s">
        <v>24</v>
      </c>
      <c r="G2433" s="12" t="s">
        <v>69</v>
      </c>
      <c r="H2433" s="12" t="s">
        <v>70</v>
      </c>
      <c r="I2433" s="13">
        <v>1</v>
      </c>
      <c r="J2433" s="14">
        <v>39.42</v>
      </c>
      <c r="K2433" s="15">
        <v>0</v>
      </c>
      <c r="L2433" s="14">
        <v>14.63</v>
      </c>
      <c r="M2433" s="14">
        <f t="shared" si="148"/>
        <v>39.42</v>
      </c>
      <c r="N2433" s="14">
        <f t="shared" si="149"/>
        <v>14.63</v>
      </c>
      <c r="O2433" s="14">
        <f t="shared" si="150"/>
        <v>24.79</v>
      </c>
      <c r="P2433" s="16">
        <f t="shared" si="151"/>
        <v>0.628868594622019</v>
      </c>
      <c r="Q2433" s="17">
        <f>YEAR(SalesDataTable[[#This Row],[Order Date]])</f>
        <v>2026</v>
      </c>
      <c r="R2433" s="16" t="str">
        <f>"Q"&amp;ROUNDUP(MONTH(SalesDataTable[[#This Row],[Order Date]])/3,0)</f>
        <v>Q4</v>
      </c>
      <c r="S2433" s="13">
        <f>MONTH(SalesDataTable[[#This Row],[Order Date]])</f>
        <v>11</v>
      </c>
      <c r="T2433" s="16" t="str">
        <f>TEXT(SalesDataTable[[#This Row],[Order Date]],"mmm")</f>
        <v>Nov</v>
      </c>
    </row>
    <row r="2434" ht="15.6" spans="1:20">
      <c r="A2434" s="19" t="s">
        <v>2505</v>
      </c>
      <c r="B2434" s="11">
        <v>46350</v>
      </c>
      <c r="C2434" s="12" t="s">
        <v>34</v>
      </c>
      <c r="D2434" s="12" t="s">
        <v>35</v>
      </c>
      <c r="E2434" s="12" t="s">
        <v>23</v>
      </c>
      <c r="F2434" s="12" t="s">
        <v>24</v>
      </c>
      <c r="G2434" s="12" t="s">
        <v>25</v>
      </c>
      <c r="H2434" s="12" t="s">
        <v>49</v>
      </c>
      <c r="I2434" s="13">
        <v>2</v>
      </c>
      <c r="J2434" s="14">
        <v>51.56</v>
      </c>
      <c r="K2434" s="15">
        <v>0.05</v>
      </c>
      <c r="L2434" s="14">
        <v>22.7</v>
      </c>
      <c r="M2434" s="14">
        <f t="shared" ref="M2434:M2497" si="152">I2434*J2434*(1-K2434)</f>
        <v>97.964</v>
      </c>
      <c r="N2434" s="14">
        <f t="shared" ref="N2434:N2497" si="153">I2434*L2434</f>
        <v>45.4</v>
      </c>
      <c r="O2434" s="14">
        <f t="shared" ref="O2434:O2497" si="154">M2434-N2434</f>
        <v>52.564</v>
      </c>
      <c r="P2434" s="16">
        <f t="shared" ref="P2434:P2497" si="155">IFERROR(O2434/M2434,0)</f>
        <v>0.536564452247765</v>
      </c>
      <c r="Q2434" s="17">
        <f>YEAR(SalesDataTable[[#This Row],[Order Date]])</f>
        <v>2026</v>
      </c>
      <c r="R2434" s="16" t="str">
        <f>"Q"&amp;ROUNDUP(MONTH(SalesDataTable[[#This Row],[Order Date]])/3,0)</f>
        <v>Q4</v>
      </c>
      <c r="S2434" s="13">
        <f>MONTH(SalesDataTable[[#This Row],[Order Date]])</f>
        <v>11</v>
      </c>
      <c r="T2434" s="16" t="str">
        <f>TEXT(SalesDataTable[[#This Row],[Order Date]],"mmm")</f>
        <v>Nov</v>
      </c>
    </row>
    <row r="2435" ht="15.6" spans="1:20">
      <c r="A2435" s="19" t="s">
        <v>2506</v>
      </c>
      <c r="B2435" s="11">
        <v>46350</v>
      </c>
      <c r="C2435" s="12" t="s">
        <v>21</v>
      </c>
      <c r="D2435" s="12" t="s">
        <v>22</v>
      </c>
      <c r="E2435" s="12" t="s">
        <v>23</v>
      </c>
      <c r="F2435" s="12" t="s">
        <v>24</v>
      </c>
      <c r="G2435" s="12" t="s">
        <v>51</v>
      </c>
      <c r="H2435" s="12" t="s">
        <v>110</v>
      </c>
      <c r="I2435" s="13">
        <v>1</v>
      </c>
      <c r="J2435" s="14">
        <v>120.49</v>
      </c>
      <c r="K2435" s="15">
        <v>0.15</v>
      </c>
      <c r="L2435" s="14">
        <v>61.22</v>
      </c>
      <c r="M2435" s="14">
        <f t="shared" si="152"/>
        <v>102.4165</v>
      </c>
      <c r="N2435" s="14">
        <f t="shared" si="153"/>
        <v>61.22</v>
      </c>
      <c r="O2435" s="14">
        <f t="shared" si="154"/>
        <v>41.1965</v>
      </c>
      <c r="P2435" s="16">
        <f t="shared" si="155"/>
        <v>0.402244755483736</v>
      </c>
      <c r="Q2435" s="17">
        <f>YEAR(SalesDataTable[[#This Row],[Order Date]])</f>
        <v>2026</v>
      </c>
      <c r="R2435" s="16" t="str">
        <f>"Q"&amp;ROUNDUP(MONTH(SalesDataTable[[#This Row],[Order Date]])/3,0)</f>
        <v>Q4</v>
      </c>
      <c r="S2435" s="13">
        <f>MONTH(SalesDataTable[[#This Row],[Order Date]])</f>
        <v>11</v>
      </c>
      <c r="T2435" s="16" t="str">
        <f>TEXT(SalesDataTable[[#This Row],[Order Date]],"mmm")</f>
        <v>Nov</v>
      </c>
    </row>
    <row r="2436" ht="15.6" spans="1:20">
      <c r="A2436" s="19" t="s">
        <v>2507</v>
      </c>
      <c r="B2436" s="11">
        <v>46350</v>
      </c>
      <c r="C2436" s="12" t="s">
        <v>34</v>
      </c>
      <c r="D2436" s="12" t="s">
        <v>146</v>
      </c>
      <c r="E2436" s="12" t="s">
        <v>45</v>
      </c>
      <c r="F2436" s="12" t="s">
        <v>24</v>
      </c>
      <c r="G2436" s="12" t="s">
        <v>31</v>
      </c>
      <c r="H2436" s="12" t="s">
        <v>73</v>
      </c>
      <c r="I2436" s="13">
        <v>2</v>
      </c>
      <c r="J2436" s="14">
        <v>153.96</v>
      </c>
      <c r="K2436" s="15">
        <v>0</v>
      </c>
      <c r="L2436" s="14">
        <v>79.33</v>
      </c>
      <c r="M2436" s="14">
        <f t="shared" si="152"/>
        <v>307.92</v>
      </c>
      <c r="N2436" s="14">
        <f t="shared" si="153"/>
        <v>158.66</v>
      </c>
      <c r="O2436" s="14">
        <f t="shared" si="154"/>
        <v>149.26</v>
      </c>
      <c r="P2436" s="16">
        <f t="shared" si="155"/>
        <v>0.484736295141595</v>
      </c>
      <c r="Q2436" s="17">
        <f>YEAR(SalesDataTable[[#This Row],[Order Date]])</f>
        <v>2026</v>
      </c>
      <c r="R2436" s="16" t="str">
        <f>"Q"&amp;ROUNDUP(MONTH(SalesDataTable[[#This Row],[Order Date]])/3,0)</f>
        <v>Q4</v>
      </c>
      <c r="S2436" s="13">
        <f>MONTH(SalesDataTable[[#This Row],[Order Date]])</f>
        <v>11</v>
      </c>
      <c r="T2436" s="16" t="str">
        <f>TEXT(SalesDataTable[[#This Row],[Order Date]],"mmm")</f>
        <v>Nov</v>
      </c>
    </row>
    <row r="2437" ht="15.6" spans="1:20">
      <c r="A2437" s="19" t="s">
        <v>2508</v>
      </c>
      <c r="B2437" s="11">
        <v>46350</v>
      </c>
      <c r="C2437" s="12" t="s">
        <v>34</v>
      </c>
      <c r="D2437" s="12" t="s">
        <v>146</v>
      </c>
      <c r="E2437" s="12" t="s">
        <v>45</v>
      </c>
      <c r="F2437" s="12" t="s">
        <v>36</v>
      </c>
      <c r="G2437" s="12" t="s">
        <v>25</v>
      </c>
      <c r="H2437" s="12" t="s">
        <v>55</v>
      </c>
      <c r="I2437" s="13">
        <v>1</v>
      </c>
      <c r="J2437" s="14">
        <v>39.85</v>
      </c>
      <c r="K2437" s="15">
        <v>0</v>
      </c>
      <c r="L2437" s="14">
        <v>16.3</v>
      </c>
      <c r="M2437" s="14">
        <f t="shared" si="152"/>
        <v>39.85</v>
      </c>
      <c r="N2437" s="14">
        <f t="shared" si="153"/>
        <v>16.3</v>
      </c>
      <c r="O2437" s="14">
        <f t="shared" si="154"/>
        <v>23.55</v>
      </c>
      <c r="P2437" s="16">
        <f t="shared" si="155"/>
        <v>0.590966122961104</v>
      </c>
      <c r="Q2437" s="17">
        <f>YEAR(SalesDataTable[[#This Row],[Order Date]])</f>
        <v>2026</v>
      </c>
      <c r="R2437" s="16" t="str">
        <f>"Q"&amp;ROUNDUP(MONTH(SalesDataTable[[#This Row],[Order Date]])/3,0)</f>
        <v>Q4</v>
      </c>
      <c r="S2437" s="13">
        <f>MONTH(SalesDataTable[[#This Row],[Order Date]])</f>
        <v>11</v>
      </c>
      <c r="T2437" s="16" t="str">
        <f>TEXT(SalesDataTable[[#This Row],[Order Date]],"mmm")</f>
        <v>Nov</v>
      </c>
    </row>
    <row r="2438" ht="15.6" spans="1:20">
      <c r="A2438" s="19" t="s">
        <v>2509</v>
      </c>
      <c r="B2438" s="11">
        <v>46351</v>
      </c>
      <c r="C2438" s="12" t="s">
        <v>47</v>
      </c>
      <c r="D2438" s="12" t="s">
        <v>102</v>
      </c>
      <c r="E2438" s="12" t="s">
        <v>59</v>
      </c>
      <c r="F2438" s="12" t="s">
        <v>24</v>
      </c>
      <c r="G2438" s="12" t="s">
        <v>25</v>
      </c>
      <c r="H2438" s="12" t="s">
        <v>63</v>
      </c>
      <c r="I2438" s="13">
        <v>2</v>
      </c>
      <c r="J2438" s="14">
        <v>103.88</v>
      </c>
      <c r="K2438" s="15">
        <v>0.15</v>
      </c>
      <c r="L2438" s="14">
        <v>49.26</v>
      </c>
      <c r="M2438" s="14">
        <f t="shared" si="152"/>
        <v>176.596</v>
      </c>
      <c r="N2438" s="14">
        <f t="shared" si="153"/>
        <v>98.52</v>
      </c>
      <c r="O2438" s="14">
        <f t="shared" si="154"/>
        <v>78.076</v>
      </c>
      <c r="P2438" s="16">
        <f t="shared" si="155"/>
        <v>0.442116469229201</v>
      </c>
      <c r="Q2438" s="17">
        <f>YEAR(SalesDataTable[[#This Row],[Order Date]])</f>
        <v>2026</v>
      </c>
      <c r="R2438" s="16" t="str">
        <f>"Q"&amp;ROUNDUP(MONTH(SalesDataTable[[#This Row],[Order Date]])/3,0)</f>
        <v>Q4</v>
      </c>
      <c r="S2438" s="13">
        <f>MONTH(SalesDataTable[[#This Row],[Order Date]])</f>
        <v>11</v>
      </c>
      <c r="T2438" s="16" t="str">
        <f>TEXT(SalesDataTable[[#This Row],[Order Date]],"mmm")</f>
        <v>Nov</v>
      </c>
    </row>
    <row r="2439" ht="15.6" spans="1:20">
      <c r="A2439" s="19" t="s">
        <v>2510</v>
      </c>
      <c r="B2439" s="11">
        <v>46351</v>
      </c>
      <c r="C2439" s="12" t="s">
        <v>47</v>
      </c>
      <c r="D2439" s="12" t="s">
        <v>65</v>
      </c>
      <c r="E2439" s="12" t="s">
        <v>23</v>
      </c>
      <c r="F2439" s="12" t="s">
        <v>24</v>
      </c>
      <c r="G2439" s="12" t="s">
        <v>37</v>
      </c>
      <c r="H2439" s="12" t="s">
        <v>91</v>
      </c>
      <c r="I2439" s="13">
        <v>2</v>
      </c>
      <c r="J2439" s="14">
        <v>134.19</v>
      </c>
      <c r="K2439" s="15">
        <v>0.1</v>
      </c>
      <c r="L2439" s="14">
        <v>65.39</v>
      </c>
      <c r="M2439" s="14">
        <f t="shared" si="152"/>
        <v>241.542</v>
      </c>
      <c r="N2439" s="14">
        <f t="shared" si="153"/>
        <v>130.78</v>
      </c>
      <c r="O2439" s="14">
        <f t="shared" si="154"/>
        <v>110.762</v>
      </c>
      <c r="P2439" s="16">
        <f t="shared" si="155"/>
        <v>0.458562072020601</v>
      </c>
      <c r="Q2439" s="17">
        <f>YEAR(SalesDataTable[[#This Row],[Order Date]])</f>
        <v>2026</v>
      </c>
      <c r="R2439" s="16" t="str">
        <f>"Q"&amp;ROUNDUP(MONTH(SalesDataTable[[#This Row],[Order Date]])/3,0)</f>
        <v>Q4</v>
      </c>
      <c r="S2439" s="13">
        <f>MONTH(SalesDataTable[[#This Row],[Order Date]])</f>
        <v>11</v>
      </c>
      <c r="T2439" s="16" t="str">
        <f>TEXT(SalesDataTable[[#This Row],[Order Date]],"mmm")</f>
        <v>Nov</v>
      </c>
    </row>
    <row r="2440" ht="15.6" spans="1:20">
      <c r="A2440" s="19" t="s">
        <v>2511</v>
      </c>
      <c r="B2440" s="11">
        <v>46351</v>
      </c>
      <c r="C2440" s="12" t="s">
        <v>28</v>
      </c>
      <c r="D2440" s="12" t="s">
        <v>29</v>
      </c>
      <c r="E2440" s="12" t="s">
        <v>59</v>
      </c>
      <c r="F2440" s="12" t="s">
        <v>36</v>
      </c>
      <c r="G2440" s="12" t="s">
        <v>37</v>
      </c>
      <c r="H2440" s="12" t="s">
        <v>38</v>
      </c>
      <c r="I2440" s="13">
        <v>1</v>
      </c>
      <c r="J2440" s="14">
        <v>37.06</v>
      </c>
      <c r="K2440" s="15">
        <v>0.1</v>
      </c>
      <c r="L2440" s="14">
        <v>13.18</v>
      </c>
      <c r="M2440" s="14">
        <f t="shared" si="152"/>
        <v>33.354</v>
      </c>
      <c r="N2440" s="14">
        <f t="shared" si="153"/>
        <v>13.18</v>
      </c>
      <c r="O2440" s="14">
        <f t="shared" si="154"/>
        <v>20.174</v>
      </c>
      <c r="P2440" s="16">
        <f t="shared" si="155"/>
        <v>0.604844996102417</v>
      </c>
      <c r="Q2440" s="17">
        <f>YEAR(SalesDataTable[[#This Row],[Order Date]])</f>
        <v>2026</v>
      </c>
      <c r="R2440" s="16" t="str">
        <f>"Q"&amp;ROUNDUP(MONTH(SalesDataTable[[#This Row],[Order Date]])/3,0)</f>
        <v>Q4</v>
      </c>
      <c r="S2440" s="13">
        <f>MONTH(SalesDataTable[[#This Row],[Order Date]])</f>
        <v>11</v>
      </c>
      <c r="T2440" s="16" t="str">
        <f>TEXT(SalesDataTable[[#This Row],[Order Date]],"mmm")</f>
        <v>Nov</v>
      </c>
    </row>
    <row r="2441" ht="15.6" spans="1:20">
      <c r="A2441" s="19" t="s">
        <v>2512</v>
      </c>
      <c r="B2441" s="11">
        <v>46351</v>
      </c>
      <c r="C2441" s="12" t="s">
        <v>34</v>
      </c>
      <c r="D2441" s="12" t="s">
        <v>81</v>
      </c>
      <c r="E2441" s="12" t="s">
        <v>23</v>
      </c>
      <c r="F2441" s="12" t="s">
        <v>36</v>
      </c>
      <c r="G2441" s="12" t="s">
        <v>37</v>
      </c>
      <c r="H2441" s="12" t="s">
        <v>91</v>
      </c>
      <c r="I2441" s="13">
        <v>4</v>
      </c>
      <c r="J2441" s="14">
        <v>135.21</v>
      </c>
      <c r="K2441" s="15">
        <v>0.05</v>
      </c>
      <c r="L2441" s="14">
        <v>68.64</v>
      </c>
      <c r="M2441" s="14">
        <f t="shared" si="152"/>
        <v>513.798</v>
      </c>
      <c r="N2441" s="14">
        <f t="shared" si="153"/>
        <v>274.56</v>
      </c>
      <c r="O2441" s="14">
        <f t="shared" si="154"/>
        <v>239.238</v>
      </c>
      <c r="P2441" s="16">
        <f t="shared" si="155"/>
        <v>0.465626569196455</v>
      </c>
      <c r="Q2441" s="17">
        <f>YEAR(SalesDataTable[[#This Row],[Order Date]])</f>
        <v>2026</v>
      </c>
      <c r="R2441" s="16" t="str">
        <f>"Q"&amp;ROUNDUP(MONTH(SalesDataTable[[#This Row],[Order Date]])/3,0)</f>
        <v>Q4</v>
      </c>
      <c r="S2441" s="13">
        <f>MONTH(SalesDataTable[[#This Row],[Order Date]])</f>
        <v>11</v>
      </c>
      <c r="T2441" s="16" t="str">
        <f>TEXT(SalesDataTable[[#This Row],[Order Date]],"mmm")</f>
        <v>Nov</v>
      </c>
    </row>
    <row r="2442" ht="15.6" spans="1:20">
      <c r="A2442" s="19" t="s">
        <v>2513</v>
      </c>
      <c r="B2442" s="11">
        <v>46351</v>
      </c>
      <c r="C2442" s="12" t="s">
        <v>21</v>
      </c>
      <c r="D2442" s="12" t="s">
        <v>72</v>
      </c>
      <c r="E2442" s="12" t="s">
        <v>59</v>
      </c>
      <c r="F2442" s="12" t="s">
        <v>24</v>
      </c>
      <c r="G2442" s="12" t="s">
        <v>31</v>
      </c>
      <c r="H2442" s="12" t="s">
        <v>41</v>
      </c>
      <c r="I2442" s="13">
        <v>2</v>
      </c>
      <c r="J2442" s="14">
        <v>145.77</v>
      </c>
      <c r="K2442" s="15">
        <v>0.1</v>
      </c>
      <c r="L2442" s="14">
        <v>78.14</v>
      </c>
      <c r="M2442" s="14">
        <f t="shared" si="152"/>
        <v>262.386</v>
      </c>
      <c r="N2442" s="14">
        <f t="shared" si="153"/>
        <v>156.28</v>
      </c>
      <c r="O2442" s="14">
        <f t="shared" si="154"/>
        <v>106.106</v>
      </c>
      <c r="P2442" s="16">
        <f t="shared" si="155"/>
        <v>0.404388953678931</v>
      </c>
      <c r="Q2442" s="17">
        <f>YEAR(SalesDataTable[[#This Row],[Order Date]])</f>
        <v>2026</v>
      </c>
      <c r="R2442" s="16" t="str">
        <f>"Q"&amp;ROUNDUP(MONTH(SalesDataTable[[#This Row],[Order Date]])/3,0)</f>
        <v>Q4</v>
      </c>
      <c r="S2442" s="13">
        <f>MONTH(SalesDataTable[[#This Row],[Order Date]])</f>
        <v>11</v>
      </c>
      <c r="T2442" s="16" t="str">
        <f>TEXT(SalesDataTable[[#This Row],[Order Date]],"mmm")</f>
        <v>Nov</v>
      </c>
    </row>
    <row r="2443" ht="15.6" spans="1:20">
      <c r="A2443" s="19" t="s">
        <v>2514</v>
      </c>
      <c r="B2443" s="11">
        <v>46351</v>
      </c>
      <c r="C2443" s="12" t="s">
        <v>21</v>
      </c>
      <c r="D2443" s="12" t="s">
        <v>108</v>
      </c>
      <c r="E2443" s="12" t="s">
        <v>45</v>
      </c>
      <c r="F2443" s="12" t="s">
        <v>36</v>
      </c>
      <c r="G2443" s="12" t="s">
        <v>51</v>
      </c>
      <c r="H2443" s="12" t="s">
        <v>110</v>
      </c>
      <c r="I2443" s="13">
        <v>1</v>
      </c>
      <c r="J2443" s="14">
        <v>121.53</v>
      </c>
      <c r="K2443" s="15">
        <v>0.15</v>
      </c>
      <c r="L2443" s="14">
        <v>62.14</v>
      </c>
      <c r="M2443" s="14">
        <f t="shared" si="152"/>
        <v>103.3005</v>
      </c>
      <c r="N2443" s="14">
        <f t="shared" si="153"/>
        <v>62.14</v>
      </c>
      <c r="O2443" s="14">
        <f t="shared" si="154"/>
        <v>41.1605</v>
      </c>
      <c r="P2443" s="16">
        <f t="shared" si="155"/>
        <v>0.398454024907914</v>
      </c>
      <c r="Q2443" s="17">
        <f>YEAR(SalesDataTable[[#This Row],[Order Date]])</f>
        <v>2026</v>
      </c>
      <c r="R2443" s="16" t="str">
        <f>"Q"&amp;ROUNDUP(MONTH(SalesDataTable[[#This Row],[Order Date]])/3,0)</f>
        <v>Q4</v>
      </c>
      <c r="S2443" s="13">
        <f>MONTH(SalesDataTable[[#This Row],[Order Date]])</f>
        <v>11</v>
      </c>
      <c r="T2443" s="16" t="str">
        <f>TEXT(SalesDataTable[[#This Row],[Order Date]],"mmm")</f>
        <v>Nov</v>
      </c>
    </row>
    <row r="2444" ht="15.6" spans="1:20">
      <c r="A2444" s="19" t="s">
        <v>2515</v>
      </c>
      <c r="B2444" s="11">
        <v>46351</v>
      </c>
      <c r="C2444" s="12" t="s">
        <v>34</v>
      </c>
      <c r="D2444" s="12" t="s">
        <v>35</v>
      </c>
      <c r="E2444" s="12" t="s">
        <v>23</v>
      </c>
      <c r="F2444" s="12" t="s">
        <v>40</v>
      </c>
      <c r="G2444" s="12" t="s">
        <v>25</v>
      </c>
      <c r="H2444" s="12" t="s">
        <v>55</v>
      </c>
      <c r="I2444" s="13">
        <v>2</v>
      </c>
      <c r="J2444" s="14">
        <v>40.51</v>
      </c>
      <c r="K2444" s="15">
        <v>0.05</v>
      </c>
      <c r="L2444" s="14">
        <v>16.45</v>
      </c>
      <c r="M2444" s="14">
        <f t="shared" si="152"/>
        <v>76.969</v>
      </c>
      <c r="N2444" s="14">
        <f t="shared" si="153"/>
        <v>32.9</v>
      </c>
      <c r="O2444" s="14">
        <f t="shared" si="154"/>
        <v>44.069</v>
      </c>
      <c r="P2444" s="16">
        <f t="shared" si="155"/>
        <v>0.572555184554821</v>
      </c>
      <c r="Q2444" s="17">
        <f>YEAR(SalesDataTable[[#This Row],[Order Date]])</f>
        <v>2026</v>
      </c>
      <c r="R2444" s="16" t="str">
        <f>"Q"&amp;ROUNDUP(MONTH(SalesDataTable[[#This Row],[Order Date]])/3,0)</f>
        <v>Q4</v>
      </c>
      <c r="S2444" s="13">
        <f>MONTH(SalesDataTable[[#This Row],[Order Date]])</f>
        <v>11</v>
      </c>
      <c r="T2444" s="16" t="str">
        <f>TEXT(SalesDataTable[[#This Row],[Order Date]],"mmm")</f>
        <v>Nov</v>
      </c>
    </row>
    <row r="2445" ht="15.6" spans="1:20">
      <c r="A2445" s="19" t="s">
        <v>2516</v>
      </c>
      <c r="B2445" s="11">
        <v>46351</v>
      </c>
      <c r="C2445" s="12" t="s">
        <v>34</v>
      </c>
      <c r="D2445" s="12" t="s">
        <v>54</v>
      </c>
      <c r="E2445" s="12" t="s">
        <v>23</v>
      </c>
      <c r="F2445" s="12" t="s">
        <v>36</v>
      </c>
      <c r="G2445" s="12" t="s">
        <v>31</v>
      </c>
      <c r="H2445" s="12" t="s">
        <v>99</v>
      </c>
      <c r="I2445" s="13">
        <v>1</v>
      </c>
      <c r="J2445" s="14">
        <v>70.1</v>
      </c>
      <c r="K2445" s="15">
        <v>0.15</v>
      </c>
      <c r="L2445" s="14">
        <v>32.28</v>
      </c>
      <c r="M2445" s="14">
        <f t="shared" si="152"/>
        <v>59.585</v>
      </c>
      <c r="N2445" s="14">
        <f t="shared" si="153"/>
        <v>32.28</v>
      </c>
      <c r="O2445" s="14">
        <f t="shared" si="154"/>
        <v>27.305</v>
      </c>
      <c r="P2445" s="16">
        <f t="shared" si="155"/>
        <v>0.45825291600235</v>
      </c>
      <c r="Q2445" s="17">
        <f>YEAR(SalesDataTable[[#This Row],[Order Date]])</f>
        <v>2026</v>
      </c>
      <c r="R2445" s="16" t="str">
        <f>"Q"&amp;ROUNDUP(MONTH(SalesDataTable[[#This Row],[Order Date]])/3,0)</f>
        <v>Q4</v>
      </c>
      <c r="S2445" s="13">
        <f>MONTH(SalesDataTable[[#This Row],[Order Date]])</f>
        <v>11</v>
      </c>
      <c r="T2445" s="16" t="str">
        <f>TEXT(SalesDataTable[[#This Row],[Order Date]],"mmm")</f>
        <v>Nov</v>
      </c>
    </row>
    <row r="2446" ht="15.6" spans="1:20">
      <c r="A2446" s="19" t="s">
        <v>2517</v>
      </c>
      <c r="B2446" s="11">
        <v>46351</v>
      </c>
      <c r="C2446" s="12" t="s">
        <v>28</v>
      </c>
      <c r="D2446" s="12" t="s">
        <v>89</v>
      </c>
      <c r="E2446" s="12" t="s">
        <v>59</v>
      </c>
      <c r="F2446" s="12" t="s">
        <v>36</v>
      </c>
      <c r="G2446" s="12" t="s">
        <v>31</v>
      </c>
      <c r="H2446" s="12" t="s">
        <v>41</v>
      </c>
      <c r="I2446" s="13">
        <v>1</v>
      </c>
      <c r="J2446" s="14">
        <v>144.25</v>
      </c>
      <c r="K2446" s="15">
        <v>0.1</v>
      </c>
      <c r="L2446" s="14">
        <v>79.55</v>
      </c>
      <c r="M2446" s="14">
        <f t="shared" si="152"/>
        <v>129.825</v>
      </c>
      <c r="N2446" s="14">
        <f t="shared" si="153"/>
        <v>79.55</v>
      </c>
      <c r="O2446" s="14">
        <f t="shared" si="154"/>
        <v>50.275</v>
      </c>
      <c r="P2446" s="16">
        <f t="shared" si="155"/>
        <v>0.387252070094358</v>
      </c>
      <c r="Q2446" s="17">
        <f>YEAR(SalesDataTable[[#This Row],[Order Date]])</f>
        <v>2026</v>
      </c>
      <c r="R2446" s="16" t="str">
        <f>"Q"&amp;ROUNDUP(MONTH(SalesDataTable[[#This Row],[Order Date]])/3,0)</f>
        <v>Q4</v>
      </c>
      <c r="S2446" s="13">
        <f>MONTH(SalesDataTable[[#This Row],[Order Date]])</f>
        <v>11</v>
      </c>
      <c r="T2446" s="16" t="str">
        <f>TEXT(SalesDataTable[[#This Row],[Order Date]],"mmm")</f>
        <v>Nov</v>
      </c>
    </row>
    <row r="2447" ht="15.6" spans="1:20">
      <c r="A2447" s="19" t="s">
        <v>2518</v>
      </c>
      <c r="B2447" s="11">
        <v>46351</v>
      </c>
      <c r="C2447" s="12" t="s">
        <v>28</v>
      </c>
      <c r="D2447" s="12" t="s">
        <v>58</v>
      </c>
      <c r="E2447" s="12" t="s">
        <v>59</v>
      </c>
      <c r="F2447" s="12" t="s">
        <v>24</v>
      </c>
      <c r="G2447" s="12" t="s">
        <v>31</v>
      </c>
      <c r="H2447" s="12" t="s">
        <v>41</v>
      </c>
      <c r="I2447" s="13">
        <v>4</v>
      </c>
      <c r="J2447" s="14">
        <v>146.19</v>
      </c>
      <c r="K2447" s="15">
        <v>0.1</v>
      </c>
      <c r="L2447" s="14">
        <v>79.57</v>
      </c>
      <c r="M2447" s="14">
        <f t="shared" si="152"/>
        <v>526.284</v>
      </c>
      <c r="N2447" s="14">
        <f t="shared" si="153"/>
        <v>318.28</v>
      </c>
      <c r="O2447" s="14">
        <f t="shared" si="154"/>
        <v>208.004</v>
      </c>
      <c r="P2447" s="16">
        <f t="shared" si="155"/>
        <v>0.395231471980908</v>
      </c>
      <c r="Q2447" s="17">
        <f>YEAR(SalesDataTable[[#This Row],[Order Date]])</f>
        <v>2026</v>
      </c>
      <c r="R2447" s="16" t="str">
        <f>"Q"&amp;ROUNDUP(MONTH(SalesDataTable[[#This Row],[Order Date]])/3,0)</f>
        <v>Q4</v>
      </c>
      <c r="S2447" s="13">
        <f>MONTH(SalesDataTable[[#This Row],[Order Date]])</f>
        <v>11</v>
      </c>
      <c r="T2447" s="16" t="str">
        <f>TEXT(SalesDataTable[[#This Row],[Order Date]],"mmm")</f>
        <v>Nov</v>
      </c>
    </row>
    <row r="2448" ht="15.6" spans="1:20">
      <c r="A2448" s="19" t="s">
        <v>2519</v>
      </c>
      <c r="B2448" s="11">
        <v>46351</v>
      </c>
      <c r="C2448" s="12" t="s">
        <v>21</v>
      </c>
      <c r="D2448" s="12" t="s">
        <v>72</v>
      </c>
      <c r="E2448" s="12" t="s">
        <v>23</v>
      </c>
      <c r="F2448" s="12" t="s">
        <v>36</v>
      </c>
      <c r="G2448" s="12" t="s">
        <v>51</v>
      </c>
      <c r="H2448" s="12" t="s">
        <v>84</v>
      </c>
      <c r="I2448" s="13">
        <v>1</v>
      </c>
      <c r="J2448" s="14">
        <v>81.89</v>
      </c>
      <c r="K2448" s="15">
        <v>0.05</v>
      </c>
      <c r="L2448" s="14">
        <v>38.33</v>
      </c>
      <c r="M2448" s="14">
        <f t="shared" si="152"/>
        <v>77.7955</v>
      </c>
      <c r="N2448" s="14">
        <f t="shared" si="153"/>
        <v>38.33</v>
      </c>
      <c r="O2448" s="14">
        <f t="shared" si="154"/>
        <v>39.4655</v>
      </c>
      <c r="P2448" s="16">
        <f t="shared" si="155"/>
        <v>0.50729797996028</v>
      </c>
      <c r="Q2448" s="17">
        <f>YEAR(SalesDataTable[[#This Row],[Order Date]])</f>
        <v>2026</v>
      </c>
      <c r="R2448" s="16" t="str">
        <f>"Q"&amp;ROUNDUP(MONTH(SalesDataTable[[#This Row],[Order Date]])/3,0)</f>
        <v>Q4</v>
      </c>
      <c r="S2448" s="13">
        <f>MONTH(SalesDataTable[[#This Row],[Order Date]])</f>
        <v>11</v>
      </c>
      <c r="T2448" s="16" t="str">
        <f>TEXT(SalesDataTable[[#This Row],[Order Date]],"mmm")</f>
        <v>Nov</v>
      </c>
    </row>
    <row r="2449" ht="15.6" spans="1:20">
      <c r="A2449" s="19" t="s">
        <v>2520</v>
      </c>
      <c r="B2449" s="11">
        <v>46351</v>
      </c>
      <c r="C2449" s="12" t="s">
        <v>34</v>
      </c>
      <c r="D2449" s="12" t="s">
        <v>35</v>
      </c>
      <c r="E2449" s="12" t="s">
        <v>45</v>
      </c>
      <c r="F2449" s="12" t="s">
        <v>36</v>
      </c>
      <c r="G2449" s="12" t="s">
        <v>51</v>
      </c>
      <c r="H2449" s="12" t="s">
        <v>61</v>
      </c>
      <c r="I2449" s="13">
        <v>2</v>
      </c>
      <c r="J2449" s="14">
        <v>194.78</v>
      </c>
      <c r="K2449" s="15">
        <v>0.15</v>
      </c>
      <c r="L2449" s="14">
        <v>102.51</v>
      </c>
      <c r="M2449" s="14">
        <f t="shared" si="152"/>
        <v>331.126</v>
      </c>
      <c r="N2449" s="14">
        <f t="shared" si="153"/>
        <v>205.02</v>
      </c>
      <c r="O2449" s="14">
        <f t="shared" si="154"/>
        <v>126.106</v>
      </c>
      <c r="P2449" s="16">
        <f t="shared" si="155"/>
        <v>0.380839921963241</v>
      </c>
      <c r="Q2449" s="17">
        <f>YEAR(SalesDataTable[[#This Row],[Order Date]])</f>
        <v>2026</v>
      </c>
      <c r="R2449" s="16" t="str">
        <f>"Q"&amp;ROUNDUP(MONTH(SalesDataTable[[#This Row],[Order Date]])/3,0)</f>
        <v>Q4</v>
      </c>
      <c r="S2449" s="13">
        <f>MONTH(SalesDataTable[[#This Row],[Order Date]])</f>
        <v>11</v>
      </c>
      <c r="T2449" s="16" t="str">
        <f>TEXT(SalesDataTable[[#This Row],[Order Date]],"mmm")</f>
        <v>Nov</v>
      </c>
    </row>
    <row r="2450" ht="15.6" spans="1:20">
      <c r="A2450" s="19" t="s">
        <v>2521</v>
      </c>
      <c r="B2450" s="11">
        <v>46351</v>
      </c>
      <c r="C2450" s="12" t="s">
        <v>28</v>
      </c>
      <c r="D2450" s="12" t="s">
        <v>106</v>
      </c>
      <c r="E2450" s="12" t="s">
        <v>23</v>
      </c>
      <c r="F2450" s="12" t="s">
        <v>24</v>
      </c>
      <c r="G2450" s="12" t="s">
        <v>31</v>
      </c>
      <c r="H2450" s="12" t="s">
        <v>41</v>
      </c>
      <c r="I2450" s="13">
        <v>1</v>
      </c>
      <c r="J2450" s="14">
        <v>141.63</v>
      </c>
      <c r="K2450" s="15">
        <v>0.05</v>
      </c>
      <c r="L2450" s="14">
        <v>77.17</v>
      </c>
      <c r="M2450" s="14">
        <f t="shared" si="152"/>
        <v>134.5485</v>
      </c>
      <c r="N2450" s="14">
        <f t="shared" si="153"/>
        <v>77.17</v>
      </c>
      <c r="O2450" s="14">
        <f t="shared" si="154"/>
        <v>57.3785</v>
      </c>
      <c r="P2450" s="16">
        <f t="shared" si="155"/>
        <v>0.426452171521793</v>
      </c>
      <c r="Q2450" s="17">
        <f>YEAR(SalesDataTable[[#This Row],[Order Date]])</f>
        <v>2026</v>
      </c>
      <c r="R2450" s="16" t="str">
        <f>"Q"&amp;ROUNDUP(MONTH(SalesDataTable[[#This Row],[Order Date]])/3,0)</f>
        <v>Q4</v>
      </c>
      <c r="S2450" s="13">
        <f>MONTH(SalesDataTable[[#This Row],[Order Date]])</f>
        <v>11</v>
      </c>
      <c r="T2450" s="16" t="str">
        <f>TEXT(SalesDataTable[[#This Row],[Order Date]],"mmm")</f>
        <v>Nov</v>
      </c>
    </row>
    <row r="2451" ht="15.6" spans="1:20">
      <c r="A2451" s="19" t="s">
        <v>2522</v>
      </c>
      <c r="B2451" s="11">
        <v>46352</v>
      </c>
      <c r="C2451" s="12" t="s">
        <v>34</v>
      </c>
      <c r="D2451" s="12" t="s">
        <v>146</v>
      </c>
      <c r="E2451" s="12" t="s">
        <v>23</v>
      </c>
      <c r="F2451" s="12" t="s">
        <v>24</v>
      </c>
      <c r="G2451" s="12" t="s">
        <v>25</v>
      </c>
      <c r="H2451" s="12" t="s">
        <v>55</v>
      </c>
      <c r="I2451" s="13">
        <v>1</v>
      </c>
      <c r="J2451" s="14">
        <v>40.86</v>
      </c>
      <c r="K2451" s="15">
        <v>0.05</v>
      </c>
      <c r="L2451" s="14">
        <v>17.14</v>
      </c>
      <c r="M2451" s="14">
        <f t="shared" si="152"/>
        <v>38.817</v>
      </c>
      <c r="N2451" s="14">
        <f t="shared" si="153"/>
        <v>17.14</v>
      </c>
      <c r="O2451" s="14">
        <f t="shared" si="154"/>
        <v>21.677</v>
      </c>
      <c r="P2451" s="16">
        <f t="shared" si="155"/>
        <v>0.558440889301079</v>
      </c>
      <c r="Q2451" s="17">
        <f>YEAR(SalesDataTable[[#This Row],[Order Date]])</f>
        <v>2026</v>
      </c>
      <c r="R2451" s="16" t="str">
        <f>"Q"&amp;ROUNDUP(MONTH(SalesDataTable[[#This Row],[Order Date]])/3,0)</f>
        <v>Q4</v>
      </c>
      <c r="S2451" s="13">
        <f>MONTH(SalesDataTable[[#This Row],[Order Date]])</f>
        <v>11</v>
      </c>
      <c r="T2451" s="16" t="str">
        <f>TEXT(SalesDataTable[[#This Row],[Order Date]],"mmm")</f>
        <v>Nov</v>
      </c>
    </row>
    <row r="2452" ht="15.6" spans="1:20">
      <c r="A2452" s="19" t="s">
        <v>2523</v>
      </c>
      <c r="B2452" s="11">
        <v>46352</v>
      </c>
      <c r="C2452" s="12" t="s">
        <v>47</v>
      </c>
      <c r="D2452" s="12" t="s">
        <v>68</v>
      </c>
      <c r="E2452" s="12" t="s">
        <v>23</v>
      </c>
      <c r="F2452" s="12" t="s">
        <v>36</v>
      </c>
      <c r="G2452" s="12" t="s">
        <v>31</v>
      </c>
      <c r="H2452" s="12" t="s">
        <v>41</v>
      </c>
      <c r="I2452" s="13">
        <v>1</v>
      </c>
      <c r="J2452" s="14">
        <v>141.61</v>
      </c>
      <c r="K2452" s="15">
        <v>0.05</v>
      </c>
      <c r="L2452" s="14">
        <v>77.7</v>
      </c>
      <c r="M2452" s="14">
        <f t="shared" si="152"/>
        <v>134.5295</v>
      </c>
      <c r="N2452" s="14">
        <f t="shared" si="153"/>
        <v>77.7</v>
      </c>
      <c r="O2452" s="14">
        <f t="shared" si="154"/>
        <v>56.8295</v>
      </c>
      <c r="P2452" s="16">
        <f t="shared" si="155"/>
        <v>0.422431511304212</v>
      </c>
      <c r="Q2452" s="17">
        <f>YEAR(SalesDataTable[[#This Row],[Order Date]])</f>
        <v>2026</v>
      </c>
      <c r="R2452" s="16" t="str">
        <f>"Q"&amp;ROUNDUP(MONTH(SalesDataTable[[#This Row],[Order Date]])/3,0)</f>
        <v>Q4</v>
      </c>
      <c r="S2452" s="13">
        <f>MONTH(SalesDataTable[[#This Row],[Order Date]])</f>
        <v>11</v>
      </c>
      <c r="T2452" s="16" t="str">
        <f>TEXT(SalesDataTable[[#This Row],[Order Date]],"mmm")</f>
        <v>Nov</v>
      </c>
    </row>
    <row r="2453" ht="15.6" spans="1:20">
      <c r="A2453" s="19" t="s">
        <v>2524</v>
      </c>
      <c r="B2453" s="11">
        <v>46352</v>
      </c>
      <c r="C2453" s="12" t="s">
        <v>47</v>
      </c>
      <c r="D2453" s="12" t="s">
        <v>65</v>
      </c>
      <c r="E2453" s="12" t="s">
        <v>23</v>
      </c>
      <c r="F2453" s="12" t="s">
        <v>36</v>
      </c>
      <c r="G2453" s="12" t="s">
        <v>51</v>
      </c>
      <c r="H2453" s="12" t="s">
        <v>110</v>
      </c>
      <c r="I2453" s="13">
        <v>2</v>
      </c>
      <c r="J2453" s="14">
        <v>122.15</v>
      </c>
      <c r="K2453" s="15">
        <v>0.1</v>
      </c>
      <c r="L2453" s="14">
        <v>61.15</v>
      </c>
      <c r="M2453" s="14">
        <f t="shared" si="152"/>
        <v>219.87</v>
      </c>
      <c r="N2453" s="14">
        <f t="shared" si="153"/>
        <v>122.3</v>
      </c>
      <c r="O2453" s="14">
        <f t="shared" si="154"/>
        <v>97.57</v>
      </c>
      <c r="P2453" s="16">
        <f t="shared" si="155"/>
        <v>0.443762223131851</v>
      </c>
      <c r="Q2453" s="17">
        <f>YEAR(SalesDataTable[[#This Row],[Order Date]])</f>
        <v>2026</v>
      </c>
      <c r="R2453" s="16" t="str">
        <f>"Q"&amp;ROUNDUP(MONTH(SalesDataTable[[#This Row],[Order Date]])/3,0)</f>
        <v>Q4</v>
      </c>
      <c r="S2453" s="13">
        <f>MONTH(SalesDataTable[[#This Row],[Order Date]])</f>
        <v>11</v>
      </c>
      <c r="T2453" s="16" t="str">
        <f>TEXT(SalesDataTable[[#This Row],[Order Date]],"mmm")</f>
        <v>Nov</v>
      </c>
    </row>
    <row r="2454" ht="15.6" spans="1:20">
      <c r="A2454" s="19" t="s">
        <v>2525</v>
      </c>
      <c r="B2454" s="11">
        <v>46352</v>
      </c>
      <c r="C2454" s="12" t="s">
        <v>34</v>
      </c>
      <c r="D2454" s="12" t="s">
        <v>54</v>
      </c>
      <c r="E2454" s="12" t="s">
        <v>45</v>
      </c>
      <c r="F2454" s="12" t="s">
        <v>24</v>
      </c>
      <c r="G2454" s="12" t="s">
        <v>37</v>
      </c>
      <c r="H2454" s="12" t="s">
        <v>91</v>
      </c>
      <c r="I2454" s="13">
        <v>5</v>
      </c>
      <c r="J2454" s="14">
        <v>130.24</v>
      </c>
      <c r="K2454" s="15">
        <v>0.1</v>
      </c>
      <c r="L2454" s="14">
        <v>66.75</v>
      </c>
      <c r="M2454" s="14">
        <f t="shared" si="152"/>
        <v>586.08</v>
      </c>
      <c r="N2454" s="14">
        <f t="shared" si="153"/>
        <v>333.75</v>
      </c>
      <c r="O2454" s="14">
        <f t="shared" si="154"/>
        <v>252.33</v>
      </c>
      <c r="P2454" s="16">
        <f t="shared" si="155"/>
        <v>0.430538493038493</v>
      </c>
      <c r="Q2454" s="17">
        <f>YEAR(SalesDataTable[[#This Row],[Order Date]])</f>
        <v>2026</v>
      </c>
      <c r="R2454" s="16" t="str">
        <f>"Q"&amp;ROUNDUP(MONTH(SalesDataTable[[#This Row],[Order Date]])/3,0)</f>
        <v>Q4</v>
      </c>
      <c r="S2454" s="13">
        <f>MONTH(SalesDataTable[[#This Row],[Order Date]])</f>
        <v>11</v>
      </c>
      <c r="T2454" s="16" t="str">
        <f>TEXT(SalesDataTable[[#This Row],[Order Date]],"mmm")</f>
        <v>Nov</v>
      </c>
    </row>
    <row r="2455" ht="15.6" spans="1:20">
      <c r="A2455" s="19" t="s">
        <v>2526</v>
      </c>
      <c r="B2455" s="11">
        <v>46352</v>
      </c>
      <c r="C2455" s="12" t="s">
        <v>21</v>
      </c>
      <c r="D2455" s="12" t="s">
        <v>108</v>
      </c>
      <c r="E2455" s="12" t="s">
        <v>30</v>
      </c>
      <c r="F2455" s="12" t="s">
        <v>24</v>
      </c>
      <c r="G2455" s="12" t="s">
        <v>25</v>
      </c>
      <c r="H2455" s="12" t="s">
        <v>49</v>
      </c>
      <c r="I2455" s="13">
        <v>3</v>
      </c>
      <c r="J2455" s="14">
        <v>50.18</v>
      </c>
      <c r="K2455" s="15">
        <v>0.1</v>
      </c>
      <c r="L2455" s="14">
        <v>23.12</v>
      </c>
      <c r="M2455" s="14">
        <f t="shared" si="152"/>
        <v>135.486</v>
      </c>
      <c r="N2455" s="14">
        <f t="shared" si="153"/>
        <v>69.36</v>
      </c>
      <c r="O2455" s="14">
        <f t="shared" si="154"/>
        <v>66.126</v>
      </c>
      <c r="P2455" s="16">
        <f t="shared" si="155"/>
        <v>0.488065187547053</v>
      </c>
      <c r="Q2455" s="17">
        <f>YEAR(SalesDataTable[[#This Row],[Order Date]])</f>
        <v>2026</v>
      </c>
      <c r="R2455" s="16" t="str">
        <f>"Q"&amp;ROUNDUP(MONTH(SalesDataTable[[#This Row],[Order Date]])/3,0)</f>
        <v>Q4</v>
      </c>
      <c r="S2455" s="13">
        <f>MONTH(SalesDataTable[[#This Row],[Order Date]])</f>
        <v>11</v>
      </c>
      <c r="T2455" s="16" t="str">
        <f>TEXT(SalesDataTable[[#This Row],[Order Date]],"mmm")</f>
        <v>Nov</v>
      </c>
    </row>
    <row r="2456" ht="15.6" spans="1:20">
      <c r="A2456" s="19" t="s">
        <v>2527</v>
      </c>
      <c r="B2456" s="11">
        <v>46352</v>
      </c>
      <c r="C2456" s="12" t="s">
        <v>21</v>
      </c>
      <c r="D2456" s="12" t="s">
        <v>72</v>
      </c>
      <c r="E2456" s="12" t="s">
        <v>45</v>
      </c>
      <c r="F2456" s="12" t="s">
        <v>36</v>
      </c>
      <c r="G2456" s="12" t="s">
        <v>69</v>
      </c>
      <c r="H2456" s="12" t="s">
        <v>94</v>
      </c>
      <c r="I2456" s="13">
        <v>2</v>
      </c>
      <c r="J2456" s="14">
        <v>50.93</v>
      </c>
      <c r="K2456" s="15">
        <v>0.15</v>
      </c>
      <c r="L2456" s="14">
        <v>22.35</v>
      </c>
      <c r="M2456" s="14">
        <f t="shared" si="152"/>
        <v>86.581</v>
      </c>
      <c r="N2456" s="14">
        <f t="shared" si="153"/>
        <v>44.7</v>
      </c>
      <c r="O2456" s="14">
        <f t="shared" si="154"/>
        <v>41.881</v>
      </c>
      <c r="P2456" s="16">
        <f t="shared" si="155"/>
        <v>0.483720446749287</v>
      </c>
      <c r="Q2456" s="17">
        <f>YEAR(SalesDataTable[[#This Row],[Order Date]])</f>
        <v>2026</v>
      </c>
      <c r="R2456" s="16" t="str">
        <f>"Q"&amp;ROUNDUP(MONTH(SalesDataTable[[#This Row],[Order Date]])/3,0)</f>
        <v>Q4</v>
      </c>
      <c r="S2456" s="13">
        <f>MONTH(SalesDataTable[[#This Row],[Order Date]])</f>
        <v>11</v>
      </c>
      <c r="T2456" s="16" t="str">
        <f>TEXT(SalesDataTable[[#This Row],[Order Date]],"mmm")</f>
        <v>Nov</v>
      </c>
    </row>
    <row r="2457" ht="15.6" spans="1:20">
      <c r="A2457" s="19" t="s">
        <v>2528</v>
      </c>
      <c r="B2457" s="11">
        <v>46352</v>
      </c>
      <c r="C2457" s="12" t="s">
        <v>34</v>
      </c>
      <c r="D2457" s="12" t="s">
        <v>81</v>
      </c>
      <c r="E2457" s="12" t="s">
        <v>23</v>
      </c>
      <c r="F2457" s="12" t="s">
        <v>40</v>
      </c>
      <c r="G2457" s="12" t="s">
        <v>25</v>
      </c>
      <c r="H2457" s="12" t="s">
        <v>49</v>
      </c>
      <c r="I2457" s="13">
        <v>1</v>
      </c>
      <c r="J2457" s="14">
        <v>49.6</v>
      </c>
      <c r="K2457" s="15">
        <v>0</v>
      </c>
      <c r="L2457" s="14">
        <v>22.62</v>
      </c>
      <c r="M2457" s="14">
        <f t="shared" si="152"/>
        <v>49.6</v>
      </c>
      <c r="N2457" s="14">
        <f t="shared" si="153"/>
        <v>22.62</v>
      </c>
      <c r="O2457" s="14">
        <f t="shared" si="154"/>
        <v>26.98</v>
      </c>
      <c r="P2457" s="16">
        <f t="shared" si="155"/>
        <v>0.543951612903226</v>
      </c>
      <c r="Q2457" s="17">
        <f>YEAR(SalesDataTable[[#This Row],[Order Date]])</f>
        <v>2026</v>
      </c>
      <c r="R2457" s="16" t="str">
        <f>"Q"&amp;ROUNDUP(MONTH(SalesDataTable[[#This Row],[Order Date]])/3,0)</f>
        <v>Q4</v>
      </c>
      <c r="S2457" s="13">
        <f>MONTH(SalesDataTable[[#This Row],[Order Date]])</f>
        <v>11</v>
      </c>
      <c r="T2457" s="16" t="str">
        <f>TEXT(SalesDataTable[[#This Row],[Order Date]],"mmm")</f>
        <v>Nov</v>
      </c>
    </row>
    <row r="2458" ht="15.6" spans="1:20">
      <c r="A2458" s="19" t="s">
        <v>2529</v>
      </c>
      <c r="B2458" s="11">
        <v>46352</v>
      </c>
      <c r="C2458" s="12" t="s">
        <v>28</v>
      </c>
      <c r="D2458" s="12" t="s">
        <v>86</v>
      </c>
      <c r="E2458" s="12" t="s">
        <v>30</v>
      </c>
      <c r="F2458" s="12" t="s">
        <v>40</v>
      </c>
      <c r="G2458" s="12" t="s">
        <v>51</v>
      </c>
      <c r="H2458" s="12" t="s">
        <v>84</v>
      </c>
      <c r="I2458" s="13">
        <v>3</v>
      </c>
      <c r="J2458" s="14">
        <v>83.3</v>
      </c>
      <c r="K2458" s="15">
        <v>0.15</v>
      </c>
      <c r="L2458" s="14">
        <v>38.74</v>
      </c>
      <c r="M2458" s="14">
        <f t="shared" si="152"/>
        <v>212.415</v>
      </c>
      <c r="N2458" s="14">
        <f t="shared" si="153"/>
        <v>116.22</v>
      </c>
      <c r="O2458" s="14">
        <f t="shared" si="154"/>
        <v>96.195</v>
      </c>
      <c r="P2458" s="16">
        <f t="shared" si="155"/>
        <v>0.452863498340513</v>
      </c>
      <c r="Q2458" s="17">
        <f>YEAR(SalesDataTable[[#This Row],[Order Date]])</f>
        <v>2026</v>
      </c>
      <c r="R2458" s="16" t="str">
        <f>"Q"&amp;ROUNDUP(MONTH(SalesDataTable[[#This Row],[Order Date]])/3,0)</f>
        <v>Q4</v>
      </c>
      <c r="S2458" s="13">
        <f>MONTH(SalesDataTable[[#This Row],[Order Date]])</f>
        <v>11</v>
      </c>
      <c r="T2458" s="16" t="str">
        <f>TEXT(SalesDataTable[[#This Row],[Order Date]],"mmm")</f>
        <v>Nov</v>
      </c>
    </row>
    <row r="2459" ht="15.6" spans="1:20">
      <c r="A2459" s="19" t="s">
        <v>2530</v>
      </c>
      <c r="B2459" s="11">
        <v>46352</v>
      </c>
      <c r="C2459" s="12" t="s">
        <v>28</v>
      </c>
      <c r="D2459" s="12" t="s">
        <v>106</v>
      </c>
      <c r="E2459" s="12" t="s">
        <v>59</v>
      </c>
      <c r="F2459" s="12" t="s">
        <v>40</v>
      </c>
      <c r="G2459" s="12" t="s">
        <v>37</v>
      </c>
      <c r="H2459" s="12" t="s">
        <v>38</v>
      </c>
      <c r="I2459" s="13">
        <v>1</v>
      </c>
      <c r="J2459" s="14">
        <v>35.89</v>
      </c>
      <c r="K2459" s="15">
        <v>0.05</v>
      </c>
      <c r="L2459" s="14">
        <v>13.53</v>
      </c>
      <c r="M2459" s="14">
        <f t="shared" si="152"/>
        <v>34.0955</v>
      </c>
      <c r="N2459" s="14">
        <f t="shared" si="153"/>
        <v>13.53</v>
      </c>
      <c r="O2459" s="14">
        <f t="shared" si="154"/>
        <v>20.5655</v>
      </c>
      <c r="P2459" s="16">
        <f t="shared" si="155"/>
        <v>0.603173439310173</v>
      </c>
      <c r="Q2459" s="17">
        <f>YEAR(SalesDataTable[[#This Row],[Order Date]])</f>
        <v>2026</v>
      </c>
      <c r="R2459" s="16" t="str">
        <f>"Q"&amp;ROUNDUP(MONTH(SalesDataTable[[#This Row],[Order Date]])/3,0)</f>
        <v>Q4</v>
      </c>
      <c r="S2459" s="13">
        <f>MONTH(SalesDataTable[[#This Row],[Order Date]])</f>
        <v>11</v>
      </c>
      <c r="T2459" s="16" t="str">
        <f>TEXT(SalesDataTable[[#This Row],[Order Date]],"mmm")</f>
        <v>Nov</v>
      </c>
    </row>
    <row r="2460" ht="15.6" spans="1:20">
      <c r="A2460" s="19" t="s">
        <v>2531</v>
      </c>
      <c r="B2460" s="11">
        <v>46353</v>
      </c>
      <c r="C2460" s="12" t="s">
        <v>47</v>
      </c>
      <c r="D2460" s="12" t="s">
        <v>48</v>
      </c>
      <c r="E2460" s="12" t="s">
        <v>45</v>
      </c>
      <c r="F2460" s="12" t="s">
        <v>36</v>
      </c>
      <c r="G2460" s="12" t="s">
        <v>51</v>
      </c>
      <c r="H2460" s="12" t="s">
        <v>61</v>
      </c>
      <c r="I2460" s="13">
        <v>1</v>
      </c>
      <c r="J2460" s="14">
        <v>195.32</v>
      </c>
      <c r="K2460" s="15">
        <v>0</v>
      </c>
      <c r="L2460" s="14">
        <v>103.21</v>
      </c>
      <c r="M2460" s="14">
        <f t="shared" si="152"/>
        <v>195.32</v>
      </c>
      <c r="N2460" s="14">
        <f t="shared" si="153"/>
        <v>103.21</v>
      </c>
      <c r="O2460" s="14">
        <f t="shared" si="154"/>
        <v>92.11</v>
      </c>
      <c r="P2460" s="16">
        <f t="shared" si="155"/>
        <v>0.471585091132501</v>
      </c>
      <c r="Q2460" s="17">
        <f>YEAR(SalesDataTable[[#This Row],[Order Date]])</f>
        <v>2026</v>
      </c>
      <c r="R2460" s="16" t="str">
        <f>"Q"&amp;ROUNDUP(MONTH(SalesDataTable[[#This Row],[Order Date]])/3,0)</f>
        <v>Q4</v>
      </c>
      <c r="S2460" s="13">
        <f>MONTH(SalesDataTable[[#This Row],[Order Date]])</f>
        <v>11</v>
      </c>
      <c r="T2460" s="16" t="str">
        <f>TEXT(SalesDataTable[[#This Row],[Order Date]],"mmm")</f>
        <v>Nov</v>
      </c>
    </row>
    <row r="2461" ht="15.6" spans="1:20">
      <c r="A2461" s="19" t="s">
        <v>2532</v>
      </c>
      <c r="B2461" s="11">
        <v>46353</v>
      </c>
      <c r="C2461" s="12" t="s">
        <v>28</v>
      </c>
      <c r="D2461" s="12" t="s">
        <v>58</v>
      </c>
      <c r="E2461" s="12" t="s">
        <v>23</v>
      </c>
      <c r="F2461" s="12" t="s">
        <v>24</v>
      </c>
      <c r="G2461" s="12" t="s">
        <v>37</v>
      </c>
      <c r="H2461" s="12" t="s">
        <v>38</v>
      </c>
      <c r="I2461" s="13">
        <v>1</v>
      </c>
      <c r="J2461" s="14">
        <v>36.36</v>
      </c>
      <c r="K2461" s="15">
        <v>0.05</v>
      </c>
      <c r="L2461" s="14">
        <v>13.33</v>
      </c>
      <c r="M2461" s="14">
        <f t="shared" si="152"/>
        <v>34.542</v>
      </c>
      <c r="N2461" s="14">
        <f t="shared" si="153"/>
        <v>13.33</v>
      </c>
      <c r="O2461" s="14">
        <f t="shared" si="154"/>
        <v>21.212</v>
      </c>
      <c r="P2461" s="16">
        <f t="shared" si="155"/>
        <v>0.614092988246193</v>
      </c>
      <c r="Q2461" s="17">
        <f>YEAR(SalesDataTable[[#This Row],[Order Date]])</f>
        <v>2026</v>
      </c>
      <c r="R2461" s="16" t="str">
        <f>"Q"&amp;ROUNDUP(MONTH(SalesDataTable[[#This Row],[Order Date]])/3,0)</f>
        <v>Q4</v>
      </c>
      <c r="S2461" s="13">
        <f>MONTH(SalesDataTable[[#This Row],[Order Date]])</f>
        <v>11</v>
      </c>
      <c r="T2461" s="16" t="str">
        <f>TEXT(SalesDataTable[[#This Row],[Order Date]],"mmm")</f>
        <v>Nov</v>
      </c>
    </row>
    <row r="2462" ht="15.6" spans="1:20">
      <c r="A2462" s="19" t="s">
        <v>2533</v>
      </c>
      <c r="B2462" s="11">
        <v>46353</v>
      </c>
      <c r="C2462" s="12" t="s">
        <v>28</v>
      </c>
      <c r="D2462" s="12" t="s">
        <v>89</v>
      </c>
      <c r="E2462" s="12" t="s">
        <v>23</v>
      </c>
      <c r="F2462" s="12" t="s">
        <v>24</v>
      </c>
      <c r="G2462" s="12" t="s">
        <v>37</v>
      </c>
      <c r="H2462" s="12" t="s">
        <v>38</v>
      </c>
      <c r="I2462" s="13">
        <v>2</v>
      </c>
      <c r="J2462" s="14">
        <v>35.85</v>
      </c>
      <c r="K2462" s="15">
        <v>0.05</v>
      </c>
      <c r="L2462" s="14">
        <v>13.69</v>
      </c>
      <c r="M2462" s="14">
        <f t="shared" si="152"/>
        <v>68.115</v>
      </c>
      <c r="N2462" s="14">
        <f t="shared" si="153"/>
        <v>27.38</v>
      </c>
      <c r="O2462" s="14">
        <f t="shared" si="154"/>
        <v>40.735</v>
      </c>
      <c r="P2462" s="16">
        <f t="shared" si="155"/>
        <v>0.598032738750642</v>
      </c>
      <c r="Q2462" s="17">
        <f>YEAR(SalesDataTable[[#This Row],[Order Date]])</f>
        <v>2026</v>
      </c>
      <c r="R2462" s="16" t="str">
        <f>"Q"&amp;ROUNDUP(MONTH(SalesDataTable[[#This Row],[Order Date]])/3,0)</f>
        <v>Q4</v>
      </c>
      <c r="S2462" s="13">
        <f>MONTH(SalesDataTable[[#This Row],[Order Date]])</f>
        <v>11</v>
      </c>
      <c r="T2462" s="16" t="str">
        <f>TEXT(SalesDataTable[[#This Row],[Order Date]],"mmm")</f>
        <v>Nov</v>
      </c>
    </row>
    <row r="2463" ht="15.6" spans="1:20">
      <c r="A2463" s="19" t="s">
        <v>2534</v>
      </c>
      <c r="B2463" s="11">
        <v>46353</v>
      </c>
      <c r="C2463" s="12" t="s">
        <v>47</v>
      </c>
      <c r="D2463" s="12" t="s">
        <v>68</v>
      </c>
      <c r="E2463" s="12" t="s">
        <v>23</v>
      </c>
      <c r="F2463" s="12" t="s">
        <v>36</v>
      </c>
      <c r="G2463" s="12" t="s">
        <v>37</v>
      </c>
      <c r="H2463" s="12" t="s">
        <v>66</v>
      </c>
      <c r="I2463" s="13">
        <v>4</v>
      </c>
      <c r="J2463" s="14">
        <v>46.73</v>
      </c>
      <c r="K2463" s="15">
        <v>0</v>
      </c>
      <c r="L2463" s="14">
        <v>17.99</v>
      </c>
      <c r="M2463" s="14">
        <f t="shared" si="152"/>
        <v>186.92</v>
      </c>
      <c r="N2463" s="14">
        <f t="shared" si="153"/>
        <v>71.96</v>
      </c>
      <c r="O2463" s="14">
        <f t="shared" si="154"/>
        <v>114.96</v>
      </c>
      <c r="P2463" s="16">
        <f t="shared" si="155"/>
        <v>0.615022469505671</v>
      </c>
      <c r="Q2463" s="17">
        <f>YEAR(SalesDataTable[[#This Row],[Order Date]])</f>
        <v>2026</v>
      </c>
      <c r="R2463" s="16" t="str">
        <f>"Q"&amp;ROUNDUP(MONTH(SalesDataTable[[#This Row],[Order Date]])/3,0)</f>
        <v>Q4</v>
      </c>
      <c r="S2463" s="13">
        <f>MONTH(SalesDataTable[[#This Row],[Order Date]])</f>
        <v>11</v>
      </c>
      <c r="T2463" s="16" t="str">
        <f>TEXT(SalesDataTable[[#This Row],[Order Date]],"mmm")</f>
        <v>Nov</v>
      </c>
    </row>
    <row r="2464" ht="15.6" spans="1:20">
      <c r="A2464" s="19" t="s">
        <v>2535</v>
      </c>
      <c r="B2464" s="11">
        <v>46353</v>
      </c>
      <c r="C2464" s="12" t="s">
        <v>47</v>
      </c>
      <c r="D2464" s="12" t="s">
        <v>102</v>
      </c>
      <c r="E2464" s="12" t="s">
        <v>45</v>
      </c>
      <c r="F2464" s="12" t="s">
        <v>24</v>
      </c>
      <c r="G2464" s="12" t="s">
        <v>31</v>
      </c>
      <c r="H2464" s="12" t="s">
        <v>41</v>
      </c>
      <c r="I2464" s="13">
        <v>3</v>
      </c>
      <c r="J2464" s="14">
        <v>143.72</v>
      </c>
      <c r="K2464" s="15">
        <v>0.15</v>
      </c>
      <c r="L2464" s="14">
        <v>78.56</v>
      </c>
      <c r="M2464" s="14">
        <f t="shared" si="152"/>
        <v>366.486</v>
      </c>
      <c r="N2464" s="14">
        <f t="shared" si="153"/>
        <v>235.68</v>
      </c>
      <c r="O2464" s="14">
        <f t="shared" si="154"/>
        <v>130.806</v>
      </c>
      <c r="P2464" s="16">
        <f t="shared" si="155"/>
        <v>0.35691950033562</v>
      </c>
      <c r="Q2464" s="17">
        <f>YEAR(SalesDataTable[[#This Row],[Order Date]])</f>
        <v>2026</v>
      </c>
      <c r="R2464" s="16" t="str">
        <f>"Q"&amp;ROUNDUP(MONTH(SalesDataTable[[#This Row],[Order Date]])/3,0)</f>
        <v>Q4</v>
      </c>
      <c r="S2464" s="13">
        <f>MONTH(SalesDataTable[[#This Row],[Order Date]])</f>
        <v>11</v>
      </c>
      <c r="T2464" s="16" t="str">
        <f>TEXT(SalesDataTable[[#This Row],[Order Date]],"mmm")</f>
        <v>Nov</v>
      </c>
    </row>
    <row r="2465" ht="15.6" spans="1:20">
      <c r="A2465" s="19" t="s">
        <v>2536</v>
      </c>
      <c r="B2465" s="11">
        <v>46353</v>
      </c>
      <c r="C2465" s="12" t="s">
        <v>28</v>
      </c>
      <c r="D2465" s="12" t="s">
        <v>89</v>
      </c>
      <c r="E2465" s="12" t="s">
        <v>59</v>
      </c>
      <c r="F2465" s="12" t="s">
        <v>36</v>
      </c>
      <c r="G2465" s="12" t="s">
        <v>69</v>
      </c>
      <c r="H2465" s="12" t="s">
        <v>87</v>
      </c>
      <c r="I2465" s="13">
        <v>1</v>
      </c>
      <c r="J2465" s="14">
        <v>35.59</v>
      </c>
      <c r="K2465" s="15">
        <v>0</v>
      </c>
      <c r="L2465" s="14">
        <v>13.57</v>
      </c>
      <c r="M2465" s="14">
        <f t="shared" si="152"/>
        <v>35.59</v>
      </c>
      <c r="N2465" s="14">
        <f t="shared" si="153"/>
        <v>13.57</v>
      </c>
      <c r="O2465" s="14">
        <f t="shared" si="154"/>
        <v>22.02</v>
      </c>
      <c r="P2465" s="16">
        <f t="shared" si="155"/>
        <v>0.618713121663389</v>
      </c>
      <c r="Q2465" s="17">
        <f>YEAR(SalesDataTable[[#This Row],[Order Date]])</f>
        <v>2026</v>
      </c>
      <c r="R2465" s="16" t="str">
        <f>"Q"&amp;ROUNDUP(MONTH(SalesDataTable[[#This Row],[Order Date]])/3,0)</f>
        <v>Q4</v>
      </c>
      <c r="S2465" s="13">
        <f>MONTH(SalesDataTable[[#This Row],[Order Date]])</f>
        <v>11</v>
      </c>
      <c r="T2465" s="16" t="str">
        <f>TEXT(SalesDataTable[[#This Row],[Order Date]],"mmm")</f>
        <v>Nov</v>
      </c>
    </row>
    <row r="2466" ht="15.6" spans="1:20">
      <c r="A2466" s="19" t="s">
        <v>2537</v>
      </c>
      <c r="B2466" s="11">
        <v>46353</v>
      </c>
      <c r="C2466" s="12" t="s">
        <v>47</v>
      </c>
      <c r="D2466" s="12" t="s">
        <v>102</v>
      </c>
      <c r="E2466" s="12" t="s">
        <v>59</v>
      </c>
      <c r="F2466" s="12" t="s">
        <v>24</v>
      </c>
      <c r="G2466" s="12" t="s">
        <v>31</v>
      </c>
      <c r="H2466" s="12" t="s">
        <v>99</v>
      </c>
      <c r="I2466" s="13">
        <v>4</v>
      </c>
      <c r="J2466" s="14">
        <v>71.11</v>
      </c>
      <c r="K2466" s="15">
        <v>0.05</v>
      </c>
      <c r="L2466" s="14">
        <v>32.25</v>
      </c>
      <c r="M2466" s="14">
        <f t="shared" si="152"/>
        <v>270.218</v>
      </c>
      <c r="N2466" s="14">
        <f t="shared" si="153"/>
        <v>129</v>
      </c>
      <c r="O2466" s="14">
        <f t="shared" si="154"/>
        <v>141.218</v>
      </c>
      <c r="P2466" s="16">
        <f t="shared" si="155"/>
        <v>0.522607672323827</v>
      </c>
      <c r="Q2466" s="17">
        <f>YEAR(SalesDataTable[[#This Row],[Order Date]])</f>
        <v>2026</v>
      </c>
      <c r="R2466" s="16" t="str">
        <f>"Q"&amp;ROUNDUP(MONTH(SalesDataTable[[#This Row],[Order Date]])/3,0)</f>
        <v>Q4</v>
      </c>
      <c r="S2466" s="13">
        <f>MONTH(SalesDataTable[[#This Row],[Order Date]])</f>
        <v>11</v>
      </c>
      <c r="T2466" s="16" t="str">
        <f>TEXT(SalesDataTable[[#This Row],[Order Date]],"mmm")</f>
        <v>Nov</v>
      </c>
    </row>
    <row r="2467" ht="15.6" spans="1:20">
      <c r="A2467" s="19" t="s">
        <v>2538</v>
      </c>
      <c r="B2467" s="11">
        <v>46353</v>
      </c>
      <c r="C2467" s="12" t="s">
        <v>21</v>
      </c>
      <c r="D2467" s="12" t="s">
        <v>72</v>
      </c>
      <c r="E2467" s="12" t="s">
        <v>59</v>
      </c>
      <c r="F2467" s="12" t="s">
        <v>40</v>
      </c>
      <c r="G2467" s="12" t="s">
        <v>25</v>
      </c>
      <c r="H2467" s="12" t="s">
        <v>49</v>
      </c>
      <c r="I2467" s="13">
        <v>5</v>
      </c>
      <c r="J2467" s="14">
        <v>51.04</v>
      </c>
      <c r="K2467" s="15">
        <v>0</v>
      </c>
      <c r="L2467" s="14">
        <v>22.69</v>
      </c>
      <c r="M2467" s="14">
        <f t="shared" si="152"/>
        <v>255.2</v>
      </c>
      <c r="N2467" s="14">
        <f t="shared" si="153"/>
        <v>113.45</v>
      </c>
      <c r="O2467" s="14">
        <f t="shared" si="154"/>
        <v>141.75</v>
      </c>
      <c r="P2467" s="16">
        <f t="shared" si="155"/>
        <v>0.55544670846395</v>
      </c>
      <c r="Q2467" s="17">
        <f>YEAR(SalesDataTable[[#This Row],[Order Date]])</f>
        <v>2026</v>
      </c>
      <c r="R2467" s="16" t="str">
        <f>"Q"&amp;ROUNDUP(MONTH(SalesDataTable[[#This Row],[Order Date]])/3,0)</f>
        <v>Q4</v>
      </c>
      <c r="S2467" s="13">
        <f>MONTH(SalesDataTable[[#This Row],[Order Date]])</f>
        <v>11</v>
      </c>
      <c r="T2467" s="16" t="str">
        <f>TEXT(SalesDataTable[[#This Row],[Order Date]],"mmm")</f>
        <v>Nov</v>
      </c>
    </row>
    <row r="2468" ht="15.6" spans="1:20">
      <c r="A2468" s="19" t="s">
        <v>2539</v>
      </c>
      <c r="B2468" s="11">
        <v>46353</v>
      </c>
      <c r="C2468" s="12" t="s">
        <v>28</v>
      </c>
      <c r="D2468" s="12" t="s">
        <v>106</v>
      </c>
      <c r="E2468" s="12" t="s">
        <v>45</v>
      </c>
      <c r="F2468" s="12" t="s">
        <v>24</v>
      </c>
      <c r="G2468" s="12" t="s">
        <v>37</v>
      </c>
      <c r="H2468" s="12" t="s">
        <v>103</v>
      </c>
      <c r="I2468" s="13">
        <v>3</v>
      </c>
      <c r="J2468" s="14">
        <v>161.66</v>
      </c>
      <c r="K2468" s="15">
        <v>0.05</v>
      </c>
      <c r="L2468" s="14">
        <v>88.3</v>
      </c>
      <c r="M2468" s="14">
        <f t="shared" si="152"/>
        <v>460.731</v>
      </c>
      <c r="N2468" s="14">
        <f t="shared" si="153"/>
        <v>264.9</v>
      </c>
      <c r="O2468" s="14">
        <f t="shared" si="154"/>
        <v>195.831</v>
      </c>
      <c r="P2468" s="16">
        <f t="shared" si="155"/>
        <v>0.42504411467863</v>
      </c>
      <c r="Q2468" s="17">
        <f>YEAR(SalesDataTable[[#This Row],[Order Date]])</f>
        <v>2026</v>
      </c>
      <c r="R2468" s="16" t="str">
        <f>"Q"&amp;ROUNDUP(MONTH(SalesDataTable[[#This Row],[Order Date]])/3,0)</f>
        <v>Q4</v>
      </c>
      <c r="S2468" s="13">
        <f>MONTH(SalesDataTable[[#This Row],[Order Date]])</f>
        <v>11</v>
      </c>
      <c r="T2468" s="16" t="str">
        <f>TEXT(SalesDataTable[[#This Row],[Order Date]],"mmm")</f>
        <v>Nov</v>
      </c>
    </row>
    <row r="2469" ht="15.6" spans="1:20">
      <c r="A2469" s="19" t="s">
        <v>2540</v>
      </c>
      <c r="B2469" s="11">
        <v>46353</v>
      </c>
      <c r="C2469" s="12" t="s">
        <v>47</v>
      </c>
      <c r="D2469" s="12" t="s">
        <v>102</v>
      </c>
      <c r="E2469" s="12" t="s">
        <v>23</v>
      </c>
      <c r="F2469" s="12" t="s">
        <v>40</v>
      </c>
      <c r="G2469" s="12" t="s">
        <v>51</v>
      </c>
      <c r="H2469" s="12" t="s">
        <v>84</v>
      </c>
      <c r="I2469" s="13">
        <v>2</v>
      </c>
      <c r="J2469" s="14">
        <v>80.4</v>
      </c>
      <c r="K2469" s="15">
        <v>0.15</v>
      </c>
      <c r="L2469" s="14">
        <v>38.87</v>
      </c>
      <c r="M2469" s="14">
        <f t="shared" si="152"/>
        <v>136.68</v>
      </c>
      <c r="N2469" s="14">
        <f t="shared" si="153"/>
        <v>77.74</v>
      </c>
      <c r="O2469" s="14">
        <f t="shared" si="154"/>
        <v>58.94</v>
      </c>
      <c r="P2469" s="16">
        <f t="shared" si="155"/>
        <v>0.431226221832016</v>
      </c>
      <c r="Q2469" s="17">
        <f>YEAR(SalesDataTable[[#This Row],[Order Date]])</f>
        <v>2026</v>
      </c>
      <c r="R2469" s="16" t="str">
        <f>"Q"&amp;ROUNDUP(MONTH(SalesDataTable[[#This Row],[Order Date]])/3,0)</f>
        <v>Q4</v>
      </c>
      <c r="S2469" s="13">
        <f>MONTH(SalesDataTable[[#This Row],[Order Date]])</f>
        <v>11</v>
      </c>
      <c r="T2469" s="16" t="str">
        <f>TEXT(SalesDataTable[[#This Row],[Order Date]],"mmm")</f>
        <v>Nov</v>
      </c>
    </row>
    <row r="2470" ht="15.6" spans="1:20">
      <c r="A2470" s="19" t="s">
        <v>2541</v>
      </c>
      <c r="B2470" s="11">
        <v>46354</v>
      </c>
      <c r="C2470" s="12" t="s">
        <v>34</v>
      </c>
      <c r="D2470" s="12" t="s">
        <v>44</v>
      </c>
      <c r="E2470" s="12" t="s">
        <v>23</v>
      </c>
      <c r="F2470" s="12" t="s">
        <v>24</v>
      </c>
      <c r="G2470" s="12" t="s">
        <v>69</v>
      </c>
      <c r="H2470" s="12" t="s">
        <v>87</v>
      </c>
      <c r="I2470" s="13">
        <v>3</v>
      </c>
      <c r="J2470" s="14">
        <v>36.81</v>
      </c>
      <c r="K2470" s="15">
        <v>0.05</v>
      </c>
      <c r="L2470" s="14">
        <v>13.82</v>
      </c>
      <c r="M2470" s="14">
        <f t="shared" si="152"/>
        <v>104.9085</v>
      </c>
      <c r="N2470" s="14">
        <f t="shared" si="153"/>
        <v>41.46</v>
      </c>
      <c r="O2470" s="14">
        <f t="shared" si="154"/>
        <v>63.4485</v>
      </c>
      <c r="P2470" s="16">
        <f t="shared" si="155"/>
        <v>0.604798467235734</v>
      </c>
      <c r="Q2470" s="17">
        <f>YEAR(SalesDataTable[[#This Row],[Order Date]])</f>
        <v>2026</v>
      </c>
      <c r="R2470" s="16" t="str">
        <f>"Q"&amp;ROUNDUP(MONTH(SalesDataTable[[#This Row],[Order Date]])/3,0)</f>
        <v>Q4</v>
      </c>
      <c r="S2470" s="13">
        <f>MONTH(SalesDataTable[[#This Row],[Order Date]])</f>
        <v>11</v>
      </c>
      <c r="T2470" s="16" t="str">
        <f>TEXT(SalesDataTable[[#This Row],[Order Date]],"mmm")</f>
        <v>Nov</v>
      </c>
    </row>
    <row r="2471" ht="15.6" spans="1:20">
      <c r="A2471" s="19" t="s">
        <v>2542</v>
      </c>
      <c r="B2471" s="11">
        <v>46354</v>
      </c>
      <c r="C2471" s="12" t="s">
        <v>28</v>
      </c>
      <c r="D2471" s="12" t="s">
        <v>89</v>
      </c>
      <c r="E2471" s="12" t="s">
        <v>59</v>
      </c>
      <c r="F2471" s="12" t="s">
        <v>24</v>
      </c>
      <c r="G2471" s="12" t="s">
        <v>37</v>
      </c>
      <c r="H2471" s="12" t="s">
        <v>91</v>
      </c>
      <c r="I2471" s="13">
        <v>2</v>
      </c>
      <c r="J2471" s="14">
        <v>132.61</v>
      </c>
      <c r="K2471" s="15">
        <v>0.1</v>
      </c>
      <c r="L2471" s="14">
        <v>67.3</v>
      </c>
      <c r="M2471" s="14">
        <f t="shared" si="152"/>
        <v>238.698</v>
      </c>
      <c r="N2471" s="14">
        <f t="shared" si="153"/>
        <v>134.6</v>
      </c>
      <c r="O2471" s="14">
        <f t="shared" si="154"/>
        <v>104.098</v>
      </c>
      <c r="P2471" s="16">
        <f t="shared" si="155"/>
        <v>0.436107550126101</v>
      </c>
      <c r="Q2471" s="17">
        <f>YEAR(SalesDataTable[[#This Row],[Order Date]])</f>
        <v>2026</v>
      </c>
      <c r="R2471" s="16" t="str">
        <f>"Q"&amp;ROUNDUP(MONTH(SalesDataTable[[#This Row],[Order Date]])/3,0)</f>
        <v>Q4</v>
      </c>
      <c r="S2471" s="13">
        <f>MONTH(SalesDataTable[[#This Row],[Order Date]])</f>
        <v>11</v>
      </c>
      <c r="T2471" s="16" t="str">
        <f>TEXT(SalesDataTable[[#This Row],[Order Date]],"mmm")</f>
        <v>Nov</v>
      </c>
    </row>
    <row r="2472" ht="15.6" spans="1:20">
      <c r="A2472" s="19" t="s">
        <v>2543</v>
      </c>
      <c r="B2472" s="11">
        <v>46354</v>
      </c>
      <c r="C2472" s="12" t="s">
        <v>21</v>
      </c>
      <c r="D2472" s="12" t="s">
        <v>108</v>
      </c>
      <c r="E2472" s="12" t="s">
        <v>23</v>
      </c>
      <c r="F2472" s="12" t="s">
        <v>24</v>
      </c>
      <c r="G2472" s="12" t="s">
        <v>25</v>
      </c>
      <c r="H2472" s="12" t="s">
        <v>55</v>
      </c>
      <c r="I2472" s="13">
        <v>5</v>
      </c>
      <c r="J2472" s="14">
        <v>39.79</v>
      </c>
      <c r="K2472" s="15">
        <v>0.1</v>
      </c>
      <c r="L2472" s="14">
        <v>17.09</v>
      </c>
      <c r="M2472" s="14">
        <f t="shared" si="152"/>
        <v>179.055</v>
      </c>
      <c r="N2472" s="14">
        <f t="shared" si="153"/>
        <v>85.45</v>
      </c>
      <c r="O2472" s="14">
        <f t="shared" si="154"/>
        <v>93.605</v>
      </c>
      <c r="P2472" s="16">
        <f t="shared" si="155"/>
        <v>0.522772332523526</v>
      </c>
      <c r="Q2472" s="17">
        <f>YEAR(SalesDataTable[[#This Row],[Order Date]])</f>
        <v>2026</v>
      </c>
      <c r="R2472" s="16" t="str">
        <f>"Q"&amp;ROUNDUP(MONTH(SalesDataTable[[#This Row],[Order Date]])/3,0)</f>
        <v>Q4</v>
      </c>
      <c r="S2472" s="13">
        <f>MONTH(SalesDataTable[[#This Row],[Order Date]])</f>
        <v>11</v>
      </c>
      <c r="T2472" s="16" t="str">
        <f>TEXT(SalesDataTable[[#This Row],[Order Date]],"mmm")</f>
        <v>Nov</v>
      </c>
    </row>
    <row r="2473" ht="15.6" spans="1:20">
      <c r="A2473" s="19" t="s">
        <v>2544</v>
      </c>
      <c r="B2473" s="11">
        <v>46354</v>
      </c>
      <c r="C2473" s="12" t="s">
        <v>47</v>
      </c>
      <c r="D2473" s="12" t="s">
        <v>48</v>
      </c>
      <c r="E2473" s="12" t="s">
        <v>23</v>
      </c>
      <c r="F2473" s="12" t="s">
        <v>24</v>
      </c>
      <c r="G2473" s="12" t="s">
        <v>37</v>
      </c>
      <c r="H2473" s="12" t="s">
        <v>38</v>
      </c>
      <c r="I2473" s="13">
        <v>2</v>
      </c>
      <c r="J2473" s="14">
        <v>36.12</v>
      </c>
      <c r="K2473" s="15">
        <v>0.1</v>
      </c>
      <c r="L2473" s="14">
        <v>13.61</v>
      </c>
      <c r="M2473" s="14">
        <f t="shared" si="152"/>
        <v>65.016</v>
      </c>
      <c r="N2473" s="14">
        <f t="shared" si="153"/>
        <v>27.22</v>
      </c>
      <c r="O2473" s="14">
        <f t="shared" si="154"/>
        <v>37.796</v>
      </c>
      <c r="P2473" s="16">
        <f t="shared" si="155"/>
        <v>0.581333825519872</v>
      </c>
      <c r="Q2473" s="17">
        <f>YEAR(SalesDataTable[[#This Row],[Order Date]])</f>
        <v>2026</v>
      </c>
      <c r="R2473" s="16" t="str">
        <f>"Q"&amp;ROUNDUP(MONTH(SalesDataTable[[#This Row],[Order Date]])/3,0)</f>
        <v>Q4</v>
      </c>
      <c r="S2473" s="13">
        <f>MONTH(SalesDataTable[[#This Row],[Order Date]])</f>
        <v>11</v>
      </c>
      <c r="T2473" s="16" t="str">
        <f>TEXT(SalesDataTable[[#This Row],[Order Date]],"mmm")</f>
        <v>Nov</v>
      </c>
    </row>
    <row r="2474" ht="15.6" spans="1:20">
      <c r="A2474" s="19" t="s">
        <v>2545</v>
      </c>
      <c r="B2474" s="11">
        <v>46354</v>
      </c>
      <c r="C2474" s="12" t="s">
        <v>47</v>
      </c>
      <c r="D2474" s="12" t="s">
        <v>65</v>
      </c>
      <c r="E2474" s="12" t="s">
        <v>45</v>
      </c>
      <c r="F2474" s="12" t="s">
        <v>24</v>
      </c>
      <c r="G2474" s="12" t="s">
        <v>31</v>
      </c>
      <c r="H2474" s="12" t="s">
        <v>73</v>
      </c>
      <c r="I2474" s="13">
        <v>5</v>
      </c>
      <c r="J2474" s="14">
        <v>153.93</v>
      </c>
      <c r="K2474" s="15">
        <v>0.05</v>
      </c>
      <c r="L2474" s="14">
        <v>77.27</v>
      </c>
      <c r="M2474" s="14">
        <f t="shared" si="152"/>
        <v>731.1675</v>
      </c>
      <c r="N2474" s="14">
        <f t="shared" si="153"/>
        <v>386.35</v>
      </c>
      <c r="O2474" s="14">
        <f t="shared" si="154"/>
        <v>344.8175</v>
      </c>
      <c r="P2474" s="16">
        <f t="shared" si="155"/>
        <v>0.471598505130493</v>
      </c>
      <c r="Q2474" s="17">
        <f>YEAR(SalesDataTable[[#This Row],[Order Date]])</f>
        <v>2026</v>
      </c>
      <c r="R2474" s="16" t="str">
        <f>"Q"&amp;ROUNDUP(MONTH(SalesDataTable[[#This Row],[Order Date]])/3,0)</f>
        <v>Q4</v>
      </c>
      <c r="S2474" s="13">
        <f>MONTH(SalesDataTable[[#This Row],[Order Date]])</f>
        <v>11</v>
      </c>
      <c r="T2474" s="16" t="str">
        <f>TEXT(SalesDataTable[[#This Row],[Order Date]],"mmm")</f>
        <v>Nov</v>
      </c>
    </row>
    <row r="2475" ht="15.6" spans="1:20">
      <c r="A2475" s="19" t="s">
        <v>2546</v>
      </c>
      <c r="B2475" s="11">
        <v>46354</v>
      </c>
      <c r="C2475" s="12" t="s">
        <v>34</v>
      </c>
      <c r="D2475" s="12" t="s">
        <v>44</v>
      </c>
      <c r="E2475" s="12" t="s">
        <v>45</v>
      </c>
      <c r="F2475" s="12" t="s">
        <v>36</v>
      </c>
      <c r="G2475" s="12" t="s">
        <v>69</v>
      </c>
      <c r="H2475" s="12" t="s">
        <v>94</v>
      </c>
      <c r="I2475" s="13">
        <v>3</v>
      </c>
      <c r="J2475" s="14">
        <v>50.67</v>
      </c>
      <c r="K2475" s="15">
        <v>0.05</v>
      </c>
      <c r="L2475" s="14">
        <v>22.25</v>
      </c>
      <c r="M2475" s="14">
        <f t="shared" si="152"/>
        <v>144.4095</v>
      </c>
      <c r="N2475" s="14">
        <f t="shared" si="153"/>
        <v>66.75</v>
      </c>
      <c r="O2475" s="14">
        <f t="shared" si="154"/>
        <v>77.6595</v>
      </c>
      <c r="P2475" s="16">
        <f t="shared" si="155"/>
        <v>0.537772791956208</v>
      </c>
      <c r="Q2475" s="17">
        <f>YEAR(SalesDataTable[[#This Row],[Order Date]])</f>
        <v>2026</v>
      </c>
      <c r="R2475" s="16" t="str">
        <f>"Q"&amp;ROUNDUP(MONTH(SalesDataTable[[#This Row],[Order Date]])/3,0)</f>
        <v>Q4</v>
      </c>
      <c r="S2475" s="13">
        <f>MONTH(SalesDataTable[[#This Row],[Order Date]])</f>
        <v>11</v>
      </c>
      <c r="T2475" s="16" t="str">
        <f>TEXT(SalesDataTable[[#This Row],[Order Date]],"mmm")</f>
        <v>Nov</v>
      </c>
    </row>
    <row r="2476" ht="15.6" spans="1:20">
      <c r="A2476" s="19" t="s">
        <v>2547</v>
      </c>
      <c r="B2476" s="11">
        <v>46354</v>
      </c>
      <c r="C2476" s="12" t="s">
        <v>34</v>
      </c>
      <c r="D2476" s="12" t="s">
        <v>44</v>
      </c>
      <c r="E2476" s="12" t="s">
        <v>23</v>
      </c>
      <c r="F2476" s="12" t="s">
        <v>24</v>
      </c>
      <c r="G2476" s="12" t="s">
        <v>31</v>
      </c>
      <c r="H2476" s="12" t="s">
        <v>99</v>
      </c>
      <c r="I2476" s="13">
        <v>4</v>
      </c>
      <c r="J2476" s="14">
        <v>72.77</v>
      </c>
      <c r="K2476" s="15">
        <v>0</v>
      </c>
      <c r="L2476" s="14">
        <v>32.09</v>
      </c>
      <c r="M2476" s="14">
        <f t="shared" si="152"/>
        <v>291.08</v>
      </c>
      <c r="N2476" s="14">
        <f t="shared" si="153"/>
        <v>128.36</v>
      </c>
      <c r="O2476" s="14">
        <f t="shared" si="154"/>
        <v>162.72</v>
      </c>
      <c r="P2476" s="16">
        <f t="shared" si="155"/>
        <v>0.55902157482479</v>
      </c>
      <c r="Q2476" s="17">
        <f>YEAR(SalesDataTable[[#This Row],[Order Date]])</f>
        <v>2026</v>
      </c>
      <c r="R2476" s="16" t="str">
        <f>"Q"&amp;ROUNDUP(MONTH(SalesDataTable[[#This Row],[Order Date]])/3,0)</f>
        <v>Q4</v>
      </c>
      <c r="S2476" s="13">
        <f>MONTH(SalesDataTable[[#This Row],[Order Date]])</f>
        <v>11</v>
      </c>
      <c r="T2476" s="16" t="str">
        <f>TEXT(SalesDataTable[[#This Row],[Order Date]],"mmm")</f>
        <v>Nov</v>
      </c>
    </row>
    <row r="2477" ht="15.6" spans="1:20">
      <c r="A2477" s="19" t="s">
        <v>2548</v>
      </c>
      <c r="B2477" s="11">
        <v>46354</v>
      </c>
      <c r="C2477" s="12" t="s">
        <v>34</v>
      </c>
      <c r="D2477" s="12" t="s">
        <v>81</v>
      </c>
      <c r="E2477" s="12" t="s">
        <v>59</v>
      </c>
      <c r="F2477" s="12" t="s">
        <v>36</v>
      </c>
      <c r="G2477" s="12" t="s">
        <v>37</v>
      </c>
      <c r="H2477" s="12" t="s">
        <v>66</v>
      </c>
      <c r="I2477" s="13">
        <v>1</v>
      </c>
      <c r="J2477" s="14">
        <v>46.45</v>
      </c>
      <c r="K2477" s="15">
        <v>0.1</v>
      </c>
      <c r="L2477" s="14">
        <v>17.96</v>
      </c>
      <c r="M2477" s="14">
        <f t="shared" si="152"/>
        <v>41.805</v>
      </c>
      <c r="N2477" s="14">
        <f t="shared" si="153"/>
        <v>17.96</v>
      </c>
      <c r="O2477" s="14">
        <f t="shared" si="154"/>
        <v>23.845</v>
      </c>
      <c r="P2477" s="16">
        <f t="shared" si="155"/>
        <v>0.570386317426145</v>
      </c>
      <c r="Q2477" s="17">
        <f>YEAR(SalesDataTable[[#This Row],[Order Date]])</f>
        <v>2026</v>
      </c>
      <c r="R2477" s="16" t="str">
        <f>"Q"&amp;ROUNDUP(MONTH(SalesDataTable[[#This Row],[Order Date]])/3,0)</f>
        <v>Q4</v>
      </c>
      <c r="S2477" s="13">
        <f>MONTH(SalesDataTable[[#This Row],[Order Date]])</f>
        <v>11</v>
      </c>
      <c r="T2477" s="16" t="str">
        <f>TEXT(SalesDataTable[[#This Row],[Order Date]],"mmm")</f>
        <v>Nov</v>
      </c>
    </row>
    <row r="2478" ht="15.6" spans="1:20">
      <c r="A2478" s="19" t="s">
        <v>2549</v>
      </c>
      <c r="B2478" s="11">
        <v>46354</v>
      </c>
      <c r="C2478" s="12" t="s">
        <v>21</v>
      </c>
      <c r="D2478" s="12" t="s">
        <v>108</v>
      </c>
      <c r="E2478" s="12" t="s">
        <v>23</v>
      </c>
      <c r="F2478" s="12" t="s">
        <v>36</v>
      </c>
      <c r="G2478" s="12" t="s">
        <v>37</v>
      </c>
      <c r="H2478" s="12" t="s">
        <v>103</v>
      </c>
      <c r="I2478" s="13">
        <v>1</v>
      </c>
      <c r="J2478" s="14">
        <v>165.75</v>
      </c>
      <c r="K2478" s="15">
        <v>0.2</v>
      </c>
      <c r="L2478" s="14">
        <v>89.16</v>
      </c>
      <c r="M2478" s="14">
        <f t="shared" si="152"/>
        <v>132.6</v>
      </c>
      <c r="N2478" s="14">
        <f t="shared" si="153"/>
        <v>89.16</v>
      </c>
      <c r="O2478" s="14">
        <f t="shared" si="154"/>
        <v>43.44</v>
      </c>
      <c r="P2478" s="16">
        <f t="shared" si="155"/>
        <v>0.327601809954751</v>
      </c>
      <c r="Q2478" s="17">
        <f>YEAR(SalesDataTable[[#This Row],[Order Date]])</f>
        <v>2026</v>
      </c>
      <c r="R2478" s="16" t="str">
        <f>"Q"&amp;ROUNDUP(MONTH(SalesDataTable[[#This Row],[Order Date]])/3,0)</f>
        <v>Q4</v>
      </c>
      <c r="S2478" s="13">
        <f>MONTH(SalesDataTable[[#This Row],[Order Date]])</f>
        <v>11</v>
      </c>
      <c r="T2478" s="16" t="str">
        <f>TEXT(SalesDataTable[[#This Row],[Order Date]],"mmm")</f>
        <v>Nov</v>
      </c>
    </row>
    <row r="2479" ht="15.6" spans="1:20">
      <c r="A2479" s="19" t="s">
        <v>2550</v>
      </c>
      <c r="B2479" s="11">
        <v>46354</v>
      </c>
      <c r="C2479" s="12" t="s">
        <v>34</v>
      </c>
      <c r="D2479" s="12" t="s">
        <v>35</v>
      </c>
      <c r="E2479" s="12" t="s">
        <v>59</v>
      </c>
      <c r="F2479" s="12" t="s">
        <v>36</v>
      </c>
      <c r="G2479" s="12" t="s">
        <v>51</v>
      </c>
      <c r="H2479" s="12" t="s">
        <v>61</v>
      </c>
      <c r="I2479" s="13">
        <v>4</v>
      </c>
      <c r="J2479" s="14">
        <v>198.02</v>
      </c>
      <c r="K2479" s="15">
        <v>0.05</v>
      </c>
      <c r="L2479" s="14">
        <v>103.82</v>
      </c>
      <c r="M2479" s="14">
        <f t="shared" si="152"/>
        <v>752.476</v>
      </c>
      <c r="N2479" s="14">
        <f t="shared" si="153"/>
        <v>415.28</v>
      </c>
      <c r="O2479" s="14">
        <f t="shared" si="154"/>
        <v>337.196</v>
      </c>
      <c r="P2479" s="16">
        <f t="shared" si="155"/>
        <v>0.448115288726817</v>
      </c>
      <c r="Q2479" s="17">
        <f>YEAR(SalesDataTable[[#This Row],[Order Date]])</f>
        <v>2026</v>
      </c>
      <c r="R2479" s="16" t="str">
        <f>"Q"&amp;ROUNDUP(MONTH(SalesDataTable[[#This Row],[Order Date]])/3,0)</f>
        <v>Q4</v>
      </c>
      <c r="S2479" s="13">
        <f>MONTH(SalesDataTable[[#This Row],[Order Date]])</f>
        <v>11</v>
      </c>
      <c r="T2479" s="16" t="str">
        <f>TEXT(SalesDataTable[[#This Row],[Order Date]],"mmm")</f>
        <v>Nov</v>
      </c>
    </row>
    <row r="2480" ht="15.6" spans="1:20">
      <c r="A2480" s="19" t="s">
        <v>2551</v>
      </c>
      <c r="B2480" s="11">
        <v>46355</v>
      </c>
      <c r="C2480" s="12" t="s">
        <v>28</v>
      </c>
      <c r="D2480" s="12" t="s">
        <v>89</v>
      </c>
      <c r="E2480" s="12" t="s">
        <v>23</v>
      </c>
      <c r="F2480" s="12" t="s">
        <v>36</v>
      </c>
      <c r="G2480" s="12" t="s">
        <v>37</v>
      </c>
      <c r="H2480" s="12" t="s">
        <v>66</v>
      </c>
      <c r="I2480" s="13">
        <v>1</v>
      </c>
      <c r="J2480" s="14">
        <v>46.3</v>
      </c>
      <c r="K2480" s="15">
        <v>0.2</v>
      </c>
      <c r="L2480" s="14">
        <v>18.78</v>
      </c>
      <c r="M2480" s="14">
        <f t="shared" si="152"/>
        <v>37.04</v>
      </c>
      <c r="N2480" s="14">
        <f t="shared" si="153"/>
        <v>18.78</v>
      </c>
      <c r="O2480" s="14">
        <f t="shared" si="154"/>
        <v>18.26</v>
      </c>
      <c r="P2480" s="16">
        <f t="shared" si="155"/>
        <v>0.492980561555076</v>
      </c>
      <c r="Q2480" s="17">
        <f>YEAR(SalesDataTable[[#This Row],[Order Date]])</f>
        <v>2026</v>
      </c>
      <c r="R2480" s="16" t="str">
        <f>"Q"&amp;ROUNDUP(MONTH(SalesDataTable[[#This Row],[Order Date]])/3,0)</f>
        <v>Q4</v>
      </c>
      <c r="S2480" s="13">
        <f>MONTH(SalesDataTable[[#This Row],[Order Date]])</f>
        <v>11</v>
      </c>
      <c r="T2480" s="16" t="str">
        <f>TEXT(SalesDataTable[[#This Row],[Order Date]],"mmm")</f>
        <v>Nov</v>
      </c>
    </row>
    <row r="2481" ht="15.6" spans="1:20">
      <c r="A2481" s="19" t="s">
        <v>2552</v>
      </c>
      <c r="B2481" s="11">
        <v>46355</v>
      </c>
      <c r="C2481" s="12" t="s">
        <v>21</v>
      </c>
      <c r="D2481" s="12" t="s">
        <v>108</v>
      </c>
      <c r="E2481" s="12" t="s">
        <v>59</v>
      </c>
      <c r="F2481" s="12" t="s">
        <v>24</v>
      </c>
      <c r="G2481" s="12" t="s">
        <v>69</v>
      </c>
      <c r="H2481" s="12" t="s">
        <v>70</v>
      </c>
      <c r="I2481" s="13">
        <v>1</v>
      </c>
      <c r="J2481" s="14">
        <v>39.66</v>
      </c>
      <c r="K2481" s="15">
        <v>0</v>
      </c>
      <c r="L2481" s="14">
        <v>14.76</v>
      </c>
      <c r="M2481" s="14">
        <f t="shared" si="152"/>
        <v>39.66</v>
      </c>
      <c r="N2481" s="14">
        <f t="shared" si="153"/>
        <v>14.76</v>
      </c>
      <c r="O2481" s="14">
        <f t="shared" si="154"/>
        <v>24.9</v>
      </c>
      <c r="P2481" s="16">
        <f t="shared" si="155"/>
        <v>0.627836611195159</v>
      </c>
      <c r="Q2481" s="17">
        <f>YEAR(SalesDataTable[[#This Row],[Order Date]])</f>
        <v>2026</v>
      </c>
      <c r="R2481" s="16" t="str">
        <f>"Q"&amp;ROUNDUP(MONTH(SalesDataTable[[#This Row],[Order Date]])/3,0)</f>
        <v>Q4</v>
      </c>
      <c r="S2481" s="13">
        <f>MONTH(SalesDataTable[[#This Row],[Order Date]])</f>
        <v>11</v>
      </c>
      <c r="T2481" s="16" t="str">
        <f>TEXT(SalesDataTable[[#This Row],[Order Date]],"mmm")</f>
        <v>Nov</v>
      </c>
    </row>
    <row r="2482" ht="15.6" spans="1:20">
      <c r="A2482" s="19" t="s">
        <v>2553</v>
      </c>
      <c r="B2482" s="11">
        <v>46355</v>
      </c>
      <c r="C2482" s="12" t="s">
        <v>28</v>
      </c>
      <c r="D2482" s="12" t="s">
        <v>58</v>
      </c>
      <c r="E2482" s="12" t="s">
        <v>23</v>
      </c>
      <c r="F2482" s="12" t="s">
        <v>36</v>
      </c>
      <c r="G2482" s="12" t="s">
        <v>51</v>
      </c>
      <c r="H2482" s="12" t="s">
        <v>84</v>
      </c>
      <c r="I2482" s="13">
        <v>3</v>
      </c>
      <c r="J2482" s="14">
        <v>80.72</v>
      </c>
      <c r="K2482" s="15">
        <v>0.05</v>
      </c>
      <c r="L2482" s="14">
        <v>39.13</v>
      </c>
      <c r="M2482" s="14">
        <f t="shared" si="152"/>
        <v>230.052</v>
      </c>
      <c r="N2482" s="14">
        <f t="shared" si="153"/>
        <v>117.39</v>
      </c>
      <c r="O2482" s="14">
        <f t="shared" si="154"/>
        <v>112.662</v>
      </c>
      <c r="P2482" s="16">
        <f t="shared" si="155"/>
        <v>0.489724062385895</v>
      </c>
      <c r="Q2482" s="17">
        <f>YEAR(SalesDataTable[[#This Row],[Order Date]])</f>
        <v>2026</v>
      </c>
      <c r="R2482" s="16" t="str">
        <f>"Q"&amp;ROUNDUP(MONTH(SalesDataTable[[#This Row],[Order Date]])/3,0)</f>
        <v>Q4</v>
      </c>
      <c r="S2482" s="13">
        <f>MONTH(SalesDataTable[[#This Row],[Order Date]])</f>
        <v>11</v>
      </c>
      <c r="T2482" s="16" t="str">
        <f>TEXT(SalesDataTable[[#This Row],[Order Date]],"mmm")</f>
        <v>Nov</v>
      </c>
    </row>
    <row r="2483" ht="15.6" spans="1:20">
      <c r="A2483" s="19" t="s">
        <v>2554</v>
      </c>
      <c r="B2483" s="11">
        <v>46355</v>
      </c>
      <c r="C2483" s="12" t="s">
        <v>28</v>
      </c>
      <c r="D2483" s="12" t="s">
        <v>106</v>
      </c>
      <c r="E2483" s="12" t="s">
        <v>59</v>
      </c>
      <c r="F2483" s="12" t="s">
        <v>36</v>
      </c>
      <c r="G2483" s="12" t="s">
        <v>37</v>
      </c>
      <c r="H2483" s="12" t="s">
        <v>38</v>
      </c>
      <c r="I2483" s="13">
        <v>2</v>
      </c>
      <c r="J2483" s="14">
        <v>35.51</v>
      </c>
      <c r="K2483" s="15">
        <v>0.05</v>
      </c>
      <c r="L2483" s="14">
        <v>13.24</v>
      </c>
      <c r="M2483" s="14">
        <f t="shared" si="152"/>
        <v>67.469</v>
      </c>
      <c r="N2483" s="14">
        <f t="shared" si="153"/>
        <v>26.48</v>
      </c>
      <c r="O2483" s="14">
        <f t="shared" si="154"/>
        <v>40.989</v>
      </c>
      <c r="P2483" s="16">
        <f t="shared" si="155"/>
        <v>0.60752345521647</v>
      </c>
      <c r="Q2483" s="17">
        <f>YEAR(SalesDataTable[[#This Row],[Order Date]])</f>
        <v>2026</v>
      </c>
      <c r="R2483" s="16" t="str">
        <f>"Q"&amp;ROUNDUP(MONTH(SalesDataTable[[#This Row],[Order Date]])/3,0)</f>
        <v>Q4</v>
      </c>
      <c r="S2483" s="13">
        <f>MONTH(SalesDataTable[[#This Row],[Order Date]])</f>
        <v>11</v>
      </c>
      <c r="T2483" s="16" t="str">
        <f>TEXT(SalesDataTable[[#This Row],[Order Date]],"mmm")</f>
        <v>Nov</v>
      </c>
    </row>
    <row r="2484" ht="15.6" spans="1:20">
      <c r="A2484" s="19" t="s">
        <v>2555</v>
      </c>
      <c r="B2484" s="11">
        <v>46356</v>
      </c>
      <c r="C2484" s="12" t="s">
        <v>47</v>
      </c>
      <c r="D2484" s="12" t="s">
        <v>68</v>
      </c>
      <c r="E2484" s="12" t="s">
        <v>45</v>
      </c>
      <c r="F2484" s="12" t="s">
        <v>40</v>
      </c>
      <c r="G2484" s="12" t="s">
        <v>37</v>
      </c>
      <c r="H2484" s="12" t="s">
        <v>91</v>
      </c>
      <c r="I2484" s="13">
        <v>1</v>
      </c>
      <c r="J2484" s="14">
        <v>132.06</v>
      </c>
      <c r="K2484" s="15">
        <v>0.15</v>
      </c>
      <c r="L2484" s="14">
        <v>67.53</v>
      </c>
      <c r="M2484" s="14">
        <f t="shared" si="152"/>
        <v>112.251</v>
      </c>
      <c r="N2484" s="14">
        <f t="shared" si="153"/>
        <v>67.53</v>
      </c>
      <c r="O2484" s="14">
        <f t="shared" si="154"/>
        <v>44.721</v>
      </c>
      <c r="P2484" s="16">
        <f t="shared" si="155"/>
        <v>0.398401795975092</v>
      </c>
      <c r="Q2484" s="17">
        <f>YEAR(SalesDataTable[[#This Row],[Order Date]])</f>
        <v>2026</v>
      </c>
      <c r="R2484" s="16" t="str">
        <f>"Q"&amp;ROUNDUP(MONTH(SalesDataTable[[#This Row],[Order Date]])/3,0)</f>
        <v>Q4</v>
      </c>
      <c r="S2484" s="13">
        <f>MONTH(SalesDataTable[[#This Row],[Order Date]])</f>
        <v>11</v>
      </c>
      <c r="T2484" s="16" t="str">
        <f>TEXT(SalesDataTable[[#This Row],[Order Date]],"mmm")</f>
        <v>Nov</v>
      </c>
    </row>
    <row r="2485" ht="15.6" spans="1:20">
      <c r="A2485" s="19" t="s">
        <v>2556</v>
      </c>
      <c r="B2485" s="11">
        <v>46356</v>
      </c>
      <c r="C2485" s="12" t="s">
        <v>47</v>
      </c>
      <c r="D2485" s="12" t="s">
        <v>68</v>
      </c>
      <c r="E2485" s="12" t="s">
        <v>23</v>
      </c>
      <c r="F2485" s="12" t="s">
        <v>40</v>
      </c>
      <c r="G2485" s="12" t="s">
        <v>25</v>
      </c>
      <c r="H2485" s="12" t="s">
        <v>55</v>
      </c>
      <c r="I2485" s="13">
        <v>3</v>
      </c>
      <c r="J2485" s="14">
        <v>41.07</v>
      </c>
      <c r="K2485" s="15">
        <v>0.1</v>
      </c>
      <c r="L2485" s="14">
        <v>16.86</v>
      </c>
      <c r="M2485" s="14">
        <f t="shared" si="152"/>
        <v>110.889</v>
      </c>
      <c r="N2485" s="14">
        <f t="shared" si="153"/>
        <v>50.58</v>
      </c>
      <c r="O2485" s="14">
        <f t="shared" si="154"/>
        <v>60.309</v>
      </c>
      <c r="P2485" s="16">
        <f t="shared" si="155"/>
        <v>0.543868192516841</v>
      </c>
      <c r="Q2485" s="17">
        <f>YEAR(SalesDataTable[[#This Row],[Order Date]])</f>
        <v>2026</v>
      </c>
      <c r="R2485" s="16" t="str">
        <f>"Q"&amp;ROUNDUP(MONTH(SalesDataTable[[#This Row],[Order Date]])/3,0)</f>
        <v>Q4</v>
      </c>
      <c r="S2485" s="13">
        <f>MONTH(SalesDataTable[[#This Row],[Order Date]])</f>
        <v>11</v>
      </c>
      <c r="T2485" s="16" t="str">
        <f>TEXT(SalesDataTable[[#This Row],[Order Date]],"mmm")</f>
        <v>Nov</v>
      </c>
    </row>
    <row r="2486" ht="15.6" spans="1:20">
      <c r="A2486" s="19" t="s">
        <v>2557</v>
      </c>
      <c r="B2486" s="11">
        <v>46356</v>
      </c>
      <c r="C2486" s="12" t="s">
        <v>28</v>
      </c>
      <c r="D2486" s="12" t="s">
        <v>89</v>
      </c>
      <c r="E2486" s="12" t="s">
        <v>23</v>
      </c>
      <c r="F2486" s="12" t="s">
        <v>36</v>
      </c>
      <c r="G2486" s="12" t="s">
        <v>31</v>
      </c>
      <c r="H2486" s="12" t="s">
        <v>73</v>
      </c>
      <c r="I2486" s="13">
        <v>2</v>
      </c>
      <c r="J2486" s="14">
        <v>151.49</v>
      </c>
      <c r="K2486" s="15">
        <v>0.1</v>
      </c>
      <c r="L2486" s="14">
        <v>81.39</v>
      </c>
      <c r="M2486" s="14">
        <f t="shared" si="152"/>
        <v>272.682</v>
      </c>
      <c r="N2486" s="14">
        <f t="shared" si="153"/>
        <v>162.78</v>
      </c>
      <c r="O2486" s="14">
        <f t="shared" si="154"/>
        <v>109.902</v>
      </c>
      <c r="P2486" s="16">
        <f t="shared" si="155"/>
        <v>0.403040904790195</v>
      </c>
      <c r="Q2486" s="17">
        <f>YEAR(SalesDataTable[[#This Row],[Order Date]])</f>
        <v>2026</v>
      </c>
      <c r="R2486" s="16" t="str">
        <f>"Q"&amp;ROUNDUP(MONTH(SalesDataTable[[#This Row],[Order Date]])/3,0)</f>
        <v>Q4</v>
      </c>
      <c r="S2486" s="13">
        <f>MONTH(SalesDataTable[[#This Row],[Order Date]])</f>
        <v>11</v>
      </c>
      <c r="T2486" s="16" t="str">
        <f>TEXT(SalesDataTable[[#This Row],[Order Date]],"mmm")</f>
        <v>Nov</v>
      </c>
    </row>
    <row r="2487" ht="15.6" spans="1:20">
      <c r="A2487" s="19" t="s">
        <v>2558</v>
      </c>
      <c r="B2487" s="11">
        <v>46356</v>
      </c>
      <c r="C2487" s="12" t="s">
        <v>21</v>
      </c>
      <c r="D2487" s="12" t="s">
        <v>22</v>
      </c>
      <c r="E2487" s="12" t="s">
        <v>45</v>
      </c>
      <c r="F2487" s="12" t="s">
        <v>40</v>
      </c>
      <c r="G2487" s="12" t="s">
        <v>69</v>
      </c>
      <c r="H2487" s="12" t="s">
        <v>87</v>
      </c>
      <c r="I2487" s="13">
        <v>1</v>
      </c>
      <c r="J2487" s="14">
        <v>35.73</v>
      </c>
      <c r="K2487" s="15">
        <v>0.2</v>
      </c>
      <c r="L2487" s="14">
        <v>14.33</v>
      </c>
      <c r="M2487" s="14">
        <f t="shared" si="152"/>
        <v>28.584</v>
      </c>
      <c r="N2487" s="14">
        <f t="shared" si="153"/>
        <v>14.33</v>
      </c>
      <c r="O2487" s="14">
        <f t="shared" si="154"/>
        <v>14.254</v>
      </c>
      <c r="P2487" s="16">
        <f t="shared" si="155"/>
        <v>0.498670584942625</v>
      </c>
      <c r="Q2487" s="17">
        <f>YEAR(SalesDataTable[[#This Row],[Order Date]])</f>
        <v>2026</v>
      </c>
      <c r="R2487" s="16" t="str">
        <f>"Q"&amp;ROUNDUP(MONTH(SalesDataTable[[#This Row],[Order Date]])/3,0)</f>
        <v>Q4</v>
      </c>
      <c r="S2487" s="13">
        <f>MONTH(SalesDataTable[[#This Row],[Order Date]])</f>
        <v>11</v>
      </c>
      <c r="T2487" s="16" t="str">
        <f>TEXT(SalesDataTable[[#This Row],[Order Date]],"mmm")</f>
        <v>Nov</v>
      </c>
    </row>
    <row r="2488" ht="15.6" spans="1:20">
      <c r="A2488" s="19" t="s">
        <v>2559</v>
      </c>
      <c r="B2488" s="11">
        <v>46356</v>
      </c>
      <c r="C2488" s="12" t="s">
        <v>21</v>
      </c>
      <c r="D2488" s="12" t="s">
        <v>22</v>
      </c>
      <c r="E2488" s="12" t="s">
        <v>45</v>
      </c>
      <c r="F2488" s="12" t="s">
        <v>24</v>
      </c>
      <c r="G2488" s="12" t="s">
        <v>25</v>
      </c>
      <c r="H2488" s="12" t="s">
        <v>49</v>
      </c>
      <c r="I2488" s="13">
        <v>2</v>
      </c>
      <c r="J2488" s="14">
        <v>50.38</v>
      </c>
      <c r="K2488" s="15">
        <v>0.1</v>
      </c>
      <c r="L2488" s="14">
        <v>22.41</v>
      </c>
      <c r="M2488" s="14">
        <f t="shared" si="152"/>
        <v>90.684</v>
      </c>
      <c r="N2488" s="14">
        <f t="shared" si="153"/>
        <v>44.82</v>
      </c>
      <c r="O2488" s="14">
        <f t="shared" si="154"/>
        <v>45.864</v>
      </c>
      <c r="P2488" s="16">
        <f t="shared" si="155"/>
        <v>0.505756252481143</v>
      </c>
      <c r="Q2488" s="17">
        <f>YEAR(SalesDataTable[[#This Row],[Order Date]])</f>
        <v>2026</v>
      </c>
      <c r="R2488" s="16" t="str">
        <f>"Q"&amp;ROUNDUP(MONTH(SalesDataTable[[#This Row],[Order Date]])/3,0)</f>
        <v>Q4</v>
      </c>
      <c r="S2488" s="13">
        <f>MONTH(SalesDataTable[[#This Row],[Order Date]])</f>
        <v>11</v>
      </c>
      <c r="T2488" s="16" t="str">
        <f>TEXT(SalesDataTable[[#This Row],[Order Date]],"mmm")</f>
        <v>Nov</v>
      </c>
    </row>
    <row r="2489" ht="15.6" spans="1:20">
      <c r="A2489" s="19" t="s">
        <v>2560</v>
      </c>
      <c r="B2489" s="11">
        <v>46356</v>
      </c>
      <c r="C2489" s="12" t="s">
        <v>21</v>
      </c>
      <c r="D2489" s="12" t="s">
        <v>72</v>
      </c>
      <c r="E2489" s="12" t="s">
        <v>23</v>
      </c>
      <c r="F2489" s="12" t="s">
        <v>40</v>
      </c>
      <c r="G2489" s="12" t="s">
        <v>69</v>
      </c>
      <c r="H2489" s="12" t="s">
        <v>87</v>
      </c>
      <c r="I2489" s="13">
        <v>1</v>
      </c>
      <c r="J2489" s="14">
        <v>35.67</v>
      </c>
      <c r="K2489" s="15">
        <v>0.1</v>
      </c>
      <c r="L2489" s="14">
        <v>13.81</v>
      </c>
      <c r="M2489" s="14">
        <f t="shared" si="152"/>
        <v>32.103</v>
      </c>
      <c r="N2489" s="14">
        <f t="shared" si="153"/>
        <v>13.81</v>
      </c>
      <c r="O2489" s="14">
        <f t="shared" si="154"/>
        <v>18.293</v>
      </c>
      <c r="P2489" s="16">
        <f t="shared" si="155"/>
        <v>0.569822135002959</v>
      </c>
      <c r="Q2489" s="17">
        <f>YEAR(SalesDataTable[[#This Row],[Order Date]])</f>
        <v>2026</v>
      </c>
      <c r="R2489" s="16" t="str">
        <f>"Q"&amp;ROUNDUP(MONTH(SalesDataTable[[#This Row],[Order Date]])/3,0)</f>
        <v>Q4</v>
      </c>
      <c r="S2489" s="13">
        <f>MONTH(SalesDataTable[[#This Row],[Order Date]])</f>
        <v>11</v>
      </c>
      <c r="T2489" s="16" t="str">
        <f>TEXT(SalesDataTable[[#This Row],[Order Date]],"mmm")</f>
        <v>Nov</v>
      </c>
    </row>
    <row r="2490" ht="15.6" spans="1:20">
      <c r="A2490" s="19" t="s">
        <v>2561</v>
      </c>
      <c r="B2490" s="11">
        <v>46356</v>
      </c>
      <c r="C2490" s="12" t="s">
        <v>28</v>
      </c>
      <c r="D2490" s="12" t="s">
        <v>106</v>
      </c>
      <c r="E2490" s="12" t="s">
        <v>30</v>
      </c>
      <c r="F2490" s="12" t="s">
        <v>40</v>
      </c>
      <c r="G2490" s="12" t="s">
        <v>51</v>
      </c>
      <c r="H2490" s="12" t="s">
        <v>84</v>
      </c>
      <c r="I2490" s="13">
        <v>12</v>
      </c>
      <c r="J2490" s="14">
        <v>81.15</v>
      </c>
      <c r="K2490" s="15">
        <v>0.15</v>
      </c>
      <c r="L2490" s="14">
        <v>39.59</v>
      </c>
      <c r="M2490" s="14">
        <f t="shared" si="152"/>
        <v>827.73</v>
      </c>
      <c r="N2490" s="14">
        <f t="shared" si="153"/>
        <v>475.08</v>
      </c>
      <c r="O2490" s="14">
        <f t="shared" si="154"/>
        <v>352.65</v>
      </c>
      <c r="P2490" s="16">
        <f t="shared" si="155"/>
        <v>0.426044724729078</v>
      </c>
      <c r="Q2490" s="17">
        <f>YEAR(SalesDataTable[[#This Row],[Order Date]])</f>
        <v>2026</v>
      </c>
      <c r="R2490" s="16" t="str">
        <f>"Q"&amp;ROUNDUP(MONTH(SalesDataTable[[#This Row],[Order Date]])/3,0)</f>
        <v>Q4</v>
      </c>
      <c r="S2490" s="13">
        <f>MONTH(SalesDataTable[[#This Row],[Order Date]])</f>
        <v>11</v>
      </c>
      <c r="T2490" s="16" t="str">
        <f>TEXT(SalesDataTable[[#This Row],[Order Date]],"mmm")</f>
        <v>Nov</v>
      </c>
    </row>
    <row r="2491" ht="15.6" spans="1:20">
      <c r="A2491" s="19" t="s">
        <v>2562</v>
      </c>
      <c r="B2491" s="11">
        <v>46356</v>
      </c>
      <c r="C2491" s="12" t="s">
        <v>21</v>
      </c>
      <c r="D2491" s="12" t="s">
        <v>108</v>
      </c>
      <c r="E2491" s="12" t="s">
        <v>45</v>
      </c>
      <c r="F2491" s="12" t="s">
        <v>24</v>
      </c>
      <c r="G2491" s="12" t="s">
        <v>51</v>
      </c>
      <c r="H2491" s="12" t="s">
        <v>61</v>
      </c>
      <c r="I2491" s="13">
        <v>1</v>
      </c>
      <c r="J2491" s="14">
        <v>194.73</v>
      </c>
      <c r="K2491" s="15">
        <v>0</v>
      </c>
      <c r="L2491" s="14">
        <v>104.48</v>
      </c>
      <c r="M2491" s="14">
        <f t="shared" si="152"/>
        <v>194.73</v>
      </c>
      <c r="N2491" s="14">
        <f t="shared" si="153"/>
        <v>104.48</v>
      </c>
      <c r="O2491" s="14">
        <f t="shared" si="154"/>
        <v>90.25</v>
      </c>
      <c r="P2491" s="16">
        <f t="shared" si="155"/>
        <v>0.463462229754018</v>
      </c>
      <c r="Q2491" s="17">
        <f>YEAR(SalesDataTable[[#This Row],[Order Date]])</f>
        <v>2026</v>
      </c>
      <c r="R2491" s="16" t="str">
        <f>"Q"&amp;ROUNDUP(MONTH(SalesDataTable[[#This Row],[Order Date]])/3,0)</f>
        <v>Q4</v>
      </c>
      <c r="S2491" s="13">
        <f>MONTH(SalesDataTable[[#This Row],[Order Date]])</f>
        <v>11</v>
      </c>
      <c r="T2491" s="16" t="str">
        <f>TEXT(SalesDataTable[[#This Row],[Order Date]],"mmm")</f>
        <v>Nov</v>
      </c>
    </row>
    <row r="2492" ht="15.6" spans="1:20">
      <c r="A2492" s="19" t="s">
        <v>2563</v>
      </c>
      <c r="B2492" s="11">
        <v>46356</v>
      </c>
      <c r="C2492" s="12" t="s">
        <v>28</v>
      </c>
      <c r="D2492" s="12" t="s">
        <v>29</v>
      </c>
      <c r="E2492" s="12" t="s">
        <v>59</v>
      </c>
      <c r="F2492" s="12" t="s">
        <v>40</v>
      </c>
      <c r="G2492" s="12" t="s">
        <v>51</v>
      </c>
      <c r="H2492" s="12" t="s">
        <v>110</v>
      </c>
      <c r="I2492" s="13">
        <v>2</v>
      </c>
      <c r="J2492" s="14">
        <v>122.18</v>
      </c>
      <c r="K2492" s="15">
        <v>0.15</v>
      </c>
      <c r="L2492" s="14">
        <v>61.3</v>
      </c>
      <c r="M2492" s="14">
        <f t="shared" si="152"/>
        <v>207.706</v>
      </c>
      <c r="N2492" s="14">
        <f t="shared" si="153"/>
        <v>122.6</v>
      </c>
      <c r="O2492" s="14">
        <f t="shared" si="154"/>
        <v>85.106</v>
      </c>
      <c r="P2492" s="16">
        <f t="shared" si="155"/>
        <v>0.409742616968215</v>
      </c>
      <c r="Q2492" s="17">
        <f>YEAR(SalesDataTable[[#This Row],[Order Date]])</f>
        <v>2026</v>
      </c>
      <c r="R2492" s="16" t="str">
        <f>"Q"&amp;ROUNDUP(MONTH(SalesDataTable[[#This Row],[Order Date]])/3,0)</f>
        <v>Q4</v>
      </c>
      <c r="S2492" s="13">
        <f>MONTH(SalesDataTable[[#This Row],[Order Date]])</f>
        <v>11</v>
      </c>
      <c r="T2492" s="16" t="str">
        <f>TEXT(SalesDataTable[[#This Row],[Order Date]],"mmm")</f>
        <v>Nov</v>
      </c>
    </row>
    <row r="2493" ht="15.6" spans="1:20">
      <c r="A2493" s="19" t="s">
        <v>2564</v>
      </c>
      <c r="B2493" s="11">
        <v>46356</v>
      </c>
      <c r="C2493" s="12" t="s">
        <v>47</v>
      </c>
      <c r="D2493" s="12" t="s">
        <v>102</v>
      </c>
      <c r="E2493" s="12" t="s">
        <v>23</v>
      </c>
      <c r="F2493" s="12" t="s">
        <v>24</v>
      </c>
      <c r="G2493" s="12" t="s">
        <v>51</v>
      </c>
      <c r="H2493" s="12" t="s">
        <v>84</v>
      </c>
      <c r="I2493" s="13">
        <v>1</v>
      </c>
      <c r="J2493" s="14">
        <v>83.14</v>
      </c>
      <c r="K2493" s="15">
        <v>0</v>
      </c>
      <c r="L2493" s="14">
        <v>39.37</v>
      </c>
      <c r="M2493" s="14">
        <f t="shared" si="152"/>
        <v>83.14</v>
      </c>
      <c r="N2493" s="14">
        <f t="shared" si="153"/>
        <v>39.37</v>
      </c>
      <c r="O2493" s="14">
        <f t="shared" si="154"/>
        <v>43.77</v>
      </c>
      <c r="P2493" s="16">
        <f t="shared" si="155"/>
        <v>0.526461390425788</v>
      </c>
      <c r="Q2493" s="17">
        <f>YEAR(SalesDataTable[[#This Row],[Order Date]])</f>
        <v>2026</v>
      </c>
      <c r="R2493" s="16" t="str">
        <f>"Q"&amp;ROUNDUP(MONTH(SalesDataTable[[#This Row],[Order Date]])/3,0)</f>
        <v>Q4</v>
      </c>
      <c r="S2493" s="13">
        <f>MONTH(SalesDataTable[[#This Row],[Order Date]])</f>
        <v>11</v>
      </c>
      <c r="T2493" s="16" t="str">
        <f>TEXT(SalesDataTable[[#This Row],[Order Date]],"mmm")</f>
        <v>Nov</v>
      </c>
    </row>
    <row r="2494" ht="15.6" spans="1:20">
      <c r="A2494" s="19" t="s">
        <v>2565</v>
      </c>
      <c r="B2494" s="11">
        <v>46356</v>
      </c>
      <c r="C2494" s="12" t="s">
        <v>34</v>
      </c>
      <c r="D2494" s="12" t="s">
        <v>54</v>
      </c>
      <c r="E2494" s="12" t="s">
        <v>23</v>
      </c>
      <c r="F2494" s="12" t="s">
        <v>24</v>
      </c>
      <c r="G2494" s="12" t="s">
        <v>25</v>
      </c>
      <c r="H2494" s="12" t="s">
        <v>26</v>
      </c>
      <c r="I2494" s="13">
        <v>1</v>
      </c>
      <c r="J2494" s="14">
        <v>80.97</v>
      </c>
      <c r="K2494" s="15">
        <v>0</v>
      </c>
      <c r="L2494" s="14">
        <v>43.64</v>
      </c>
      <c r="M2494" s="14">
        <f t="shared" si="152"/>
        <v>80.97</v>
      </c>
      <c r="N2494" s="14">
        <f t="shared" si="153"/>
        <v>43.64</v>
      </c>
      <c r="O2494" s="14">
        <f t="shared" si="154"/>
        <v>37.33</v>
      </c>
      <c r="P2494" s="16">
        <f t="shared" si="155"/>
        <v>0.4610349512165</v>
      </c>
      <c r="Q2494" s="17">
        <f>YEAR(SalesDataTable[[#This Row],[Order Date]])</f>
        <v>2026</v>
      </c>
      <c r="R2494" s="16" t="str">
        <f>"Q"&amp;ROUNDUP(MONTH(SalesDataTable[[#This Row],[Order Date]])/3,0)</f>
        <v>Q4</v>
      </c>
      <c r="S2494" s="13">
        <f>MONTH(SalesDataTable[[#This Row],[Order Date]])</f>
        <v>11</v>
      </c>
      <c r="T2494" s="16" t="str">
        <f>TEXT(SalesDataTable[[#This Row],[Order Date]],"mmm")</f>
        <v>Nov</v>
      </c>
    </row>
    <row r="2495" ht="15.6" spans="1:20">
      <c r="A2495" s="19" t="s">
        <v>2566</v>
      </c>
      <c r="B2495" s="11">
        <v>46356</v>
      </c>
      <c r="C2495" s="12" t="s">
        <v>21</v>
      </c>
      <c r="D2495" s="12" t="s">
        <v>72</v>
      </c>
      <c r="E2495" s="12" t="s">
        <v>23</v>
      </c>
      <c r="F2495" s="12" t="s">
        <v>36</v>
      </c>
      <c r="G2495" s="12" t="s">
        <v>31</v>
      </c>
      <c r="H2495" s="12" t="s">
        <v>99</v>
      </c>
      <c r="I2495" s="13">
        <v>1</v>
      </c>
      <c r="J2495" s="14">
        <v>73.03</v>
      </c>
      <c r="K2495" s="15">
        <v>0</v>
      </c>
      <c r="L2495" s="14">
        <v>32.71</v>
      </c>
      <c r="M2495" s="14">
        <f t="shared" si="152"/>
        <v>73.03</v>
      </c>
      <c r="N2495" s="14">
        <f t="shared" si="153"/>
        <v>32.71</v>
      </c>
      <c r="O2495" s="14">
        <f t="shared" si="154"/>
        <v>40.32</v>
      </c>
      <c r="P2495" s="16">
        <f t="shared" si="155"/>
        <v>0.552101875941394</v>
      </c>
      <c r="Q2495" s="17">
        <f>YEAR(SalesDataTable[[#This Row],[Order Date]])</f>
        <v>2026</v>
      </c>
      <c r="R2495" s="16" t="str">
        <f>"Q"&amp;ROUNDUP(MONTH(SalesDataTable[[#This Row],[Order Date]])/3,0)</f>
        <v>Q4</v>
      </c>
      <c r="S2495" s="13">
        <f>MONTH(SalesDataTable[[#This Row],[Order Date]])</f>
        <v>11</v>
      </c>
      <c r="T2495" s="16" t="str">
        <f>TEXT(SalesDataTable[[#This Row],[Order Date]],"mmm")</f>
        <v>Nov</v>
      </c>
    </row>
    <row r="2496" ht="15.6" spans="1:20">
      <c r="A2496" s="19" t="s">
        <v>2567</v>
      </c>
      <c r="B2496" s="11">
        <v>46356</v>
      </c>
      <c r="C2496" s="12" t="s">
        <v>34</v>
      </c>
      <c r="D2496" s="12" t="s">
        <v>44</v>
      </c>
      <c r="E2496" s="12" t="s">
        <v>23</v>
      </c>
      <c r="F2496" s="12" t="s">
        <v>24</v>
      </c>
      <c r="G2496" s="12" t="s">
        <v>37</v>
      </c>
      <c r="H2496" s="12" t="s">
        <v>66</v>
      </c>
      <c r="I2496" s="13">
        <v>1</v>
      </c>
      <c r="J2496" s="14">
        <v>46.81</v>
      </c>
      <c r="K2496" s="15">
        <v>0.05</v>
      </c>
      <c r="L2496" s="14">
        <v>17.87</v>
      </c>
      <c r="M2496" s="14">
        <f t="shared" si="152"/>
        <v>44.4695</v>
      </c>
      <c r="N2496" s="14">
        <f t="shared" si="153"/>
        <v>17.87</v>
      </c>
      <c r="O2496" s="14">
        <f t="shared" si="154"/>
        <v>26.5995</v>
      </c>
      <c r="P2496" s="16">
        <f t="shared" si="155"/>
        <v>0.598151542068159</v>
      </c>
      <c r="Q2496" s="17">
        <f>YEAR(SalesDataTable[[#This Row],[Order Date]])</f>
        <v>2026</v>
      </c>
      <c r="R2496" s="16" t="str">
        <f>"Q"&amp;ROUNDUP(MONTH(SalesDataTable[[#This Row],[Order Date]])/3,0)</f>
        <v>Q4</v>
      </c>
      <c r="S2496" s="13">
        <f>MONTH(SalesDataTable[[#This Row],[Order Date]])</f>
        <v>11</v>
      </c>
      <c r="T2496" s="16" t="str">
        <f>TEXT(SalesDataTable[[#This Row],[Order Date]],"mmm")</f>
        <v>Nov</v>
      </c>
    </row>
    <row r="2497" ht="15.6" spans="1:20">
      <c r="A2497" s="19" t="s">
        <v>2568</v>
      </c>
      <c r="B2497" s="11">
        <v>46356</v>
      </c>
      <c r="C2497" s="12" t="s">
        <v>47</v>
      </c>
      <c r="D2497" s="12" t="s">
        <v>65</v>
      </c>
      <c r="E2497" s="12" t="s">
        <v>59</v>
      </c>
      <c r="F2497" s="12" t="s">
        <v>36</v>
      </c>
      <c r="G2497" s="12" t="s">
        <v>31</v>
      </c>
      <c r="H2497" s="12" t="s">
        <v>73</v>
      </c>
      <c r="I2497" s="13">
        <v>2</v>
      </c>
      <c r="J2497" s="14">
        <v>153.51</v>
      </c>
      <c r="K2497" s="15">
        <v>0.15</v>
      </c>
      <c r="L2497" s="14">
        <v>81.29</v>
      </c>
      <c r="M2497" s="14">
        <f t="shared" si="152"/>
        <v>260.967</v>
      </c>
      <c r="N2497" s="14">
        <f t="shared" si="153"/>
        <v>162.58</v>
      </c>
      <c r="O2497" s="14">
        <f t="shared" si="154"/>
        <v>98.387</v>
      </c>
      <c r="P2497" s="16">
        <f t="shared" si="155"/>
        <v>0.37700935367307</v>
      </c>
      <c r="Q2497" s="17">
        <f>YEAR(SalesDataTable[[#This Row],[Order Date]])</f>
        <v>2026</v>
      </c>
      <c r="R2497" s="16" t="str">
        <f>"Q"&amp;ROUNDUP(MONTH(SalesDataTable[[#This Row],[Order Date]])/3,0)</f>
        <v>Q4</v>
      </c>
      <c r="S2497" s="13">
        <f>MONTH(SalesDataTable[[#This Row],[Order Date]])</f>
        <v>11</v>
      </c>
      <c r="T2497" s="16" t="str">
        <f>TEXT(SalesDataTable[[#This Row],[Order Date]],"mmm")</f>
        <v>Nov</v>
      </c>
    </row>
    <row r="2498" ht="15.6" spans="1:20">
      <c r="A2498" s="19" t="s">
        <v>2569</v>
      </c>
      <c r="B2498" s="11">
        <v>46356</v>
      </c>
      <c r="C2498" s="12" t="s">
        <v>34</v>
      </c>
      <c r="D2498" s="12" t="s">
        <v>54</v>
      </c>
      <c r="E2498" s="12" t="s">
        <v>59</v>
      </c>
      <c r="F2498" s="12" t="s">
        <v>36</v>
      </c>
      <c r="G2498" s="12" t="s">
        <v>51</v>
      </c>
      <c r="H2498" s="12" t="s">
        <v>61</v>
      </c>
      <c r="I2498" s="13">
        <v>2</v>
      </c>
      <c r="J2498" s="14">
        <v>197.5</v>
      </c>
      <c r="K2498" s="15">
        <v>0</v>
      </c>
      <c r="L2498" s="14">
        <v>104.47</v>
      </c>
      <c r="M2498" s="14">
        <f t="shared" ref="M2498:M2561" si="156">I2498*J2498*(1-K2498)</f>
        <v>395</v>
      </c>
      <c r="N2498" s="14">
        <f t="shared" ref="N2498:N2561" si="157">I2498*L2498</f>
        <v>208.94</v>
      </c>
      <c r="O2498" s="14">
        <f t="shared" ref="O2498:O2561" si="158">M2498-N2498</f>
        <v>186.06</v>
      </c>
      <c r="P2498" s="16">
        <f t="shared" ref="P2498:P2561" si="159">IFERROR(O2498/M2498,0)</f>
        <v>0.471037974683544</v>
      </c>
      <c r="Q2498" s="17">
        <f>YEAR(SalesDataTable[[#This Row],[Order Date]])</f>
        <v>2026</v>
      </c>
      <c r="R2498" s="16" t="str">
        <f>"Q"&amp;ROUNDUP(MONTH(SalesDataTable[[#This Row],[Order Date]])/3,0)</f>
        <v>Q4</v>
      </c>
      <c r="S2498" s="13">
        <f>MONTH(SalesDataTable[[#This Row],[Order Date]])</f>
        <v>11</v>
      </c>
      <c r="T2498" s="16" t="str">
        <f>TEXT(SalesDataTable[[#This Row],[Order Date]],"mmm")</f>
        <v>Nov</v>
      </c>
    </row>
    <row r="2499" ht="15.6" spans="1:20">
      <c r="A2499" s="19" t="s">
        <v>2570</v>
      </c>
      <c r="B2499" s="11">
        <v>46357</v>
      </c>
      <c r="C2499" s="12" t="s">
        <v>47</v>
      </c>
      <c r="D2499" s="12" t="s">
        <v>68</v>
      </c>
      <c r="E2499" s="12" t="s">
        <v>30</v>
      </c>
      <c r="F2499" s="12" t="s">
        <v>40</v>
      </c>
      <c r="G2499" s="12" t="s">
        <v>31</v>
      </c>
      <c r="H2499" s="12" t="s">
        <v>41</v>
      </c>
      <c r="I2499" s="13">
        <v>8</v>
      </c>
      <c r="J2499" s="14">
        <v>146.55</v>
      </c>
      <c r="K2499" s="15">
        <v>0.1</v>
      </c>
      <c r="L2499" s="14">
        <v>78.03</v>
      </c>
      <c r="M2499" s="14">
        <f t="shared" si="156"/>
        <v>1055.16</v>
      </c>
      <c r="N2499" s="14">
        <f t="shared" si="157"/>
        <v>624.24</v>
      </c>
      <c r="O2499" s="14">
        <f t="shared" si="158"/>
        <v>430.92</v>
      </c>
      <c r="P2499" s="16">
        <f t="shared" si="159"/>
        <v>0.408393039918117</v>
      </c>
      <c r="Q2499" s="17">
        <f>YEAR(SalesDataTable[[#This Row],[Order Date]])</f>
        <v>2026</v>
      </c>
      <c r="R2499" s="16" t="str">
        <f>"Q"&amp;ROUNDUP(MONTH(SalesDataTable[[#This Row],[Order Date]])/3,0)</f>
        <v>Q4</v>
      </c>
      <c r="S2499" s="13">
        <f>MONTH(SalesDataTable[[#This Row],[Order Date]])</f>
        <v>12</v>
      </c>
      <c r="T2499" s="16" t="str">
        <f>TEXT(SalesDataTable[[#This Row],[Order Date]],"mmm")</f>
        <v>Dec</v>
      </c>
    </row>
    <row r="2500" ht="15.6" spans="1:20">
      <c r="A2500" s="19" t="s">
        <v>2571</v>
      </c>
      <c r="B2500" s="11">
        <v>46357</v>
      </c>
      <c r="C2500" s="12" t="s">
        <v>47</v>
      </c>
      <c r="D2500" s="12" t="s">
        <v>102</v>
      </c>
      <c r="E2500" s="12" t="s">
        <v>23</v>
      </c>
      <c r="F2500" s="12" t="s">
        <v>40</v>
      </c>
      <c r="G2500" s="12" t="s">
        <v>25</v>
      </c>
      <c r="H2500" s="12" t="s">
        <v>49</v>
      </c>
      <c r="I2500" s="13">
        <v>2</v>
      </c>
      <c r="J2500" s="14">
        <v>51.83</v>
      </c>
      <c r="K2500" s="15">
        <v>0.15</v>
      </c>
      <c r="L2500" s="14">
        <v>22.02</v>
      </c>
      <c r="M2500" s="14">
        <f t="shared" si="156"/>
        <v>88.111</v>
      </c>
      <c r="N2500" s="14">
        <f t="shared" si="157"/>
        <v>44.04</v>
      </c>
      <c r="O2500" s="14">
        <f t="shared" si="158"/>
        <v>44.071</v>
      </c>
      <c r="P2500" s="16">
        <f t="shared" si="159"/>
        <v>0.500175914471519</v>
      </c>
      <c r="Q2500" s="17">
        <f>YEAR(SalesDataTable[[#This Row],[Order Date]])</f>
        <v>2026</v>
      </c>
      <c r="R2500" s="16" t="str">
        <f>"Q"&amp;ROUNDUP(MONTH(SalesDataTable[[#This Row],[Order Date]])/3,0)</f>
        <v>Q4</v>
      </c>
      <c r="S2500" s="13">
        <f>MONTH(SalesDataTable[[#This Row],[Order Date]])</f>
        <v>12</v>
      </c>
      <c r="T2500" s="16" t="str">
        <f>TEXT(SalesDataTable[[#This Row],[Order Date]],"mmm")</f>
        <v>Dec</v>
      </c>
    </row>
    <row r="2501" ht="15.6" spans="1:20">
      <c r="A2501" s="19" t="s">
        <v>2572</v>
      </c>
      <c r="B2501" s="11">
        <v>46357</v>
      </c>
      <c r="C2501" s="12" t="s">
        <v>28</v>
      </c>
      <c r="D2501" s="12" t="s">
        <v>89</v>
      </c>
      <c r="E2501" s="12" t="s">
        <v>23</v>
      </c>
      <c r="F2501" s="12" t="s">
        <v>36</v>
      </c>
      <c r="G2501" s="12" t="s">
        <v>31</v>
      </c>
      <c r="H2501" s="12" t="s">
        <v>41</v>
      </c>
      <c r="I2501" s="13">
        <v>1</v>
      </c>
      <c r="J2501" s="14">
        <v>140.34</v>
      </c>
      <c r="K2501" s="15">
        <v>0.15</v>
      </c>
      <c r="L2501" s="14">
        <v>79.92</v>
      </c>
      <c r="M2501" s="14">
        <f t="shared" si="156"/>
        <v>119.289</v>
      </c>
      <c r="N2501" s="14">
        <f t="shared" si="157"/>
        <v>79.92</v>
      </c>
      <c r="O2501" s="14">
        <f t="shared" si="158"/>
        <v>39.369</v>
      </c>
      <c r="P2501" s="16">
        <f t="shared" si="159"/>
        <v>0.330030430299525</v>
      </c>
      <c r="Q2501" s="17">
        <f>YEAR(SalesDataTable[[#This Row],[Order Date]])</f>
        <v>2026</v>
      </c>
      <c r="R2501" s="16" t="str">
        <f>"Q"&amp;ROUNDUP(MONTH(SalesDataTable[[#This Row],[Order Date]])/3,0)</f>
        <v>Q4</v>
      </c>
      <c r="S2501" s="13">
        <f>MONTH(SalesDataTable[[#This Row],[Order Date]])</f>
        <v>12</v>
      </c>
      <c r="T2501" s="16" t="str">
        <f>TEXT(SalesDataTable[[#This Row],[Order Date]],"mmm")</f>
        <v>Dec</v>
      </c>
    </row>
    <row r="2502" ht="15.6" spans="1:20">
      <c r="A2502" s="19" t="s">
        <v>2573</v>
      </c>
      <c r="B2502" s="11">
        <v>46357</v>
      </c>
      <c r="C2502" s="12" t="s">
        <v>21</v>
      </c>
      <c r="D2502" s="12" t="s">
        <v>22</v>
      </c>
      <c r="E2502" s="12" t="s">
        <v>23</v>
      </c>
      <c r="F2502" s="12" t="s">
        <v>36</v>
      </c>
      <c r="G2502" s="12" t="s">
        <v>31</v>
      </c>
      <c r="H2502" s="12" t="s">
        <v>73</v>
      </c>
      <c r="I2502" s="13">
        <v>1</v>
      </c>
      <c r="J2502" s="14">
        <v>156.45</v>
      </c>
      <c r="K2502" s="15">
        <v>0</v>
      </c>
      <c r="L2502" s="14">
        <v>80.56</v>
      </c>
      <c r="M2502" s="14">
        <f t="shared" si="156"/>
        <v>156.45</v>
      </c>
      <c r="N2502" s="14">
        <f t="shared" si="157"/>
        <v>80.56</v>
      </c>
      <c r="O2502" s="14">
        <f t="shared" si="158"/>
        <v>75.89</v>
      </c>
      <c r="P2502" s="16">
        <f t="shared" si="159"/>
        <v>0.48507510386705</v>
      </c>
      <c r="Q2502" s="17">
        <f>YEAR(SalesDataTable[[#This Row],[Order Date]])</f>
        <v>2026</v>
      </c>
      <c r="R2502" s="16" t="str">
        <f>"Q"&amp;ROUNDUP(MONTH(SalesDataTable[[#This Row],[Order Date]])/3,0)</f>
        <v>Q4</v>
      </c>
      <c r="S2502" s="13">
        <f>MONTH(SalesDataTable[[#This Row],[Order Date]])</f>
        <v>12</v>
      </c>
      <c r="T2502" s="16" t="str">
        <f>TEXT(SalesDataTable[[#This Row],[Order Date]],"mmm")</f>
        <v>Dec</v>
      </c>
    </row>
    <row r="2503" ht="15.6" spans="1:20">
      <c r="A2503" s="19" t="s">
        <v>2574</v>
      </c>
      <c r="B2503" s="11">
        <v>46357</v>
      </c>
      <c r="C2503" s="12" t="s">
        <v>34</v>
      </c>
      <c r="D2503" s="12" t="s">
        <v>146</v>
      </c>
      <c r="E2503" s="12" t="s">
        <v>59</v>
      </c>
      <c r="F2503" s="12" t="s">
        <v>24</v>
      </c>
      <c r="G2503" s="12" t="s">
        <v>69</v>
      </c>
      <c r="H2503" s="12" t="s">
        <v>70</v>
      </c>
      <c r="I2503" s="13">
        <v>1</v>
      </c>
      <c r="J2503" s="14">
        <v>41.33</v>
      </c>
      <c r="K2503" s="15">
        <v>0</v>
      </c>
      <c r="L2503" s="14">
        <v>15.03</v>
      </c>
      <c r="M2503" s="14">
        <f t="shared" si="156"/>
        <v>41.33</v>
      </c>
      <c r="N2503" s="14">
        <f t="shared" si="157"/>
        <v>15.03</v>
      </c>
      <c r="O2503" s="14">
        <f t="shared" si="158"/>
        <v>26.3</v>
      </c>
      <c r="P2503" s="16">
        <f t="shared" si="159"/>
        <v>0.636341640454875</v>
      </c>
      <c r="Q2503" s="17">
        <f>YEAR(SalesDataTable[[#This Row],[Order Date]])</f>
        <v>2026</v>
      </c>
      <c r="R2503" s="16" t="str">
        <f>"Q"&amp;ROUNDUP(MONTH(SalesDataTable[[#This Row],[Order Date]])/3,0)</f>
        <v>Q4</v>
      </c>
      <c r="S2503" s="13">
        <f>MONTH(SalesDataTable[[#This Row],[Order Date]])</f>
        <v>12</v>
      </c>
      <c r="T2503" s="16" t="str">
        <f>TEXT(SalesDataTable[[#This Row],[Order Date]],"mmm")</f>
        <v>Dec</v>
      </c>
    </row>
    <row r="2504" ht="15.6" spans="1:20">
      <c r="A2504" s="19" t="s">
        <v>2575</v>
      </c>
      <c r="B2504" s="11">
        <v>46357</v>
      </c>
      <c r="C2504" s="12" t="s">
        <v>28</v>
      </c>
      <c r="D2504" s="12" t="s">
        <v>86</v>
      </c>
      <c r="E2504" s="12" t="s">
        <v>45</v>
      </c>
      <c r="F2504" s="12" t="s">
        <v>36</v>
      </c>
      <c r="G2504" s="12" t="s">
        <v>25</v>
      </c>
      <c r="H2504" s="12" t="s">
        <v>55</v>
      </c>
      <c r="I2504" s="13">
        <v>1</v>
      </c>
      <c r="J2504" s="14">
        <v>39.48</v>
      </c>
      <c r="K2504" s="15">
        <v>0.05</v>
      </c>
      <c r="L2504" s="14">
        <v>16.78</v>
      </c>
      <c r="M2504" s="14">
        <f t="shared" si="156"/>
        <v>37.506</v>
      </c>
      <c r="N2504" s="14">
        <f t="shared" si="157"/>
        <v>16.78</v>
      </c>
      <c r="O2504" s="14">
        <f t="shared" si="158"/>
        <v>20.726</v>
      </c>
      <c r="P2504" s="16">
        <f t="shared" si="159"/>
        <v>0.552604916546686</v>
      </c>
      <c r="Q2504" s="17">
        <f>YEAR(SalesDataTable[[#This Row],[Order Date]])</f>
        <v>2026</v>
      </c>
      <c r="R2504" s="16" t="str">
        <f>"Q"&amp;ROUNDUP(MONTH(SalesDataTable[[#This Row],[Order Date]])/3,0)</f>
        <v>Q4</v>
      </c>
      <c r="S2504" s="13">
        <f>MONTH(SalesDataTable[[#This Row],[Order Date]])</f>
        <v>12</v>
      </c>
      <c r="T2504" s="16" t="str">
        <f>TEXT(SalesDataTable[[#This Row],[Order Date]],"mmm")</f>
        <v>Dec</v>
      </c>
    </row>
    <row r="2505" ht="15.6" spans="1:20">
      <c r="A2505" s="19" t="s">
        <v>2576</v>
      </c>
      <c r="B2505" s="11">
        <v>46358</v>
      </c>
      <c r="C2505" s="12" t="s">
        <v>34</v>
      </c>
      <c r="D2505" s="12" t="s">
        <v>44</v>
      </c>
      <c r="E2505" s="12" t="s">
        <v>23</v>
      </c>
      <c r="F2505" s="12" t="s">
        <v>40</v>
      </c>
      <c r="G2505" s="12" t="s">
        <v>31</v>
      </c>
      <c r="H2505" s="12" t="s">
        <v>99</v>
      </c>
      <c r="I2505" s="13">
        <v>1</v>
      </c>
      <c r="J2505" s="14">
        <v>73.01</v>
      </c>
      <c r="K2505" s="15">
        <v>0.1</v>
      </c>
      <c r="L2505" s="14">
        <v>31.51</v>
      </c>
      <c r="M2505" s="14">
        <f t="shared" si="156"/>
        <v>65.709</v>
      </c>
      <c r="N2505" s="14">
        <f t="shared" si="157"/>
        <v>31.51</v>
      </c>
      <c r="O2505" s="14">
        <f t="shared" si="158"/>
        <v>34.199</v>
      </c>
      <c r="P2505" s="16">
        <f t="shared" si="159"/>
        <v>0.520461428419242</v>
      </c>
      <c r="Q2505" s="17">
        <f>YEAR(SalesDataTable[[#This Row],[Order Date]])</f>
        <v>2026</v>
      </c>
      <c r="R2505" s="16" t="str">
        <f>"Q"&amp;ROUNDUP(MONTH(SalesDataTable[[#This Row],[Order Date]])/3,0)</f>
        <v>Q4</v>
      </c>
      <c r="S2505" s="13">
        <f>MONTH(SalesDataTable[[#This Row],[Order Date]])</f>
        <v>12</v>
      </c>
      <c r="T2505" s="16" t="str">
        <f>TEXT(SalesDataTable[[#This Row],[Order Date]],"mmm")</f>
        <v>Dec</v>
      </c>
    </row>
    <row r="2506" ht="15.6" spans="1:20">
      <c r="A2506" s="19" t="s">
        <v>2577</v>
      </c>
      <c r="B2506" s="11">
        <v>46358</v>
      </c>
      <c r="C2506" s="12" t="s">
        <v>21</v>
      </c>
      <c r="D2506" s="12" t="s">
        <v>108</v>
      </c>
      <c r="E2506" s="12" t="s">
        <v>23</v>
      </c>
      <c r="F2506" s="12" t="s">
        <v>40</v>
      </c>
      <c r="G2506" s="12" t="s">
        <v>69</v>
      </c>
      <c r="H2506" s="12" t="s">
        <v>70</v>
      </c>
      <c r="I2506" s="13">
        <v>2</v>
      </c>
      <c r="J2506" s="14">
        <v>40.86</v>
      </c>
      <c r="K2506" s="15">
        <v>0.05</v>
      </c>
      <c r="L2506" s="14">
        <v>15.06</v>
      </c>
      <c r="M2506" s="14">
        <f t="shared" si="156"/>
        <v>77.634</v>
      </c>
      <c r="N2506" s="14">
        <f t="shared" si="157"/>
        <v>30.12</v>
      </c>
      <c r="O2506" s="14">
        <f t="shared" si="158"/>
        <v>47.514</v>
      </c>
      <c r="P2506" s="16">
        <f t="shared" si="159"/>
        <v>0.612025658860808</v>
      </c>
      <c r="Q2506" s="17">
        <f>YEAR(SalesDataTable[[#This Row],[Order Date]])</f>
        <v>2026</v>
      </c>
      <c r="R2506" s="16" t="str">
        <f>"Q"&amp;ROUNDUP(MONTH(SalesDataTable[[#This Row],[Order Date]])/3,0)</f>
        <v>Q4</v>
      </c>
      <c r="S2506" s="13">
        <f>MONTH(SalesDataTable[[#This Row],[Order Date]])</f>
        <v>12</v>
      </c>
      <c r="T2506" s="16" t="str">
        <f>TEXT(SalesDataTable[[#This Row],[Order Date]],"mmm")</f>
        <v>Dec</v>
      </c>
    </row>
    <row r="2507" ht="15.6" spans="1:20">
      <c r="A2507" s="19" t="s">
        <v>2578</v>
      </c>
      <c r="B2507" s="11">
        <v>46358</v>
      </c>
      <c r="C2507" s="12" t="s">
        <v>34</v>
      </c>
      <c r="D2507" s="12" t="s">
        <v>54</v>
      </c>
      <c r="E2507" s="12" t="s">
        <v>59</v>
      </c>
      <c r="F2507" s="12" t="s">
        <v>24</v>
      </c>
      <c r="G2507" s="12" t="s">
        <v>51</v>
      </c>
      <c r="H2507" s="12" t="s">
        <v>61</v>
      </c>
      <c r="I2507" s="13">
        <v>6</v>
      </c>
      <c r="J2507" s="14">
        <v>194.79</v>
      </c>
      <c r="K2507" s="15">
        <v>0</v>
      </c>
      <c r="L2507" s="14">
        <v>105.73</v>
      </c>
      <c r="M2507" s="14">
        <f t="shared" si="156"/>
        <v>1168.74</v>
      </c>
      <c r="N2507" s="14">
        <f t="shared" si="157"/>
        <v>634.38</v>
      </c>
      <c r="O2507" s="14">
        <f t="shared" si="158"/>
        <v>534.36</v>
      </c>
      <c r="P2507" s="16">
        <f t="shared" si="159"/>
        <v>0.457210329072334</v>
      </c>
      <c r="Q2507" s="17">
        <f>YEAR(SalesDataTable[[#This Row],[Order Date]])</f>
        <v>2026</v>
      </c>
      <c r="R2507" s="16" t="str">
        <f>"Q"&amp;ROUNDUP(MONTH(SalesDataTable[[#This Row],[Order Date]])/3,0)</f>
        <v>Q4</v>
      </c>
      <c r="S2507" s="13">
        <f>MONTH(SalesDataTable[[#This Row],[Order Date]])</f>
        <v>12</v>
      </c>
      <c r="T2507" s="16" t="str">
        <f>TEXT(SalesDataTable[[#This Row],[Order Date]],"mmm")</f>
        <v>Dec</v>
      </c>
    </row>
    <row r="2508" ht="15.6" spans="1:20">
      <c r="A2508" s="19" t="s">
        <v>2579</v>
      </c>
      <c r="B2508" s="11">
        <v>46358</v>
      </c>
      <c r="C2508" s="12" t="s">
        <v>47</v>
      </c>
      <c r="D2508" s="12" t="s">
        <v>102</v>
      </c>
      <c r="E2508" s="12" t="s">
        <v>23</v>
      </c>
      <c r="F2508" s="12" t="s">
        <v>36</v>
      </c>
      <c r="G2508" s="12" t="s">
        <v>51</v>
      </c>
      <c r="H2508" s="12" t="s">
        <v>84</v>
      </c>
      <c r="I2508" s="13">
        <v>4</v>
      </c>
      <c r="J2508" s="14">
        <v>80.98</v>
      </c>
      <c r="K2508" s="15">
        <v>0.2</v>
      </c>
      <c r="L2508" s="14">
        <v>38.6</v>
      </c>
      <c r="M2508" s="14">
        <f t="shared" si="156"/>
        <v>259.136</v>
      </c>
      <c r="N2508" s="14">
        <f t="shared" si="157"/>
        <v>154.4</v>
      </c>
      <c r="O2508" s="14">
        <f t="shared" si="158"/>
        <v>104.736</v>
      </c>
      <c r="P2508" s="16">
        <f t="shared" si="159"/>
        <v>0.404173870091381</v>
      </c>
      <c r="Q2508" s="17">
        <f>YEAR(SalesDataTable[[#This Row],[Order Date]])</f>
        <v>2026</v>
      </c>
      <c r="R2508" s="16" t="str">
        <f>"Q"&amp;ROUNDUP(MONTH(SalesDataTable[[#This Row],[Order Date]])/3,0)</f>
        <v>Q4</v>
      </c>
      <c r="S2508" s="13">
        <f>MONTH(SalesDataTable[[#This Row],[Order Date]])</f>
        <v>12</v>
      </c>
      <c r="T2508" s="16" t="str">
        <f>TEXT(SalesDataTable[[#This Row],[Order Date]],"mmm")</f>
        <v>Dec</v>
      </c>
    </row>
    <row r="2509" ht="15.6" spans="1:20">
      <c r="A2509" s="19" t="s">
        <v>2580</v>
      </c>
      <c r="B2509" s="11">
        <v>46358</v>
      </c>
      <c r="C2509" s="12" t="s">
        <v>21</v>
      </c>
      <c r="D2509" s="12" t="s">
        <v>108</v>
      </c>
      <c r="E2509" s="12" t="s">
        <v>23</v>
      </c>
      <c r="F2509" s="12" t="s">
        <v>36</v>
      </c>
      <c r="G2509" s="12" t="s">
        <v>51</v>
      </c>
      <c r="H2509" s="12" t="s">
        <v>61</v>
      </c>
      <c r="I2509" s="13">
        <v>3</v>
      </c>
      <c r="J2509" s="14">
        <v>196.48</v>
      </c>
      <c r="K2509" s="15">
        <v>0.05</v>
      </c>
      <c r="L2509" s="14">
        <v>107.2</v>
      </c>
      <c r="M2509" s="14">
        <f t="shared" si="156"/>
        <v>559.968</v>
      </c>
      <c r="N2509" s="14">
        <f t="shared" si="157"/>
        <v>321.6</v>
      </c>
      <c r="O2509" s="14">
        <f t="shared" si="158"/>
        <v>238.368</v>
      </c>
      <c r="P2509" s="16">
        <f t="shared" si="159"/>
        <v>0.425681467512429</v>
      </c>
      <c r="Q2509" s="17">
        <f>YEAR(SalesDataTable[[#This Row],[Order Date]])</f>
        <v>2026</v>
      </c>
      <c r="R2509" s="16" t="str">
        <f>"Q"&amp;ROUNDUP(MONTH(SalesDataTable[[#This Row],[Order Date]])/3,0)</f>
        <v>Q4</v>
      </c>
      <c r="S2509" s="13">
        <f>MONTH(SalesDataTable[[#This Row],[Order Date]])</f>
        <v>12</v>
      </c>
      <c r="T2509" s="16" t="str">
        <f>TEXT(SalesDataTable[[#This Row],[Order Date]],"mmm")</f>
        <v>Dec</v>
      </c>
    </row>
    <row r="2510" ht="15.6" spans="1:20">
      <c r="A2510" s="19" t="s">
        <v>2581</v>
      </c>
      <c r="B2510" s="11">
        <v>46358</v>
      </c>
      <c r="C2510" s="12" t="s">
        <v>21</v>
      </c>
      <c r="D2510" s="12" t="s">
        <v>72</v>
      </c>
      <c r="E2510" s="12" t="s">
        <v>45</v>
      </c>
      <c r="F2510" s="12" t="s">
        <v>36</v>
      </c>
      <c r="G2510" s="12" t="s">
        <v>37</v>
      </c>
      <c r="H2510" s="12" t="s">
        <v>66</v>
      </c>
      <c r="I2510" s="13">
        <v>2</v>
      </c>
      <c r="J2510" s="14">
        <v>46.63</v>
      </c>
      <c r="K2510" s="15">
        <v>0</v>
      </c>
      <c r="L2510" s="14">
        <v>18.68</v>
      </c>
      <c r="M2510" s="14">
        <f t="shared" si="156"/>
        <v>93.26</v>
      </c>
      <c r="N2510" s="14">
        <f t="shared" si="157"/>
        <v>37.36</v>
      </c>
      <c r="O2510" s="14">
        <f t="shared" si="158"/>
        <v>55.9</v>
      </c>
      <c r="P2510" s="16">
        <f t="shared" si="159"/>
        <v>0.599399528200729</v>
      </c>
      <c r="Q2510" s="17">
        <f>YEAR(SalesDataTable[[#This Row],[Order Date]])</f>
        <v>2026</v>
      </c>
      <c r="R2510" s="16" t="str">
        <f>"Q"&amp;ROUNDUP(MONTH(SalesDataTable[[#This Row],[Order Date]])/3,0)</f>
        <v>Q4</v>
      </c>
      <c r="S2510" s="13">
        <f>MONTH(SalesDataTable[[#This Row],[Order Date]])</f>
        <v>12</v>
      </c>
      <c r="T2510" s="16" t="str">
        <f>TEXT(SalesDataTable[[#This Row],[Order Date]],"mmm")</f>
        <v>Dec</v>
      </c>
    </row>
    <row r="2511" ht="15.6" spans="1:20">
      <c r="A2511" s="19" t="s">
        <v>2582</v>
      </c>
      <c r="B2511" s="11">
        <v>46358</v>
      </c>
      <c r="C2511" s="12" t="s">
        <v>34</v>
      </c>
      <c r="D2511" s="12" t="s">
        <v>54</v>
      </c>
      <c r="E2511" s="12" t="s">
        <v>30</v>
      </c>
      <c r="F2511" s="12" t="s">
        <v>40</v>
      </c>
      <c r="G2511" s="12" t="s">
        <v>31</v>
      </c>
      <c r="H2511" s="12" t="s">
        <v>41</v>
      </c>
      <c r="I2511" s="13">
        <v>12</v>
      </c>
      <c r="J2511" s="14">
        <v>142.93</v>
      </c>
      <c r="K2511" s="15">
        <v>0.1</v>
      </c>
      <c r="L2511" s="14">
        <v>79.81</v>
      </c>
      <c r="M2511" s="14">
        <f t="shared" si="156"/>
        <v>1543.644</v>
      </c>
      <c r="N2511" s="14">
        <f t="shared" si="157"/>
        <v>957.72</v>
      </c>
      <c r="O2511" s="14">
        <f t="shared" si="158"/>
        <v>585.924</v>
      </c>
      <c r="P2511" s="16">
        <f t="shared" si="159"/>
        <v>0.379571973848893</v>
      </c>
      <c r="Q2511" s="17">
        <f>YEAR(SalesDataTable[[#This Row],[Order Date]])</f>
        <v>2026</v>
      </c>
      <c r="R2511" s="16" t="str">
        <f>"Q"&amp;ROUNDUP(MONTH(SalesDataTable[[#This Row],[Order Date]])/3,0)</f>
        <v>Q4</v>
      </c>
      <c r="S2511" s="13">
        <f>MONTH(SalesDataTable[[#This Row],[Order Date]])</f>
        <v>12</v>
      </c>
      <c r="T2511" s="16" t="str">
        <f>TEXT(SalesDataTable[[#This Row],[Order Date]],"mmm")</f>
        <v>Dec</v>
      </c>
    </row>
    <row r="2512" ht="15.6" spans="1:20">
      <c r="A2512" s="19" t="s">
        <v>2583</v>
      </c>
      <c r="B2512" s="11">
        <v>46358</v>
      </c>
      <c r="C2512" s="12" t="s">
        <v>28</v>
      </c>
      <c r="D2512" s="12" t="s">
        <v>89</v>
      </c>
      <c r="E2512" s="12" t="s">
        <v>45</v>
      </c>
      <c r="F2512" s="12" t="s">
        <v>24</v>
      </c>
      <c r="G2512" s="12" t="s">
        <v>31</v>
      </c>
      <c r="H2512" s="12" t="s">
        <v>73</v>
      </c>
      <c r="I2512" s="13">
        <v>2</v>
      </c>
      <c r="J2512" s="14">
        <v>153.97</v>
      </c>
      <c r="K2512" s="15">
        <v>0</v>
      </c>
      <c r="L2512" s="14">
        <v>79.45</v>
      </c>
      <c r="M2512" s="14">
        <f t="shared" si="156"/>
        <v>307.94</v>
      </c>
      <c r="N2512" s="14">
        <f t="shared" si="157"/>
        <v>158.9</v>
      </c>
      <c r="O2512" s="14">
        <f t="shared" si="158"/>
        <v>149.04</v>
      </c>
      <c r="P2512" s="16">
        <f t="shared" si="159"/>
        <v>0.483990387737871</v>
      </c>
      <c r="Q2512" s="17">
        <f>YEAR(SalesDataTable[[#This Row],[Order Date]])</f>
        <v>2026</v>
      </c>
      <c r="R2512" s="16" t="str">
        <f>"Q"&amp;ROUNDUP(MONTH(SalesDataTable[[#This Row],[Order Date]])/3,0)</f>
        <v>Q4</v>
      </c>
      <c r="S2512" s="13">
        <f>MONTH(SalesDataTable[[#This Row],[Order Date]])</f>
        <v>12</v>
      </c>
      <c r="T2512" s="16" t="str">
        <f>TEXT(SalesDataTable[[#This Row],[Order Date]],"mmm")</f>
        <v>Dec</v>
      </c>
    </row>
    <row r="2513" ht="15.6" spans="1:20">
      <c r="A2513" s="19" t="s">
        <v>2584</v>
      </c>
      <c r="B2513" s="11">
        <v>46358</v>
      </c>
      <c r="C2513" s="12" t="s">
        <v>47</v>
      </c>
      <c r="D2513" s="12" t="s">
        <v>102</v>
      </c>
      <c r="E2513" s="12" t="s">
        <v>23</v>
      </c>
      <c r="F2513" s="12" t="s">
        <v>24</v>
      </c>
      <c r="G2513" s="12" t="s">
        <v>51</v>
      </c>
      <c r="H2513" s="12" t="s">
        <v>52</v>
      </c>
      <c r="I2513" s="13">
        <v>1</v>
      </c>
      <c r="J2513" s="14">
        <v>344.63</v>
      </c>
      <c r="K2513" s="15">
        <v>0.05</v>
      </c>
      <c r="L2513" s="14">
        <v>189.22</v>
      </c>
      <c r="M2513" s="14">
        <f t="shared" si="156"/>
        <v>327.3985</v>
      </c>
      <c r="N2513" s="14">
        <f t="shared" si="157"/>
        <v>189.22</v>
      </c>
      <c r="O2513" s="14">
        <f t="shared" si="158"/>
        <v>138.1785</v>
      </c>
      <c r="P2513" s="16">
        <f t="shared" si="159"/>
        <v>0.422049887216954</v>
      </c>
      <c r="Q2513" s="17">
        <f>YEAR(SalesDataTable[[#This Row],[Order Date]])</f>
        <v>2026</v>
      </c>
      <c r="R2513" s="16" t="str">
        <f>"Q"&amp;ROUNDUP(MONTH(SalesDataTable[[#This Row],[Order Date]])/3,0)</f>
        <v>Q4</v>
      </c>
      <c r="S2513" s="13">
        <f>MONTH(SalesDataTable[[#This Row],[Order Date]])</f>
        <v>12</v>
      </c>
      <c r="T2513" s="16" t="str">
        <f>TEXT(SalesDataTable[[#This Row],[Order Date]],"mmm")</f>
        <v>Dec</v>
      </c>
    </row>
    <row r="2514" ht="15.6" spans="1:20">
      <c r="A2514" s="19" t="s">
        <v>2585</v>
      </c>
      <c r="B2514" s="11">
        <v>46359</v>
      </c>
      <c r="C2514" s="12" t="s">
        <v>47</v>
      </c>
      <c r="D2514" s="12" t="s">
        <v>102</v>
      </c>
      <c r="E2514" s="12" t="s">
        <v>23</v>
      </c>
      <c r="F2514" s="12" t="s">
        <v>36</v>
      </c>
      <c r="G2514" s="12" t="s">
        <v>37</v>
      </c>
      <c r="H2514" s="12" t="s">
        <v>66</v>
      </c>
      <c r="I2514" s="13">
        <v>2</v>
      </c>
      <c r="J2514" s="14">
        <v>46.51</v>
      </c>
      <c r="K2514" s="15">
        <v>0.05</v>
      </c>
      <c r="L2514" s="14">
        <v>18.73</v>
      </c>
      <c r="M2514" s="14">
        <f t="shared" si="156"/>
        <v>88.369</v>
      </c>
      <c r="N2514" s="14">
        <f t="shared" si="157"/>
        <v>37.46</v>
      </c>
      <c r="O2514" s="14">
        <f t="shared" si="158"/>
        <v>50.909</v>
      </c>
      <c r="P2514" s="16">
        <f t="shared" si="159"/>
        <v>0.576095689664928</v>
      </c>
      <c r="Q2514" s="17">
        <f>YEAR(SalesDataTable[[#This Row],[Order Date]])</f>
        <v>2026</v>
      </c>
      <c r="R2514" s="16" t="str">
        <f>"Q"&amp;ROUNDUP(MONTH(SalesDataTable[[#This Row],[Order Date]])/3,0)</f>
        <v>Q4</v>
      </c>
      <c r="S2514" s="13">
        <f>MONTH(SalesDataTable[[#This Row],[Order Date]])</f>
        <v>12</v>
      </c>
      <c r="T2514" s="16" t="str">
        <f>TEXT(SalesDataTable[[#This Row],[Order Date]],"mmm")</f>
        <v>Dec</v>
      </c>
    </row>
    <row r="2515" ht="15.6" spans="1:20">
      <c r="A2515" s="19" t="s">
        <v>2586</v>
      </c>
      <c r="B2515" s="11">
        <v>46359</v>
      </c>
      <c r="C2515" s="12" t="s">
        <v>21</v>
      </c>
      <c r="D2515" s="12" t="s">
        <v>72</v>
      </c>
      <c r="E2515" s="12" t="s">
        <v>30</v>
      </c>
      <c r="F2515" s="12" t="s">
        <v>40</v>
      </c>
      <c r="G2515" s="12" t="s">
        <v>25</v>
      </c>
      <c r="H2515" s="12" t="s">
        <v>26</v>
      </c>
      <c r="I2515" s="13">
        <v>6</v>
      </c>
      <c r="J2515" s="14">
        <v>80.17</v>
      </c>
      <c r="K2515" s="15">
        <v>0.1</v>
      </c>
      <c r="L2515" s="14">
        <v>42.67</v>
      </c>
      <c r="M2515" s="14">
        <f t="shared" si="156"/>
        <v>432.918</v>
      </c>
      <c r="N2515" s="14">
        <f t="shared" si="157"/>
        <v>256.02</v>
      </c>
      <c r="O2515" s="14">
        <f t="shared" si="158"/>
        <v>176.898</v>
      </c>
      <c r="P2515" s="16">
        <f t="shared" si="159"/>
        <v>0.408617798289745</v>
      </c>
      <c r="Q2515" s="17">
        <f>YEAR(SalesDataTable[[#This Row],[Order Date]])</f>
        <v>2026</v>
      </c>
      <c r="R2515" s="16" t="str">
        <f>"Q"&amp;ROUNDUP(MONTH(SalesDataTable[[#This Row],[Order Date]])/3,0)</f>
        <v>Q4</v>
      </c>
      <c r="S2515" s="13">
        <f>MONTH(SalesDataTable[[#This Row],[Order Date]])</f>
        <v>12</v>
      </c>
      <c r="T2515" s="16" t="str">
        <f>TEXT(SalesDataTable[[#This Row],[Order Date]],"mmm")</f>
        <v>Dec</v>
      </c>
    </row>
    <row r="2516" ht="15.6" spans="1:20">
      <c r="A2516" s="19" t="s">
        <v>2587</v>
      </c>
      <c r="B2516" s="11">
        <v>46359</v>
      </c>
      <c r="C2516" s="12" t="s">
        <v>47</v>
      </c>
      <c r="D2516" s="12" t="s">
        <v>102</v>
      </c>
      <c r="E2516" s="12" t="s">
        <v>23</v>
      </c>
      <c r="F2516" s="12" t="s">
        <v>36</v>
      </c>
      <c r="G2516" s="12" t="s">
        <v>51</v>
      </c>
      <c r="H2516" s="12" t="s">
        <v>110</v>
      </c>
      <c r="I2516" s="13">
        <v>2</v>
      </c>
      <c r="J2516" s="14">
        <v>124.62</v>
      </c>
      <c r="K2516" s="15">
        <v>0.1</v>
      </c>
      <c r="L2516" s="14">
        <v>58.91</v>
      </c>
      <c r="M2516" s="14">
        <f t="shared" si="156"/>
        <v>224.316</v>
      </c>
      <c r="N2516" s="14">
        <f t="shared" si="157"/>
        <v>117.82</v>
      </c>
      <c r="O2516" s="14">
        <f t="shared" si="158"/>
        <v>106.496</v>
      </c>
      <c r="P2516" s="16">
        <f t="shared" si="159"/>
        <v>0.474758822375577</v>
      </c>
      <c r="Q2516" s="17">
        <f>YEAR(SalesDataTable[[#This Row],[Order Date]])</f>
        <v>2026</v>
      </c>
      <c r="R2516" s="16" t="str">
        <f>"Q"&amp;ROUNDUP(MONTH(SalesDataTable[[#This Row],[Order Date]])/3,0)</f>
        <v>Q4</v>
      </c>
      <c r="S2516" s="13">
        <f>MONTH(SalesDataTable[[#This Row],[Order Date]])</f>
        <v>12</v>
      </c>
      <c r="T2516" s="16" t="str">
        <f>TEXT(SalesDataTable[[#This Row],[Order Date]],"mmm")</f>
        <v>Dec</v>
      </c>
    </row>
    <row r="2517" ht="15.6" spans="1:20">
      <c r="A2517" s="19" t="s">
        <v>2588</v>
      </c>
      <c r="B2517" s="11">
        <v>46359</v>
      </c>
      <c r="C2517" s="12" t="s">
        <v>34</v>
      </c>
      <c r="D2517" s="12" t="s">
        <v>44</v>
      </c>
      <c r="E2517" s="12" t="s">
        <v>23</v>
      </c>
      <c r="F2517" s="12" t="s">
        <v>24</v>
      </c>
      <c r="G2517" s="12" t="s">
        <v>31</v>
      </c>
      <c r="H2517" s="12" t="s">
        <v>41</v>
      </c>
      <c r="I2517" s="13">
        <v>1</v>
      </c>
      <c r="J2517" s="14">
        <v>144.78</v>
      </c>
      <c r="K2517" s="15">
        <v>0.15</v>
      </c>
      <c r="L2517" s="14">
        <v>81.53</v>
      </c>
      <c r="M2517" s="14">
        <f t="shared" si="156"/>
        <v>123.063</v>
      </c>
      <c r="N2517" s="14">
        <f t="shared" si="157"/>
        <v>81.53</v>
      </c>
      <c r="O2517" s="14">
        <f t="shared" si="158"/>
        <v>41.533</v>
      </c>
      <c r="P2517" s="16">
        <f t="shared" si="159"/>
        <v>0.337493803986576</v>
      </c>
      <c r="Q2517" s="17">
        <f>YEAR(SalesDataTable[[#This Row],[Order Date]])</f>
        <v>2026</v>
      </c>
      <c r="R2517" s="16" t="str">
        <f>"Q"&amp;ROUNDUP(MONTH(SalesDataTable[[#This Row],[Order Date]])/3,0)</f>
        <v>Q4</v>
      </c>
      <c r="S2517" s="13">
        <f>MONTH(SalesDataTable[[#This Row],[Order Date]])</f>
        <v>12</v>
      </c>
      <c r="T2517" s="16" t="str">
        <f>TEXT(SalesDataTable[[#This Row],[Order Date]],"mmm")</f>
        <v>Dec</v>
      </c>
    </row>
    <row r="2518" ht="15.6" spans="1:20">
      <c r="A2518" s="19" t="s">
        <v>2589</v>
      </c>
      <c r="B2518" s="11">
        <v>46359</v>
      </c>
      <c r="C2518" s="12" t="s">
        <v>47</v>
      </c>
      <c r="D2518" s="12" t="s">
        <v>65</v>
      </c>
      <c r="E2518" s="12" t="s">
        <v>23</v>
      </c>
      <c r="F2518" s="12" t="s">
        <v>40</v>
      </c>
      <c r="G2518" s="12" t="s">
        <v>37</v>
      </c>
      <c r="H2518" s="12" t="s">
        <v>91</v>
      </c>
      <c r="I2518" s="13">
        <v>1</v>
      </c>
      <c r="J2518" s="14">
        <v>133.8</v>
      </c>
      <c r="K2518" s="15">
        <v>0</v>
      </c>
      <c r="L2518" s="14">
        <v>66.35</v>
      </c>
      <c r="M2518" s="14">
        <f t="shared" si="156"/>
        <v>133.8</v>
      </c>
      <c r="N2518" s="14">
        <f t="shared" si="157"/>
        <v>66.35</v>
      </c>
      <c r="O2518" s="14">
        <f t="shared" si="158"/>
        <v>67.45</v>
      </c>
      <c r="P2518" s="16">
        <f t="shared" si="159"/>
        <v>0.504110612855008</v>
      </c>
      <c r="Q2518" s="17">
        <f>YEAR(SalesDataTable[[#This Row],[Order Date]])</f>
        <v>2026</v>
      </c>
      <c r="R2518" s="16" t="str">
        <f>"Q"&amp;ROUNDUP(MONTH(SalesDataTable[[#This Row],[Order Date]])/3,0)</f>
        <v>Q4</v>
      </c>
      <c r="S2518" s="13">
        <f>MONTH(SalesDataTable[[#This Row],[Order Date]])</f>
        <v>12</v>
      </c>
      <c r="T2518" s="16" t="str">
        <f>TEXT(SalesDataTable[[#This Row],[Order Date]],"mmm")</f>
        <v>Dec</v>
      </c>
    </row>
    <row r="2519" ht="15.6" spans="1:20">
      <c r="A2519" s="19" t="s">
        <v>2590</v>
      </c>
      <c r="B2519" s="11">
        <v>46359</v>
      </c>
      <c r="C2519" s="12" t="s">
        <v>47</v>
      </c>
      <c r="D2519" s="12" t="s">
        <v>65</v>
      </c>
      <c r="E2519" s="12" t="s">
        <v>45</v>
      </c>
      <c r="F2519" s="12" t="s">
        <v>36</v>
      </c>
      <c r="G2519" s="12" t="s">
        <v>51</v>
      </c>
      <c r="H2519" s="12" t="s">
        <v>110</v>
      </c>
      <c r="I2519" s="13">
        <v>1</v>
      </c>
      <c r="J2519" s="14">
        <v>124.93</v>
      </c>
      <c r="K2519" s="15">
        <v>0</v>
      </c>
      <c r="L2519" s="14">
        <v>59.41</v>
      </c>
      <c r="M2519" s="14">
        <f t="shared" si="156"/>
        <v>124.93</v>
      </c>
      <c r="N2519" s="14">
        <f t="shared" si="157"/>
        <v>59.41</v>
      </c>
      <c r="O2519" s="14">
        <f t="shared" si="158"/>
        <v>65.52</v>
      </c>
      <c r="P2519" s="16">
        <f t="shared" si="159"/>
        <v>0.524453694068678</v>
      </c>
      <c r="Q2519" s="17">
        <f>YEAR(SalesDataTable[[#This Row],[Order Date]])</f>
        <v>2026</v>
      </c>
      <c r="R2519" s="16" t="str">
        <f>"Q"&amp;ROUNDUP(MONTH(SalesDataTable[[#This Row],[Order Date]])/3,0)</f>
        <v>Q4</v>
      </c>
      <c r="S2519" s="13">
        <f>MONTH(SalesDataTable[[#This Row],[Order Date]])</f>
        <v>12</v>
      </c>
      <c r="T2519" s="16" t="str">
        <f>TEXT(SalesDataTable[[#This Row],[Order Date]],"mmm")</f>
        <v>Dec</v>
      </c>
    </row>
    <row r="2520" ht="15.6" spans="1:20">
      <c r="A2520" s="19" t="s">
        <v>2591</v>
      </c>
      <c r="B2520" s="11">
        <v>46359</v>
      </c>
      <c r="C2520" s="12" t="s">
        <v>28</v>
      </c>
      <c r="D2520" s="12" t="s">
        <v>89</v>
      </c>
      <c r="E2520" s="12" t="s">
        <v>23</v>
      </c>
      <c r="F2520" s="12" t="s">
        <v>36</v>
      </c>
      <c r="G2520" s="12" t="s">
        <v>31</v>
      </c>
      <c r="H2520" s="12" t="s">
        <v>99</v>
      </c>
      <c r="I2520" s="13">
        <v>2</v>
      </c>
      <c r="J2520" s="14">
        <v>70.59</v>
      </c>
      <c r="K2520" s="15">
        <v>0.1</v>
      </c>
      <c r="L2520" s="14">
        <v>32.68</v>
      </c>
      <c r="M2520" s="14">
        <f t="shared" si="156"/>
        <v>127.062</v>
      </c>
      <c r="N2520" s="14">
        <f t="shared" si="157"/>
        <v>65.36</v>
      </c>
      <c r="O2520" s="14">
        <f t="shared" si="158"/>
        <v>61.702</v>
      </c>
      <c r="P2520" s="16">
        <f t="shared" si="159"/>
        <v>0.485605452456281</v>
      </c>
      <c r="Q2520" s="17">
        <f>YEAR(SalesDataTable[[#This Row],[Order Date]])</f>
        <v>2026</v>
      </c>
      <c r="R2520" s="16" t="str">
        <f>"Q"&amp;ROUNDUP(MONTH(SalesDataTable[[#This Row],[Order Date]])/3,0)</f>
        <v>Q4</v>
      </c>
      <c r="S2520" s="13">
        <f>MONTH(SalesDataTable[[#This Row],[Order Date]])</f>
        <v>12</v>
      </c>
      <c r="T2520" s="16" t="str">
        <f>TEXT(SalesDataTable[[#This Row],[Order Date]],"mmm")</f>
        <v>Dec</v>
      </c>
    </row>
    <row r="2521" ht="15.6" spans="1:20">
      <c r="A2521" s="19" t="s">
        <v>2592</v>
      </c>
      <c r="B2521" s="11">
        <v>46360</v>
      </c>
      <c r="C2521" s="12" t="s">
        <v>47</v>
      </c>
      <c r="D2521" s="12" t="s">
        <v>65</v>
      </c>
      <c r="E2521" s="12" t="s">
        <v>23</v>
      </c>
      <c r="F2521" s="12" t="s">
        <v>24</v>
      </c>
      <c r="G2521" s="12" t="s">
        <v>31</v>
      </c>
      <c r="H2521" s="12" t="s">
        <v>73</v>
      </c>
      <c r="I2521" s="13">
        <v>2</v>
      </c>
      <c r="J2521" s="14">
        <v>151.05</v>
      </c>
      <c r="K2521" s="15">
        <v>0.15</v>
      </c>
      <c r="L2521" s="14">
        <v>80.36</v>
      </c>
      <c r="M2521" s="14">
        <f t="shared" si="156"/>
        <v>256.785</v>
      </c>
      <c r="N2521" s="14">
        <f t="shared" si="157"/>
        <v>160.72</v>
      </c>
      <c r="O2521" s="14">
        <f t="shared" si="158"/>
        <v>96.065</v>
      </c>
      <c r="P2521" s="16">
        <f t="shared" si="159"/>
        <v>0.374106742995113</v>
      </c>
      <c r="Q2521" s="17">
        <f>YEAR(SalesDataTable[[#This Row],[Order Date]])</f>
        <v>2026</v>
      </c>
      <c r="R2521" s="16" t="str">
        <f>"Q"&amp;ROUNDUP(MONTH(SalesDataTable[[#This Row],[Order Date]])/3,0)</f>
        <v>Q4</v>
      </c>
      <c r="S2521" s="13">
        <f>MONTH(SalesDataTable[[#This Row],[Order Date]])</f>
        <v>12</v>
      </c>
      <c r="T2521" s="16" t="str">
        <f>TEXT(SalesDataTable[[#This Row],[Order Date]],"mmm")</f>
        <v>Dec</v>
      </c>
    </row>
    <row r="2522" ht="15.6" spans="1:20">
      <c r="A2522" s="19" t="s">
        <v>2593</v>
      </c>
      <c r="B2522" s="11">
        <v>46360</v>
      </c>
      <c r="C2522" s="12" t="s">
        <v>47</v>
      </c>
      <c r="D2522" s="12" t="s">
        <v>65</v>
      </c>
      <c r="E2522" s="12" t="s">
        <v>23</v>
      </c>
      <c r="F2522" s="12" t="s">
        <v>24</v>
      </c>
      <c r="G2522" s="12" t="s">
        <v>51</v>
      </c>
      <c r="H2522" s="12" t="s">
        <v>110</v>
      </c>
      <c r="I2522" s="13">
        <v>2</v>
      </c>
      <c r="J2522" s="14">
        <v>120.37</v>
      </c>
      <c r="K2522" s="15">
        <v>0.2</v>
      </c>
      <c r="L2522" s="14">
        <v>59.39</v>
      </c>
      <c r="M2522" s="14">
        <f t="shared" si="156"/>
        <v>192.592</v>
      </c>
      <c r="N2522" s="14">
        <f t="shared" si="157"/>
        <v>118.78</v>
      </c>
      <c r="O2522" s="14">
        <f t="shared" si="158"/>
        <v>73.812</v>
      </c>
      <c r="P2522" s="16">
        <f t="shared" si="159"/>
        <v>0.383255794633214</v>
      </c>
      <c r="Q2522" s="17">
        <f>YEAR(SalesDataTable[[#This Row],[Order Date]])</f>
        <v>2026</v>
      </c>
      <c r="R2522" s="16" t="str">
        <f>"Q"&amp;ROUNDUP(MONTH(SalesDataTable[[#This Row],[Order Date]])/3,0)</f>
        <v>Q4</v>
      </c>
      <c r="S2522" s="13">
        <f>MONTH(SalesDataTable[[#This Row],[Order Date]])</f>
        <v>12</v>
      </c>
      <c r="T2522" s="16" t="str">
        <f>TEXT(SalesDataTable[[#This Row],[Order Date]],"mmm")</f>
        <v>Dec</v>
      </c>
    </row>
    <row r="2523" ht="15.6" spans="1:20">
      <c r="A2523" s="19" t="s">
        <v>2594</v>
      </c>
      <c r="B2523" s="11">
        <v>46360</v>
      </c>
      <c r="C2523" s="12" t="s">
        <v>28</v>
      </c>
      <c r="D2523" s="12" t="s">
        <v>29</v>
      </c>
      <c r="E2523" s="12" t="s">
        <v>23</v>
      </c>
      <c r="F2523" s="12" t="s">
        <v>24</v>
      </c>
      <c r="G2523" s="12" t="s">
        <v>51</v>
      </c>
      <c r="H2523" s="12" t="s">
        <v>61</v>
      </c>
      <c r="I2523" s="13">
        <v>3</v>
      </c>
      <c r="J2523" s="14">
        <v>193.8</v>
      </c>
      <c r="K2523" s="15">
        <v>0</v>
      </c>
      <c r="L2523" s="14">
        <v>104.55</v>
      </c>
      <c r="M2523" s="14">
        <f t="shared" si="156"/>
        <v>581.4</v>
      </c>
      <c r="N2523" s="14">
        <f t="shared" si="157"/>
        <v>313.65</v>
      </c>
      <c r="O2523" s="14">
        <f t="shared" si="158"/>
        <v>267.75</v>
      </c>
      <c r="P2523" s="16">
        <f t="shared" si="159"/>
        <v>0.460526315789474</v>
      </c>
      <c r="Q2523" s="17">
        <f>YEAR(SalesDataTable[[#This Row],[Order Date]])</f>
        <v>2026</v>
      </c>
      <c r="R2523" s="16" t="str">
        <f>"Q"&amp;ROUNDUP(MONTH(SalesDataTable[[#This Row],[Order Date]])/3,0)</f>
        <v>Q4</v>
      </c>
      <c r="S2523" s="13">
        <f>MONTH(SalesDataTable[[#This Row],[Order Date]])</f>
        <v>12</v>
      </c>
      <c r="T2523" s="16" t="str">
        <f>TEXT(SalesDataTable[[#This Row],[Order Date]],"mmm")</f>
        <v>Dec</v>
      </c>
    </row>
    <row r="2524" ht="15.6" spans="1:20">
      <c r="A2524" s="19" t="s">
        <v>2595</v>
      </c>
      <c r="B2524" s="11">
        <v>46361</v>
      </c>
      <c r="C2524" s="12" t="s">
        <v>47</v>
      </c>
      <c r="D2524" s="12" t="s">
        <v>102</v>
      </c>
      <c r="E2524" s="12" t="s">
        <v>23</v>
      </c>
      <c r="F2524" s="12" t="s">
        <v>40</v>
      </c>
      <c r="G2524" s="12" t="s">
        <v>31</v>
      </c>
      <c r="H2524" s="12" t="s">
        <v>41</v>
      </c>
      <c r="I2524" s="13">
        <v>1</v>
      </c>
      <c r="J2524" s="14">
        <v>146.08</v>
      </c>
      <c r="K2524" s="15">
        <v>0.1</v>
      </c>
      <c r="L2524" s="14">
        <v>81.54</v>
      </c>
      <c r="M2524" s="14">
        <f t="shared" si="156"/>
        <v>131.472</v>
      </c>
      <c r="N2524" s="14">
        <f t="shared" si="157"/>
        <v>81.54</v>
      </c>
      <c r="O2524" s="14">
        <f t="shared" si="158"/>
        <v>49.932</v>
      </c>
      <c r="P2524" s="16">
        <f t="shared" si="159"/>
        <v>0.379791894852136</v>
      </c>
      <c r="Q2524" s="17">
        <f>YEAR(SalesDataTable[[#This Row],[Order Date]])</f>
        <v>2026</v>
      </c>
      <c r="R2524" s="16" t="str">
        <f>"Q"&amp;ROUNDUP(MONTH(SalesDataTable[[#This Row],[Order Date]])/3,0)</f>
        <v>Q4</v>
      </c>
      <c r="S2524" s="13">
        <f>MONTH(SalesDataTable[[#This Row],[Order Date]])</f>
        <v>12</v>
      </c>
      <c r="T2524" s="16" t="str">
        <f>TEXT(SalesDataTable[[#This Row],[Order Date]],"mmm")</f>
        <v>Dec</v>
      </c>
    </row>
    <row r="2525" ht="15.6" spans="1:20">
      <c r="A2525" s="19" t="s">
        <v>2596</v>
      </c>
      <c r="B2525" s="11">
        <v>46361</v>
      </c>
      <c r="C2525" s="12" t="s">
        <v>47</v>
      </c>
      <c r="D2525" s="12" t="s">
        <v>65</v>
      </c>
      <c r="E2525" s="12" t="s">
        <v>30</v>
      </c>
      <c r="F2525" s="12" t="s">
        <v>40</v>
      </c>
      <c r="G2525" s="12" t="s">
        <v>25</v>
      </c>
      <c r="H2525" s="12" t="s">
        <v>63</v>
      </c>
      <c r="I2525" s="13">
        <v>4</v>
      </c>
      <c r="J2525" s="14">
        <v>101.17</v>
      </c>
      <c r="K2525" s="15">
        <v>0.15</v>
      </c>
      <c r="L2525" s="14">
        <v>50.48</v>
      </c>
      <c r="M2525" s="14">
        <f t="shared" si="156"/>
        <v>343.978</v>
      </c>
      <c r="N2525" s="14">
        <f t="shared" si="157"/>
        <v>201.92</v>
      </c>
      <c r="O2525" s="14">
        <f t="shared" si="158"/>
        <v>142.058</v>
      </c>
      <c r="P2525" s="16">
        <f t="shared" si="159"/>
        <v>0.412985714202653</v>
      </c>
      <c r="Q2525" s="17">
        <f>YEAR(SalesDataTable[[#This Row],[Order Date]])</f>
        <v>2026</v>
      </c>
      <c r="R2525" s="16" t="str">
        <f>"Q"&amp;ROUNDUP(MONTH(SalesDataTable[[#This Row],[Order Date]])/3,0)</f>
        <v>Q4</v>
      </c>
      <c r="S2525" s="13">
        <f>MONTH(SalesDataTable[[#This Row],[Order Date]])</f>
        <v>12</v>
      </c>
      <c r="T2525" s="16" t="str">
        <f>TEXT(SalesDataTable[[#This Row],[Order Date]],"mmm")</f>
        <v>Dec</v>
      </c>
    </row>
    <row r="2526" ht="15.6" spans="1:20">
      <c r="A2526" s="19" t="s">
        <v>2597</v>
      </c>
      <c r="B2526" s="11">
        <v>46361</v>
      </c>
      <c r="C2526" s="12" t="s">
        <v>28</v>
      </c>
      <c r="D2526" s="12" t="s">
        <v>58</v>
      </c>
      <c r="E2526" s="12" t="s">
        <v>45</v>
      </c>
      <c r="F2526" s="12" t="s">
        <v>36</v>
      </c>
      <c r="G2526" s="12" t="s">
        <v>51</v>
      </c>
      <c r="H2526" s="12" t="s">
        <v>110</v>
      </c>
      <c r="I2526" s="13">
        <v>2</v>
      </c>
      <c r="J2526" s="14">
        <v>121.64</v>
      </c>
      <c r="K2526" s="15">
        <v>0</v>
      </c>
      <c r="L2526" s="14">
        <v>61.94</v>
      </c>
      <c r="M2526" s="14">
        <f t="shared" si="156"/>
        <v>243.28</v>
      </c>
      <c r="N2526" s="14">
        <f t="shared" si="157"/>
        <v>123.88</v>
      </c>
      <c r="O2526" s="14">
        <f t="shared" si="158"/>
        <v>119.4</v>
      </c>
      <c r="P2526" s="16">
        <f t="shared" si="159"/>
        <v>0.490792502466294</v>
      </c>
      <c r="Q2526" s="17">
        <f>YEAR(SalesDataTable[[#This Row],[Order Date]])</f>
        <v>2026</v>
      </c>
      <c r="R2526" s="16" t="str">
        <f>"Q"&amp;ROUNDUP(MONTH(SalesDataTable[[#This Row],[Order Date]])/3,0)</f>
        <v>Q4</v>
      </c>
      <c r="S2526" s="13">
        <f>MONTH(SalesDataTable[[#This Row],[Order Date]])</f>
        <v>12</v>
      </c>
      <c r="T2526" s="16" t="str">
        <f>TEXT(SalesDataTable[[#This Row],[Order Date]],"mmm")</f>
        <v>Dec</v>
      </c>
    </row>
    <row r="2527" ht="15.6" spans="1:20">
      <c r="A2527" s="19" t="s">
        <v>2598</v>
      </c>
      <c r="B2527" s="11">
        <v>46361</v>
      </c>
      <c r="C2527" s="12" t="s">
        <v>28</v>
      </c>
      <c r="D2527" s="12" t="s">
        <v>29</v>
      </c>
      <c r="E2527" s="12" t="s">
        <v>23</v>
      </c>
      <c r="F2527" s="12" t="s">
        <v>24</v>
      </c>
      <c r="G2527" s="12" t="s">
        <v>37</v>
      </c>
      <c r="H2527" s="12" t="s">
        <v>103</v>
      </c>
      <c r="I2527" s="13">
        <v>1</v>
      </c>
      <c r="J2527" s="14">
        <v>165.1</v>
      </c>
      <c r="K2527" s="15">
        <v>0.05</v>
      </c>
      <c r="L2527" s="14">
        <v>85.23</v>
      </c>
      <c r="M2527" s="14">
        <f t="shared" si="156"/>
        <v>156.845</v>
      </c>
      <c r="N2527" s="14">
        <f t="shared" si="157"/>
        <v>85.23</v>
      </c>
      <c r="O2527" s="14">
        <f t="shared" si="158"/>
        <v>71.615</v>
      </c>
      <c r="P2527" s="16">
        <f t="shared" si="159"/>
        <v>0.456597277567025</v>
      </c>
      <c r="Q2527" s="17">
        <f>YEAR(SalesDataTable[[#This Row],[Order Date]])</f>
        <v>2026</v>
      </c>
      <c r="R2527" s="16" t="str">
        <f>"Q"&amp;ROUNDUP(MONTH(SalesDataTable[[#This Row],[Order Date]])/3,0)</f>
        <v>Q4</v>
      </c>
      <c r="S2527" s="13">
        <f>MONTH(SalesDataTable[[#This Row],[Order Date]])</f>
        <v>12</v>
      </c>
      <c r="T2527" s="16" t="str">
        <f>TEXT(SalesDataTable[[#This Row],[Order Date]],"mmm")</f>
        <v>Dec</v>
      </c>
    </row>
    <row r="2528" ht="15.6" spans="1:20">
      <c r="A2528" s="19" t="s">
        <v>2599</v>
      </c>
      <c r="B2528" s="11">
        <v>46361</v>
      </c>
      <c r="C2528" s="12" t="s">
        <v>47</v>
      </c>
      <c r="D2528" s="12" t="s">
        <v>102</v>
      </c>
      <c r="E2528" s="12" t="s">
        <v>23</v>
      </c>
      <c r="F2528" s="12" t="s">
        <v>36</v>
      </c>
      <c r="G2528" s="12" t="s">
        <v>51</v>
      </c>
      <c r="H2528" s="12" t="s">
        <v>61</v>
      </c>
      <c r="I2528" s="13">
        <v>3</v>
      </c>
      <c r="J2528" s="14">
        <v>194.07</v>
      </c>
      <c r="K2528" s="15">
        <v>0.1</v>
      </c>
      <c r="L2528" s="14">
        <v>102.37</v>
      </c>
      <c r="M2528" s="14">
        <f t="shared" si="156"/>
        <v>523.989</v>
      </c>
      <c r="N2528" s="14">
        <f t="shared" si="157"/>
        <v>307.11</v>
      </c>
      <c r="O2528" s="14">
        <f t="shared" si="158"/>
        <v>216.879</v>
      </c>
      <c r="P2528" s="16">
        <f t="shared" si="159"/>
        <v>0.413899910112617</v>
      </c>
      <c r="Q2528" s="17">
        <f>YEAR(SalesDataTable[[#This Row],[Order Date]])</f>
        <v>2026</v>
      </c>
      <c r="R2528" s="16" t="str">
        <f>"Q"&amp;ROUNDUP(MONTH(SalesDataTable[[#This Row],[Order Date]])/3,0)</f>
        <v>Q4</v>
      </c>
      <c r="S2528" s="13">
        <f>MONTH(SalesDataTable[[#This Row],[Order Date]])</f>
        <v>12</v>
      </c>
      <c r="T2528" s="16" t="str">
        <f>TEXT(SalesDataTable[[#This Row],[Order Date]],"mmm")</f>
        <v>Dec</v>
      </c>
    </row>
    <row r="2529" ht="15.6" spans="1:20">
      <c r="A2529" s="19" t="s">
        <v>2600</v>
      </c>
      <c r="B2529" s="11">
        <v>46361</v>
      </c>
      <c r="C2529" s="12" t="s">
        <v>47</v>
      </c>
      <c r="D2529" s="12" t="s">
        <v>102</v>
      </c>
      <c r="E2529" s="12" t="s">
        <v>59</v>
      </c>
      <c r="F2529" s="12" t="s">
        <v>36</v>
      </c>
      <c r="G2529" s="12" t="s">
        <v>31</v>
      </c>
      <c r="H2529" s="12" t="s">
        <v>73</v>
      </c>
      <c r="I2529" s="13">
        <v>1</v>
      </c>
      <c r="J2529" s="14">
        <v>152.44</v>
      </c>
      <c r="K2529" s="15">
        <v>0.1</v>
      </c>
      <c r="L2529" s="14">
        <v>76.91</v>
      </c>
      <c r="M2529" s="14">
        <f t="shared" si="156"/>
        <v>137.196</v>
      </c>
      <c r="N2529" s="14">
        <f t="shared" si="157"/>
        <v>76.91</v>
      </c>
      <c r="O2529" s="14">
        <f t="shared" si="158"/>
        <v>60.286</v>
      </c>
      <c r="P2529" s="16">
        <f t="shared" si="159"/>
        <v>0.439415143298638</v>
      </c>
      <c r="Q2529" s="17">
        <f>YEAR(SalesDataTable[[#This Row],[Order Date]])</f>
        <v>2026</v>
      </c>
      <c r="R2529" s="16" t="str">
        <f>"Q"&amp;ROUNDUP(MONTH(SalesDataTable[[#This Row],[Order Date]])/3,0)</f>
        <v>Q4</v>
      </c>
      <c r="S2529" s="13">
        <f>MONTH(SalesDataTable[[#This Row],[Order Date]])</f>
        <v>12</v>
      </c>
      <c r="T2529" s="16" t="str">
        <f>TEXT(SalesDataTable[[#This Row],[Order Date]],"mmm")</f>
        <v>Dec</v>
      </c>
    </row>
    <row r="2530" ht="15.6" spans="1:20">
      <c r="A2530" s="19" t="s">
        <v>2601</v>
      </c>
      <c r="B2530" s="11">
        <v>46361</v>
      </c>
      <c r="C2530" s="12" t="s">
        <v>28</v>
      </c>
      <c r="D2530" s="12" t="s">
        <v>89</v>
      </c>
      <c r="E2530" s="12" t="s">
        <v>23</v>
      </c>
      <c r="F2530" s="12" t="s">
        <v>24</v>
      </c>
      <c r="G2530" s="12" t="s">
        <v>51</v>
      </c>
      <c r="H2530" s="12" t="s">
        <v>110</v>
      </c>
      <c r="I2530" s="13">
        <v>1</v>
      </c>
      <c r="J2530" s="14">
        <v>123.82</v>
      </c>
      <c r="K2530" s="15">
        <v>0.05</v>
      </c>
      <c r="L2530" s="14">
        <v>59.19</v>
      </c>
      <c r="M2530" s="14">
        <f t="shared" si="156"/>
        <v>117.629</v>
      </c>
      <c r="N2530" s="14">
        <f t="shared" si="157"/>
        <v>59.19</v>
      </c>
      <c r="O2530" s="14">
        <f t="shared" si="158"/>
        <v>58.439</v>
      </c>
      <c r="P2530" s="16">
        <f t="shared" si="159"/>
        <v>0.496807759991159</v>
      </c>
      <c r="Q2530" s="17">
        <f>YEAR(SalesDataTable[[#This Row],[Order Date]])</f>
        <v>2026</v>
      </c>
      <c r="R2530" s="16" t="str">
        <f>"Q"&amp;ROUNDUP(MONTH(SalesDataTable[[#This Row],[Order Date]])/3,0)</f>
        <v>Q4</v>
      </c>
      <c r="S2530" s="13">
        <f>MONTH(SalesDataTable[[#This Row],[Order Date]])</f>
        <v>12</v>
      </c>
      <c r="T2530" s="16" t="str">
        <f>TEXT(SalesDataTable[[#This Row],[Order Date]],"mmm")</f>
        <v>Dec</v>
      </c>
    </row>
    <row r="2531" ht="15.6" spans="1:20">
      <c r="A2531" s="19" t="s">
        <v>2602</v>
      </c>
      <c r="B2531" s="11">
        <v>46361</v>
      </c>
      <c r="C2531" s="12" t="s">
        <v>21</v>
      </c>
      <c r="D2531" s="12" t="s">
        <v>22</v>
      </c>
      <c r="E2531" s="12" t="s">
        <v>23</v>
      </c>
      <c r="F2531" s="12" t="s">
        <v>36</v>
      </c>
      <c r="G2531" s="12" t="s">
        <v>31</v>
      </c>
      <c r="H2531" s="12" t="s">
        <v>99</v>
      </c>
      <c r="I2531" s="13">
        <v>4</v>
      </c>
      <c r="J2531" s="14">
        <v>71.12</v>
      </c>
      <c r="K2531" s="15">
        <v>0.05</v>
      </c>
      <c r="L2531" s="14">
        <v>31.93</v>
      </c>
      <c r="M2531" s="14">
        <f t="shared" si="156"/>
        <v>270.256</v>
      </c>
      <c r="N2531" s="14">
        <f t="shared" si="157"/>
        <v>127.72</v>
      </c>
      <c r="O2531" s="14">
        <f t="shared" si="158"/>
        <v>142.536</v>
      </c>
      <c r="P2531" s="16">
        <f t="shared" si="159"/>
        <v>0.527411047303298</v>
      </c>
      <c r="Q2531" s="17">
        <f>YEAR(SalesDataTable[[#This Row],[Order Date]])</f>
        <v>2026</v>
      </c>
      <c r="R2531" s="16" t="str">
        <f>"Q"&amp;ROUNDUP(MONTH(SalesDataTable[[#This Row],[Order Date]])/3,0)</f>
        <v>Q4</v>
      </c>
      <c r="S2531" s="13">
        <f>MONTH(SalesDataTable[[#This Row],[Order Date]])</f>
        <v>12</v>
      </c>
      <c r="T2531" s="16" t="str">
        <f>TEXT(SalesDataTable[[#This Row],[Order Date]],"mmm")</f>
        <v>Dec</v>
      </c>
    </row>
    <row r="2532" ht="15.6" spans="1:20">
      <c r="A2532" s="19" t="s">
        <v>2603</v>
      </c>
      <c r="B2532" s="11">
        <v>46361</v>
      </c>
      <c r="C2532" s="12" t="s">
        <v>34</v>
      </c>
      <c r="D2532" s="12" t="s">
        <v>146</v>
      </c>
      <c r="E2532" s="12" t="s">
        <v>59</v>
      </c>
      <c r="F2532" s="12" t="s">
        <v>24</v>
      </c>
      <c r="G2532" s="12" t="s">
        <v>31</v>
      </c>
      <c r="H2532" s="12" t="s">
        <v>99</v>
      </c>
      <c r="I2532" s="13">
        <v>1</v>
      </c>
      <c r="J2532" s="14">
        <v>71.55</v>
      </c>
      <c r="K2532" s="15">
        <v>0.1</v>
      </c>
      <c r="L2532" s="14">
        <v>32.07</v>
      </c>
      <c r="M2532" s="14">
        <f t="shared" si="156"/>
        <v>64.395</v>
      </c>
      <c r="N2532" s="14">
        <f t="shared" si="157"/>
        <v>32.07</v>
      </c>
      <c r="O2532" s="14">
        <f t="shared" si="158"/>
        <v>32.325</v>
      </c>
      <c r="P2532" s="16">
        <f t="shared" si="159"/>
        <v>0.501979967388772</v>
      </c>
      <c r="Q2532" s="17">
        <f>YEAR(SalesDataTable[[#This Row],[Order Date]])</f>
        <v>2026</v>
      </c>
      <c r="R2532" s="16" t="str">
        <f>"Q"&amp;ROUNDUP(MONTH(SalesDataTable[[#This Row],[Order Date]])/3,0)</f>
        <v>Q4</v>
      </c>
      <c r="S2532" s="13">
        <f>MONTH(SalesDataTable[[#This Row],[Order Date]])</f>
        <v>12</v>
      </c>
      <c r="T2532" s="16" t="str">
        <f>TEXT(SalesDataTable[[#This Row],[Order Date]],"mmm")</f>
        <v>Dec</v>
      </c>
    </row>
    <row r="2533" ht="15.6" spans="1:20">
      <c r="A2533" s="19" t="s">
        <v>2604</v>
      </c>
      <c r="B2533" s="11">
        <v>46361</v>
      </c>
      <c r="C2533" s="12" t="s">
        <v>34</v>
      </c>
      <c r="D2533" s="12" t="s">
        <v>35</v>
      </c>
      <c r="E2533" s="12" t="s">
        <v>59</v>
      </c>
      <c r="F2533" s="12" t="s">
        <v>24</v>
      </c>
      <c r="G2533" s="12" t="s">
        <v>31</v>
      </c>
      <c r="H2533" s="12" t="s">
        <v>99</v>
      </c>
      <c r="I2533" s="13">
        <v>2</v>
      </c>
      <c r="J2533" s="14">
        <v>70.24</v>
      </c>
      <c r="K2533" s="15">
        <v>0.1</v>
      </c>
      <c r="L2533" s="14">
        <v>33.29</v>
      </c>
      <c r="M2533" s="14">
        <f t="shared" si="156"/>
        <v>126.432</v>
      </c>
      <c r="N2533" s="14">
        <f t="shared" si="157"/>
        <v>66.58</v>
      </c>
      <c r="O2533" s="14">
        <f t="shared" si="158"/>
        <v>59.852</v>
      </c>
      <c r="P2533" s="16">
        <f t="shared" si="159"/>
        <v>0.473392811946343</v>
      </c>
      <c r="Q2533" s="17">
        <f>YEAR(SalesDataTable[[#This Row],[Order Date]])</f>
        <v>2026</v>
      </c>
      <c r="R2533" s="16" t="str">
        <f>"Q"&amp;ROUNDUP(MONTH(SalesDataTable[[#This Row],[Order Date]])/3,0)</f>
        <v>Q4</v>
      </c>
      <c r="S2533" s="13">
        <f>MONTH(SalesDataTable[[#This Row],[Order Date]])</f>
        <v>12</v>
      </c>
      <c r="T2533" s="16" t="str">
        <f>TEXT(SalesDataTable[[#This Row],[Order Date]],"mmm")</f>
        <v>Dec</v>
      </c>
    </row>
    <row r="2534" ht="15.6" spans="1:20">
      <c r="A2534" s="19" t="s">
        <v>2605</v>
      </c>
      <c r="B2534" s="11">
        <v>46362</v>
      </c>
      <c r="C2534" s="12" t="s">
        <v>21</v>
      </c>
      <c r="D2534" s="12" t="s">
        <v>22</v>
      </c>
      <c r="E2534" s="12" t="s">
        <v>59</v>
      </c>
      <c r="F2534" s="12" t="s">
        <v>24</v>
      </c>
      <c r="G2534" s="12" t="s">
        <v>25</v>
      </c>
      <c r="H2534" s="12" t="s">
        <v>49</v>
      </c>
      <c r="I2534" s="13">
        <v>2</v>
      </c>
      <c r="J2534" s="14">
        <v>50.68</v>
      </c>
      <c r="K2534" s="15">
        <v>0.15</v>
      </c>
      <c r="L2534" s="14">
        <v>22.41</v>
      </c>
      <c r="M2534" s="14">
        <f t="shared" si="156"/>
        <v>86.156</v>
      </c>
      <c r="N2534" s="14">
        <f t="shared" si="157"/>
        <v>44.82</v>
      </c>
      <c r="O2534" s="14">
        <f t="shared" si="158"/>
        <v>41.336</v>
      </c>
      <c r="P2534" s="16">
        <f t="shared" si="159"/>
        <v>0.479780862621292</v>
      </c>
      <c r="Q2534" s="17">
        <f>YEAR(SalesDataTable[[#This Row],[Order Date]])</f>
        <v>2026</v>
      </c>
      <c r="R2534" s="16" t="str">
        <f>"Q"&amp;ROUNDUP(MONTH(SalesDataTable[[#This Row],[Order Date]])/3,0)</f>
        <v>Q4</v>
      </c>
      <c r="S2534" s="13">
        <f>MONTH(SalesDataTable[[#This Row],[Order Date]])</f>
        <v>12</v>
      </c>
      <c r="T2534" s="16" t="str">
        <f>TEXT(SalesDataTable[[#This Row],[Order Date]],"mmm")</f>
        <v>Dec</v>
      </c>
    </row>
    <row r="2535" ht="15.6" spans="1:20">
      <c r="A2535" s="19" t="s">
        <v>2606</v>
      </c>
      <c r="B2535" s="11">
        <v>46362</v>
      </c>
      <c r="C2535" s="12" t="s">
        <v>47</v>
      </c>
      <c r="D2535" s="12" t="s">
        <v>65</v>
      </c>
      <c r="E2535" s="12" t="s">
        <v>23</v>
      </c>
      <c r="F2535" s="12" t="s">
        <v>36</v>
      </c>
      <c r="G2535" s="12" t="s">
        <v>25</v>
      </c>
      <c r="H2535" s="12" t="s">
        <v>63</v>
      </c>
      <c r="I2535" s="13">
        <v>1</v>
      </c>
      <c r="J2535" s="14">
        <v>101.26</v>
      </c>
      <c r="K2535" s="15">
        <v>0</v>
      </c>
      <c r="L2535" s="14">
        <v>51.7</v>
      </c>
      <c r="M2535" s="14">
        <f t="shared" si="156"/>
        <v>101.26</v>
      </c>
      <c r="N2535" s="14">
        <f t="shared" si="157"/>
        <v>51.7</v>
      </c>
      <c r="O2535" s="14">
        <f t="shared" si="158"/>
        <v>49.56</v>
      </c>
      <c r="P2535" s="16">
        <f t="shared" si="159"/>
        <v>0.489433142405688</v>
      </c>
      <c r="Q2535" s="17">
        <f>YEAR(SalesDataTable[[#This Row],[Order Date]])</f>
        <v>2026</v>
      </c>
      <c r="R2535" s="16" t="str">
        <f>"Q"&amp;ROUNDUP(MONTH(SalesDataTable[[#This Row],[Order Date]])/3,0)</f>
        <v>Q4</v>
      </c>
      <c r="S2535" s="13">
        <f>MONTH(SalesDataTable[[#This Row],[Order Date]])</f>
        <v>12</v>
      </c>
      <c r="T2535" s="16" t="str">
        <f>TEXT(SalesDataTable[[#This Row],[Order Date]],"mmm")</f>
        <v>Dec</v>
      </c>
    </row>
    <row r="2536" ht="15.6" spans="1:20">
      <c r="A2536" s="19" t="s">
        <v>2607</v>
      </c>
      <c r="B2536" s="11">
        <v>46362</v>
      </c>
      <c r="C2536" s="12" t="s">
        <v>21</v>
      </c>
      <c r="D2536" s="12" t="s">
        <v>22</v>
      </c>
      <c r="E2536" s="12" t="s">
        <v>59</v>
      </c>
      <c r="F2536" s="12" t="s">
        <v>40</v>
      </c>
      <c r="G2536" s="12" t="s">
        <v>37</v>
      </c>
      <c r="H2536" s="12" t="s">
        <v>66</v>
      </c>
      <c r="I2536" s="13">
        <v>2</v>
      </c>
      <c r="J2536" s="14">
        <v>46.01</v>
      </c>
      <c r="K2536" s="15">
        <v>0.05</v>
      </c>
      <c r="L2536" s="14">
        <v>18.4</v>
      </c>
      <c r="M2536" s="14">
        <f t="shared" si="156"/>
        <v>87.419</v>
      </c>
      <c r="N2536" s="14">
        <f t="shared" si="157"/>
        <v>36.8</v>
      </c>
      <c r="O2536" s="14">
        <f t="shared" si="158"/>
        <v>50.619</v>
      </c>
      <c r="P2536" s="16">
        <f t="shared" si="159"/>
        <v>0.579038881707638</v>
      </c>
      <c r="Q2536" s="17">
        <f>YEAR(SalesDataTable[[#This Row],[Order Date]])</f>
        <v>2026</v>
      </c>
      <c r="R2536" s="16" t="str">
        <f>"Q"&amp;ROUNDUP(MONTH(SalesDataTable[[#This Row],[Order Date]])/3,0)</f>
        <v>Q4</v>
      </c>
      <c r="S2536" s="13">
        <f>MONTH(SalesDataTable[[#This Row],[Order Date]])</f>
        <v>12</v>
      </c>
      <c r="T2536" s="16" t="str">
        <f>TEXT(SalesDataTable[[#This Row],[Order Date]],"mmm")</f>
        <v>Dec</v>
      </c>
    </row>
    <row r="2537" ht="15.6" spans="1:20">
      <c r="A2537" s="19" t="s">
        <v>2608</v>
      </c>
      <c r="B2537" s="11">
        <v>46362</v>
      </c>
      <c r="C2537" s="12" t="s">
        <v>28</v>
      </c>
      <c r="D2537" s="12" t="s">
        <v>89</v>
      </c>
      <c r="E2537" s="12" t="s">
        <v>23</v>
      </c>
      <c r="F2537" s="12" t="s">
        <v>36</v>
      </c>
      <c r="G2537" s="12" t="s">
        <v>37</v>
      </c>
      <c r="H2537" s="12" t="s">
        <v>91</v>
      </c>
      <c r="I2537" s="13">
        <v>2</v>
      </c>
      <c r="J2537" s="14">
        <v>131.98</v>
      </c>
      <c r="K2537" s="15">
        <v>0.1</v>
      </c>
      <c r="L2537" s="14">
        <v>68.02</v>
      </c>
      <c r="M2537" s="14">
        <f t="shared" si="156"/>
        <v>237.564</v>
      </c>
      <c r="N2537" s="14">
        <f t="shared" si="157"/>
        <v>136.04</v>
      </c>
      <c r="O2537" s="14">
        <f t="shared" si="158"/>
        <v>101.524</v>
      </c>
      <c r="P2537" s="16">
        <f t="shared" si="159"/>
        <v>0.427354312943039</v>
      </c>
      <c r="Q2537" s="17">
        <f>YEAR(SalesDataTable[[#This Row],[Order Date]])</f>
        <v>2026</v>
      </c>
      <c r="R2537" s="16" t="str">
        <f>"Q"&amp;ROUNDUP(MONTH(SalesDataTable[[#This Row],[Order Date]])/3,0)</f>
        <v>Q4</v>
      </c>
      <c r="S2537" s="13">
        <f>MONTH(SalesDataTable[[#This Row],[Order Date]])</f>
        <v>12</v>
      </c>
      <c r="T2537" s="16" t="str">
        <f>TEXT(SalesDataTable[[#This Row],[Order Date]],"mmm")</f>
        <v>Dec</v>
      </c>
    </row>
    <row r="2538" ht="15.6" spans="1:20">
      <c r="A2538" s="19" t="s">
        <v>2609</v>
      </c>
      <c r="B2538" s="11">
        <v>46362</v>
      </c>
      <c r="C2538" s="12" t="s">
        <v>47</v>
      </c>
      <c r="D2538" s="12" t="s">
        <v>65</v>
      </c>
      <c r="E2538" s="12" t="s">
        <v>45</v>
      </c>
      <c r="F2538" s="12" t="s">
        <v>36</v>
      </c>
      <c r="G2538" s="12" t="s">
        <v>31</v>
      </c>
      <c r="H2538" s="12" t="s">
        <v>99</v>
      </c>
      <c r="I2538" s="13">
        <v>2</v>
      </c>
      <c r="J2538" s="14">
        <v>73.16</v>
      </c>
      <c r="K2538" s="15">
        <v>0.15</v>
      </c>
      <c r="L2538" s="14">
        <v>32.64</v>
      </c>
      <c r="M2538" s="14">
        <f t="shared" si="156"/>
        <v>124.372</v>
      </c>
      <c r="N2538" s="14">
        <f t="shared" si="157"/>
        <v>65.28</v>
      </c>
      <c r="O2538" s="14">
        <f t="shared" si="158"/>
        <v>59.092</v>
      </c>
      <c r="P2538" s="16">
        <f t="shared" si="159"/>
        <v>0.475123018042646</v>
      </c>
      <c r="Q2538" s="17">
        <f>YEAR(SalesDataTable[[#This Row],[Order Date]])</f>
        <v>2026</v>
      </c>
      <c r="R2538" s="16" t="str">
        <f>"Q"&amp;ROUNDUP(MONTH(SalesDataTable[[#This Row],[Order Date]])/3,0)</f>
        <v>Q4</v>
      </c>
      <c r="S2538" s="13">
        <f>MONTH(SalesDataTable[[#This Row],[Order Date]])</f>
        <v>12</v>
      </c>
      <c r="T2538" s="16" t="str">
        <f>TEXT(SalesDataTable[[#This Row],[Order Date]],"mmm")</f>
        <v>Dec</v>
      </c>
    </row>
    <row r="2539" ht="15.6" spans="1:20">
      <c r="A2539" s="19" t="s">
        <v>2610</v>
      </c>
      <c r="B2539" s="11">
        <v>46362</v>
      </c>
      <c r="C2539" s="12" t="s">
        <v>28</v>
      </c>
      <c r="D2539" s="12" t="s">
        <v>58</v>
      </c>
      <c r="E2539" s="12" t="s">
        <v>23</v>
      </c>
      <c r="F2539" s="12" t="s">
        <v>40</v>
      </c>
      <c r="G2539" s="12" t="s">
        <v>37</v>
      </c>
      <c r="H2539" s="12" t="s">
        <v>66</v>
      </c>
      <c r="I2539" s="13">
        <v>2</v>
      </c>
      <c r="J2539" s="14">
        <v>47.43</v>
      </c>
      <c r="K2539" s="15">
        <v>0.05</v>
      </c>
      <c r="L2539" s="14">
        <v>18.63</v>
      </c>
      <c r="M2539" s="14">
        <f t="shared" si="156"/>
        <v>90.117</v>
      </c>
      <c r="N2539" s="14">
        <f t="shared" si="157"/>
        <v>37.26</v>
      </c>
      <c r="O2539" s="14">
        <f t="shared" si="158"/>
        <v>52.857</v>
      </c>
      <c r="P2539" s="16">
        <f t="shared" si="159"/>
        <v>0.586537501248377</v>
      </c>
      <c r="Q2539" s="17">
        <f>YEAR(SalesDataTable[[#This Row],[Order Date]])</f>
        <v>2026</v>
      </c>
      <c r="R2539" s="16" t="str">
        <f>"Q"&amp;ROUNDUP(MONTH(SalesDataTable[[#This Row],[Order Date]])/3,0)</f>
        <v>Q4</v>
      </c>
      <c r="S2539" s="13">
        <f>MONTH(SalesDataTable[[#This Row],[Order Date]])</f>
        <v>12</v>
      </c>
      <c r="T2539" s="16" t="str">
        <f>TEXT(SalesDataTable[[#This Row],[Order Date]],"mmm")</f>
        <v>Dec</v>
      </c>
    </row>
    <row r="2540" ht="15.6" spans="1:20">
      <c r="A2540" s="19" t="s">
        <v>2611</v>
      </c>
      <c r="B2540" s="11">
        <v>46363</v>
      </c>
      <c r="C2540" s="12" t="s">
        <v>21</v>
      </c>
      <c r="D2540" s="12" t="s">
        <v>72</v>
      </c>
      <c r="E2540" s="12" t="s">
        <v>23</v>
      </c>
      <c r="F2540" s="12" t="s">
        <v>36</v>
      </c>
      <c r="G2540" s="12" t="s">
        <v>37</v>
      </c>
      <c r="H2540" s="12" t="s">
        <v>38</v>
      </c>
      <c r="I2540" s="13">
        <v>1</v>
      </c>
      <c r="J2540" s="14">
        <v>35.93</v>
      </c>
      <c r="K2540" s="15">
        <v>0.05</v>
      </c>
      <c r="L2540" s="14">
        <v>13.23</v>
      </c>
      <c r="M2540" s="14">
        <f t="shared" si="156"/>
        <v>34.1335</v>
      </c>
      <c r="N2540" s="14">
        <f t="shared" si="157"/>
        <v>13.23</v>
      </c>
      <c r="O2540" s="14">
        <f t="shared" si="158"/>
        <v>20.9035</v>
      </c>
      <c r="P2540" s="16">
        <f t="shared" si="159"/>
        <v>0.61240423630744</v>
      </c>
      <c r="Q2540" s="17">
        <f>YEAR(SalesDataTable[[#This Row],[Order Date]])</f>
        <v>2026</v>
      </c>
      <c r="R2540" s="16" t="str">
        <f>"Q"&amp;ROUNDUP(MONTH(SalesDataTable[[#This Row],[Order Date]])/3,0)</f>
        <v>Q4</v>
      </c>
      <c r="S2540" s="13">
        <f>MONTH(SalesDataTable[[#This Row],[Order Date]])</f>
        <v>12</v>
      </c>
      <c r="T2540" s="16" t="str">
        <f>TEXT(SalesDataTable[[#This Row],[Order Date]],"mmm")</f>
        <v>Dec</v>
      </c>
    </row>
    <row r="2541" ht="15.6" spans="1:20">
      <c r="A2541" s="19" t="s">
        <v>2612</v>
      </c>
      <c r="B2541" s="11">
        <v>46363</v>
      </c>
      <c r="C2541" s="12" t="s">
        <v>21</v>
      </c>
      <c r="D2541" s="12" t="s">
        <v>108</v>
      </c>
      <c r="E2541" s="12" t="s">
        <v>59</v>
      </c>
      <c r="F2541" s="12" t="s">
        <v>24</v>
      </c>
      <c r="G2541" s="12" t="s">
        <v>37</v>
      </c>
      <c r="H2541" s="12" t="s">
        <v>38</v>
      </c>
      <c r="I2541" s="13">
        <v>1</v>
      </c>
      <c r="J2541" s="14">
        <v>35.53</v>
      </c>
      <c r="K2541" s="15">
        <v>0.05</v>
      </c>
      <c r="L2541" s="14">
        <v>13.28</v>
      </c>
      <c r="M2541" s="14">
        <f t="shared" si="156"/>
        <v>33.7535</v>
      </c>
      <c r="N2541" s="14">
        <f t="shared" si="157"/>
        <v>13.28</v>
      </c>
      <c r="O2541" s="14">
        <f t="shared" si="158"/>
        <v>20.4735</v>
      </c>
      <c r="P2541" s="16">
        <f t="shared" si="159"/>
        <v>0.606559319774246</v>
      </c>
      <c r="Q2541" s="17">
        <f>YEAR(SalesDataTable[[#This Row],[Order Date]])</f>
        <v>2026</v>
      </c>
      <c r="R2541" s="16" t="str">
        <f>"Q"&amp;ROUNDUP(MONTH(SalesDataTable[[#This Row],[Order Date]])/3,0)</f>
        <v>Q4</v>
      </c>
      <c r="S2541" s="13">
        <f>MONTH(SalesDataTable[[#This Row],[Order Date]])</f>
        <v>12</v>
      </c>
      <c r="T2541" s="16" t="str">
        <f>TEXT(SalesDataTable[[#This Row],[Order Date]],"mmm")</f>
        <v>Dec</v>
      </c>
    </row>
    <row r="2542" ht="15.6" spans="1:20">
      <c r="A2542" s="19" t="s">
        <v>2613</v>
      </c>
      <c r="B2542" s="11">
        <v>46363</v>
      </c>
      <c r="C2542" s="12" t="s">
        <v>28</v>
      </c>
      <c r="D2542" s="12" t="s">
        <v>106</v>
      </c>
      <c r="E2542" s="12" t="s">
        <v>23</v>
      </c>
      <c r="F2542" s="12" t="s">
        <v>36</v>
      </c>
      <c r="G2542" s="12" t="s">
        <v>51</v>
      </c>
      <c r="H2542" s="12" t="s">
        <v>61</v>
      </c>
      <c r="I2542" s="13">
        <v>3</v>
      </c>
      <c r="J2542" s="14">
        <v>196.97</v>
      </c>
      <c r="K2542" s="15">
        <v>0.15</v>
      </c>
      <c r="L2542" s="14">
        <v>101.88</v>
      </c>
      <c r="M2542" s="14">
        <f t="shared" si="156"/>
        <v>502.2735</v>
      </c>
      <c r="N2542" s="14">
        <f t="shared" si="157"/>
        <v>305.64</v>
      </c>
      <c r="O2542" s="14">
        <f t="shared" si="158"/>
        <v>196.6335</v>
      </c>
      <c r="P2542" s="16">
        <f t="shared" si="159"/>
        <v>0.391486909024665</v>
      </c>
      <c r="Q2542" s="17">
        <f>YEAR(SalesDataTable[[#This Row],[Order Date]])</f>
        <v>2026</v>
      </c>
      <c r="R2542" s="16" t="str">
        <f>"Q"&amp;ROUNDUP(MONTH(SalesDataTable[[#This Row],[Order Date]])/3,0)</f>
        <v>Q4</v>
      </c>
      <c r="S2542" s="13">
        <f>MONTH(SalesDataTable[[#This Row],[Order Date]])</f>
        <v>12</v>
      </c>
      <c r="T2542" s="16" t="str">
        <f>TEXT(SalesDataTable[[#This Row],[Order Date]],"mmm")</f>
        <v>Dec</v>
      </c>
    </row>
    <row r="2543" ht="15.6" spans="1:20">
      <c r="A2543" s="19" t="s">
        <v>2614</v>
      </c>
      <c r="B2543" s="11">
        <v>46363</v>
      </c>
      <c r="C2543" s="12" t="s">
        <v>21</v>
      </c>
      <c r="D2543" s="12" t="s">
        <v>22</v>
      </c>
      <c r="E2543" s="12" t="s">
        <v>23</v>
      </c>
      <c r="F2543" s="12" t="s">
        <v>36</v>
      </c>
      <c r="G2543" s="12" t="s">
        <v>37</v>
      </c>
      <c r="H2543" s="12" t="s">
        <v>38</v>
      </c>
      <c r="I2543" s="13">
        <v>2</v>
      </c>
      <c r="J2543" s="14">
        <v>37.02</v>
      </c>
      <c r="K2543" s="15">
        <v>0.2</v>
      </c>
      <c r="L2543" s="14">
        <v>13.39</v>
      </c>
      <c r="M2543" s="14">
        <f t="shared" si="156"/>
        <v>59.232</v>
      </c>
      <c r="N2543" s="14">
        <f t="shared" si="157"/>
        <v>26.78</v>
      </c>
      <c r="O2543" s="14">
        <f t="shared" si="158"/>
        <v>32.452</v>
      </c>
      <c r="P2543" s="16">
        <f t="shared" si="159"/>
        <v>0.547879524581307</v>
      </c>
      <c r="Q2543" s="17">
        <f>YEAR(SalesDataTable[[#This Row],[Order Date]])</f>
        <v>2026</v>
      </c>
      <c r="R2543" s="16" t="str">
        <f>"Q"&amp;ROUNDUP(MONTH(SalesDataTable[[#This Row],[Order Date]])/3,0)</f>
        <v>Q4</v>
      </c>
      <c r="S2543" s="13">
        <f>MONTH(SalesDataTable[[#This Row],[Order Date]])</f>
        <v>12</v>
      </c>
      <c r="T2543" s="16" t="str">
        <f>TEXT(SalesDataTable[[#This Row],[Order Date]],"mmm")</f>
        <v>Dec</v>
      </c>
    </row>
    <row r="2544" ht="15.6" spans="1:20">
      <c r="A2544" s="19" t="s">
        <v>2615</v>
      </c>
      <c r="B2544" s="11">
        <v>46363</v>
      </c>
      <c r="C2544" s="12" t="s">
        <v>28</v>
      </c>
      <c r="D2544" s="12" t="s">
        <v>106</v>
      </c>
      <c r="E2544" s="12" t="s">
        <v>23</v>
      </c>
      <c r="F2544" s="12" t="s">
        <v>36</v>
      </c>
      <c r="G2544" s="12" t="s">
        <v>37</v>
      </c>
      <c r="H2544" s="12" t="s">
        <v>66</v>
      </c>
      <c r="I2544" s="13">
        <v>4</v>
      </c>
      <c r="J2544" s="14">
        <v>47.22</v>
      </c>
      <c r="K2544" s="15">
        <v>0</v>
      </c>
      <c r="L2544" s="14">
        <v>18.42</v>
      </c>
      <c r="M2544" s="14">
        <f t="shared" si="156"/>
        <v>188.88</v>
      </c>
      <c r="N2544" s="14">
        <f t="shared" si="157"/>
        <v>73.68</v>
      </c>
      <c r="O2544" s="14">
        <f t="shared" si="158"/>
        <v>115.2</v>
      </c>
      <c r="P2544" s="16">
        <f t="shared" si="159"/>
        <v>0.609911054637865</v>
      </c>
      <c r="Q2544" s="17">
        <f>YEAR(SalesDataTable[[#This Row],[Order Date]])</f>
        <v>2026</v>
      </c>
      <c r="R2544" s="16" t="str">
        <f>"Q"&amp;ROUNDUP(MONTH(SalesDataTable[[#This Row],[Order Date]])/3,0)</f>
        <v>Q4</v>
      </c>
      <c r="S2544" s="13">
        <f>MONTH(SalesDataTable[[#This Row],[Order Date]])</f>
        <v>12</v>
      </c>
      <c r="T2544" s="16" t="str">
        <f>TEXT(SalesDataTable[[#This Row],[Order Date]],"mmm")</f>
        <v>Dec</v>
      </c>
    </row>
    <row r="2545" ht="15.6" spans="1:20">
      <c r="A2545" s="19" t="s">
        <v>2616</v>
      </c>
      <c r="B2545" s="11">
        <v>46364</v>
      </c>
      <c r="C2545" s="12" t="s">
        <v>28</v>
      </c>
      <c r="D2545" s="12" t="s">
        <v>89</v>
      </c>
      <c r="E2545" s="12" t="s">
        <v>45</v>
      </c>
      <c r="F2545" s="12" t="s">
        <v>24</v>
      </c>
      <c r="G2545" s="12" t="s">
        <v>37</v>
      </c>
      <c r="H2545" s="12" t="s">
        <v>66</v>
      </c>
      <c r="I2545" s="13">
        <v>4</v>
      </c>
      <c r="J2545" s="14">
        <v>46.48</v>
      </c>
      <c r="K2545" s="15">
        <v>0.1</v>
      </c>
      <c r="L2545" s="14">
        <v>18.66</v>
      </c>
      <c r="M2545" s="14">
        <f t="shared" si="156"/>
        <v>167.328</v>
      </c>
      <c r="N2545" s="14">
        <f t="shared" si="157"/>
        <v>74.64</v>
      </c>
      <c r="O2545" s="14">
        <f t="shared" si="158"/>
        <v>92.688</v>
      </c>
      <c r="P2545" s="16">
        <f t="shared" si="159"/>
        <v>0.553930005737235</v>
      </c>
      <c r="Q2545" s="17">
        <f>YEAR(SalesDataTable[[#This Row],[Order Date]])</f>
        <v>2026</v>
      </c>
      <c r="R2545" s="16" t="str">
        <f>"Q"&amp;ROUNDUP(MONTH(SalesDataTable[[#This Row],[Order Date]])/3,0)</f>
        <v>Q4</v>
      </c>
      <c r="S2545" s="13">
        <f>MONTH(SalesDataTable[[#This Row],[Order Date]])</f>
        <v>12</v>
      </c>
      <c r="T2545" s="16" t="str">
        <f>TEXT(SalesDataTable[[#This Row],[Order Date]],"mmm")</f>
        <v>Dec</v>
      </c>
    </row>
    <row r="2546" ht="15.6" spans="1:20">
      <c r="A2546" s="19" t="s">
        <v>2617</v>
      </c>
      <c r="B2546" s="11">
        <v>46364</v>
      </c>
      <c r="C2546" s="12" t="s">
        <v>47</v>
      </c>
      <c r="D2546" s="12" t="s">
        <v>102</v>
      </c>
      <c r="E2546" s="12" t="s">
        <v>30</v>
      </c>
      <c r="F2546" s="12" t="s">
        <v>40</v>
      </c>
      <c r="G2546" s="12" t="s">
        <v>31</v>
      </c>
      <c r="H2546" s="12" t="s">
        <v>41</v>
      </c>
      <c r="I2546" s="13">
        <v>12</v>
      </c>
      <c r="J2546" s="14">
        <v>146.99</v>
      </c>
      <c r="K2546" s="15">
        <v>0.15</v>
      </c>
      <c r="L2546" s="14">
        <v>79.24</v>
      </c>
      <c r="M2546" s="14">
        <f t="shared" si="156"/>
        <v>1499.298</v>
      </c>
      <c r="N2546" s="14">
        <f t="shared" si="157"/>
        <v>950.88</v>
      </c>
      <c r="O2546" s="14">
        <f t="shared" si="158"/>
        <v>548.418</v>
      </c>
      <c r="P2546" s="16">
        <f t="shared" si="159"/>
        <v>0.365783186531297</v>
      </c>
      <c r="Q2546" s="17">
        <f>YEAR(SalesDataTable[[#This Row],[Order Date]])</f>
        <v>2026</v>
      </c>
      <c r="R2546" s="16" t="str">
        <f>"Q"&amp;ROUNDUP(MONTH(SalesDataTable[[#This Row],[Order Date]])/3,0)</f>
        <v>Q4</v>
      </c>
      <c r="S2546" s="13">
        <f>MONTH(SalesDataTable[[#This Row],[Order Date]])</f>
        <v>12</v>
      </c>
      <c r="T2546" s="16" t="str">
        <f>TEXT(SalesDataTable[[#This Row],[Order Date]],"mmm")</f>
        <v>Dec</v>
      </c>
    </row>
    <row r="2547" ht="15.6" spans="1:20">
      <c r="A2547" s="19" t="s">
        <v>2618</v>
      </c>
      <c r="B2547" s="11">
        <v>46364</v>
      </c>
      <c r="C2547" s="12" t="s">
        <v>34</v>
      </c>
      <c r="D2547" s="12" t="s">
        <v>81</v>
      </c>
      <c r="E2547" s="12" t="s">
        <v>23</v>
      </c>
      <c r="F2547" s="12" t="s">
        <v>36</v>
      </c>
      <c r="G2547" s="12" t="s">
        <v>69</v>
      </c>
      <c r="H2547" s="12" t="s">
        <v>70</v>
      </c>
      <c r="I2547" s="13">
        <v>1</v>
      </c>
      <c r="J2547" s="14">
        <v>40.29</v>
      </c>
      <c r="K2547" s="15">
        <v>0</v>
      </c>
      <c r="L2547" s="14">
        <v>15.07</v>
      </c>
      <c r="M2547" s="14">
        <f t="shared" si="156"/>
        <v>40.29</v>
      </c>
      <c r="N2547" s="14">
        <f t="shared" si="157"/>
        <v>15.07</v>
      </c>
      <c r="O2547" s="14">
        <f t="shared" si="158"/>
        <v>25.22</v>
      </c>
      <c r="P2547" s="16">
        <f t="shared" si="159"/>
        <v>0.62596177711591</v>
      </c>
      <c r="Q2547" s="17">
        <f>YEAR(SalesDataTable[[#This Row],[Order Date]])</f>
        <v>2026</v>
      </c>
      <c r="R2547" s="16" t="str">
        <f>"Q"&amp;ROUNDUP(MONTH(SalesDataTable[[#This Row],[Order Date]])/3,0)</f>
        <v>Q4</v>
      </c>
      <c r="S2547" s="13">
        <f>MONTH(SalesDataTable[[#This Row],[Order Date]])</f>
        <v>12</v>
      </c>
      <c r="T2547" s="16" t="str">
        <f>TEXT(SalesDataTable[[#This Row],[Order Date]],"mmm")</f>
        <v>Dec</v>
      </c>
    </row>
    <row r="2548" ht="15.6" spans="1:20">
      <c r="A2548" s="19" t="s">
        <v>2619</v>
      </c>
      <c r="B2548" s="11">
        <v>46364</v>
      </c>
      <c r="C2548" s="12" t="s">
        <v>21</v>
      </c>
      <c r="D2548" s="12" t="s">
        <v>22</v>
      </c>
      <c r="E2548" s="12" t="s">
        <v>30</v>
      </c>
      <c r="F2548" s="12" t="s">
        <v>40</v>
      </c>
      <c r="G2548" s="12" t="s">
        <v>51</v>
      </c>
      <c r="H2548" s="12" t="s">
        <v>110</v>
      </c>
      <c r="I2548" s="13">
        <v>4</v>
      </c>
      <c r="J2548" s="14">
        <v>125.82</v>
      </c>
      <c r="K2548" s="15">
        <v>0.15</v>
      </c>
      <c r="L2548" s="14">
        <v>61.39</v>
      </c>
      <c r="M2548" s="14">
        <f t="shared" si="156"/>
        <v>427.788</v>
      </c>
      <c r="N2548" s="14">
        <f t="shared" si="157"/>
        <v>245.56</v>
      </c>
      <c r="O2548" s="14">
        <f t="shared" si="158"/>
        <v>182.228</v>
      </c>
      <c r="P2548" s="16">
        <f t="shared" si="159"/>
        <v>0.425977353268441</v>
      </c>
      <c r="Q2548" s="17">
        <f>YEAR(SalesDataTable[[#This Row],[Order Date]])</f>
        <v>2026</v>
      </c>
      <c r="R2548" s="16" t="str">
        <f>"Q"&amp;ROUNDUP(MONTH(SalesDataTable[[#This Row],[Order Date]])/3,0)</f>
        <v>Q4</v>
      </c>
      <c r="S2548" s="13">
        <f>MONTH(SalesDataTable[[#This Row],[Order Date]])</f>
        <v>12</v>
      </c>
      <c r="T2548" s="16" t="str">
        <f>TEXT(SalesDataTable[[#This Row],[Order Date]],"mmm")</f>
        <v>Dec</v>
      </c>
    </row>
    <row r="2549" ht="15.6" spans="1:20">
      <c r="A2549" s="19" t="s">
        <v>2620</v>
      </c>
      <c r="B2549" s="11">
        <v>46364</v>
      </c>
      <c r="C2549" s="12" t="s">
        <v>28</v>
      </c>
      <c r="D2549" s="12" t="s">
        <v>29</v>
      </c>
      <c r="E2549" s="12" t="s">
        <v>23</v>
      </c>
      <c r="F2549" s="12" t="s">
        <v>36</v>
      </c>
      <c r="G2549" s="12" t="s">
        <v>37</v>
      </c>
      <c r="H2549" s="12" t="s">
        <v>38</v>
      </c>
      <c r="I2549" s="13">
        <v>3</v>
      </c>
      <c r="J2549" s="14">
        <v>36.25</v>
      </c>
      <c r="K2549" s="15">
        <v>0</v>
      </c>
      <c r="L2549" s="14">
        <v>13.67</v>
      </c>
      <c r="M2549" s="14">
        <f t="shared" si="156"/>
        <v>108.75</v>
      </c>
      <c r="N2549" s="14">
        <f t="shared" si="157"/>
        <v>41.01</v>
      </c>
      <c r="O2549" s="14">
        <f t="shared" si="158"/>
        <v>67.74</v>
      </c>
      <c r="P2549" s="16">
        <f t="shared" si="159"/>
        <v>0.622896551724138</v>
      </c>
      <c r="Q2549" s="17">
        <f>YEAR(SalesDataTable[[#This Row],[Order Date]])</f>
        <v>2026</v>
      </c>
      <c r="R2549" s="16" t="str">
        <f>"Q"&amp;ROUNDUP(MONTH(SalesDataTable[[#This Row],[Order Date]])/3,0)</f>
        <v>Q4</v>
      </c>
      <c r="S2549" s="13">
        <f>MONTH(SalesDataTable[[#This Row],[Order Date]])</f>
        <v>12</v>
      </c>
      <c r="T2549" s="16" t="str">
        <f>TEXT(SalesDataTable[[#This Row],[Order Date]],"mmm")</f>
        <v>Dec</v>
      </c>
    </row>
    <row r="2550" ht="15.6" spans="1:20">
      <c r="A2550" s="19" t="s">
        <v>2621</v>
      </c>
      <c r="B2550" s="11">
        <v>46364</v>
      </c>
      <c r="C2550" s="12" t="s">
        <v>34</v>
      </c>
      <c r="D2550" s="12" t="s">
        <v>81</v>
      </c>
      <c r="E2550" s="12" t="s">
        <v>59</v>
      </c>
      <c r="F2550" s="12" t="s">
        <v>24</v>
      </c>
      <c r="G2550" s="12" t="s">
        <v>37</v>
      </c>
      <c r="H2550" s="12" t="s">
        <v>103</v>
      </c>
      <c r="I2550" s="13">
        <v>1</v>
      </c>
      <c r="J2550" s="14">
        <v>165.29</v>
      </c>
      <c r="K2550" s="15">
        <v>0.05</v>
      </c>
      <c r="L2550" s="14">
        <v>89.92</v>
      </c>
      <c r="M2550" s="14">
        <f t="shared" si="156"/>
        <v>157.0255</v>
      </c>
      <c r="N2550" s="14">
        <f t="shared" si="157"/>
        <v>89.92</v>
      </c>
      <c r="O2550" s="14">
        <f t="shared" si="158"/>
        <v>67.1055</v>
      </c>
      <c r="P2550" s="16">
        <f t="shared" si="159"/>
        <v>0.427354155853667</v>
      </c>
      <c r="Q2550" s="17">
        <f>YEAR(SalesDataTable[[#This Row],[Order Date]])</f>
        <v>2026</v>
      </c>
      <c r="R2550" s="16" t="str">
        <f>"Q"&amp;ROUNDUP(MONTH(SalesDataTable[[#This Row],[Order Date]])/3,0)</f>
        <v>Q4</v>
      </c>
      <c r="S2550" s="13">
        <f>MONTH(SalesDataTable[[#This Row],[Order Date]])</f>
        <v>12</v>
      </c>
      <c r="T2550" s="16" t="str">
        <f>TEXT(SalesDataTable[[#This Row],[Order Date]],"mmm")</f>
        <v>Dec</v>
      </c>
    </row>
    <row r="2551" ht="15.6" spans="1:20">
      <c r="A2551" s="19" t="s">
        <v>2622</v>
      </c>
      <c r="B2551" s="11">
        <v>46364</v>
      </c>
      <c r="C2551" s="12" t="s">
        <v>47</v>
      </c>
      <c r="D2551" s="12" t="s">
        <v>68</v>
      </c>
      <c r="E2551" s="12" t="s">
        <v>23</v>
      </c>
      <c r="F2551" s="12" t="s">
        <v>36</v>
      </c>
      <c r="G2551" s="12" t="s">
        <v>51</v>
      </c>
      <c r="H2551" s="12" t="s">
        <v>84</v>
      </c>
      <c r="I2551" s="13">
        <v>1</v>
      </c>
      <c r="J2551" s="14">
        <v>82.89</v>
      </c>
      <c r="K2551" s="15">
        <v>0.15</v>
      </c>
      <c r="L2551" s="14">
        <v>38.51</v>
      </c>
      <c r="M2551" s="14">
        <f t="shared" si="156"/>
        <v>70.4565</v>
      </c>
      <c r="N2551" s="14">
        <f t="shared" si="157"/>
        <v>38.51</v>
      </c>
      <c r="O2551" s="14">
        <f t="shared" si="158"/>
        <v>31.9465</v>
      </c>
      <c r="P2551" s="16">
        <f t="shared" si="159"/>
        <v>0.453421614755204</v>
      </c>
      <c r="Q2551" s="17">
        <f>YEAR(SalesDataTable[[#This Row],[Order Date]])</f>
        <v>2026</v>
      </c>
      <c r="R2551" s="16" t="str">
        <f>"Q"&amp;ROUNDUP(MONTH(SalesDataTable[[#This Row],[Order Date]])/3,0)</f>
        <v>Q4</v>
      </c>
      <c r="S2551" s="13">
        <f>MONTH(SalesDataTable[[#This Row],[Order Date]])</f>
        <v>12</v>
      </c>
      <c r="T2551" s="16" t="str">
        <f>TEXT(SalesDataTable[[#This Row],[Order Date]],"mmm")</f>
        <v>Dec</v>
      </c>
    </row>
    <row r="2552" ht="15.6" spans="1:20">
      <c r="A2552" s="19" t="s">
        <v>2623</v>
      </c>
      <c r="B2552" s="11">
        <v>46364</v>
      </c>
      <c r="C2552" s="12" t="s">
        <v>28</v>
      </c>
      <c r="D2552" s="12" t="s">
        <v>58</v>
      </c>
      <c r="E2552" s="12" t="s">
        <v>23</v>
      </c>
      <c r="F2552" s="12" t="s">
        <v>40</v>
      </c>
      <c r="G2552" s="12" t="s">
        <v>51</v>
      </c>
      <c r="H2552" s="12" t="s">
        <v>61</v>
      </c>
      <c r="I2552" s="13">
        <v>1</v>
      </c>
      <c r="J2552" s="14">
        <v>199.66</v>
      </c>
      <c r="K2552" s="15">
        <v>0</v>
      </c>
      <c r="L2552" s="14">
        <v>103.15</v>
      </c>
      <c r="M2552" s="14">
        <f t="shared" si="156"/>
        <v>199.66</v>
      </c>
      <c r="N2552" s="14">
        <f t="shared" si="157"/>
        <v>103.15</v>
      </c>
      <c r="O2552" s="14">
        <f t="shared" si="158"/>
        <v>96.51</v>
      </c>
      <c r="P2552" s="16">
        <f t="shared" si="159"/>
        <v>0.483371731944305</v>
      </c>
      <c r="Q2552" s="17">
        <f>YEAR(SalesDataTable[[#This Row],[Order Date]])</f>
        <v>2026</v>
      </c>
      <c r="R2552" s="16" t="str">
        <f>"Q"&amp;ROUNDUP(MONTH(SalesDataTable[[#This Row],[Order Date]])/3,0)</f>
        <v>Q4</v>
      </c>
      <c r="S2552" s="13">
        <f>MONTH(SalesDataTable[[#This Row],[Order Date]])</f>
        <v>12</v>
      </c>
      <c r="T2552" s="16" t="str">
        <f>TEXT(SalesDataTable[[#This Row],[Order Date]],"mmm")</f>
        <v>Dec</v>
      </c>
    </row>
    <row r="2553" ht="15.6" spans="1:20">
      <c r="A2553" s="19" t="s">
        <v>2624</v>
      </c>
      <c r="B2553" s="11">
        <v>46364</v>
      </c>
      <c r="C2553" s="12" t="s">
        <v>47</v>
      </c>
      <c r="D2553" s="12" t="s">
        <v>68</v>
      </c>
      <c r="E2553" s="12" t="s">
        <v>45</v>
      </c>
      <c r="F2553" s="12" t="s">
        <v>36</v>
      </c>
      <c r="G2553" s="12" t="s">
        <v>31</v>
      </c>
      <c r="H2553" s="12" t="s">
        <v>41</v>
      </c>
      <c r="I2553" s="13">
        <v>2</v>
      </c>
      <c r="J2553" s="14">
        <v>146.25</v>
      </c>
      <c r="K2553" s="15">
        <v>0.05</v>
      </c>
      <c r="L2553" s="14">
        <v>77.3</v>
      </c>
      <c r="M2553" s="14">
        <f t="shared" si="156"/>
        <v>277.875</v>
      </c>
      <c r="N2553" s="14">
        <f t="shared" si="157"/>
        <v>154.6</v>
      </c>
      <c r="O2553" s="14">
        <f t="shared" si="158"/>
        <v>123.275</v>
      </c>
      <c r="P2553" s="16">
        <f t="shared" si="159"/>
        <v>0.443634727845254</v>
      </c>
      <c r="Q2553" s="17">
        <f>YEAR(SalesDataTable[[#This Row],[Order Date]])</f>
        <v>2026</v>
      </c>
      <c r="R2553" s="16" t="str">
        <f>"Q"&amp;ROUNDUP(MONTH(SalesDataTable[[#This Row],[Order Date]])/3,0)</f>
        <v>Q4</v>
      </c>
      <c r="S2553" s="13">
        <f>MONTH(SalesDataTable[[#This Row],[Order Date]])</f>
        <v>12</v>
      </c>
      <c r="T2553" s="16" t="str">
        <f>TEXT(SalesDataTable[[#This Row],[Order Date]],"mmm")</f>
        <v>Dec</v>
      </c>
    </row>
    <row r="2554" ht="15.6" spans="1:20">
      <c r="A2554" s="19" t="s">
        <v>2625</v>
      </c>
      <c r="B2554" s="11">
        <v>46364</v>
      </c>
      <c r="C2554" s="12" t="s">
        <v>21</v>
      </c>
      <c r="D2554" s="12" t="s">
        <v>72</v>
      </c>
      <c r="E2554" s="12" t="s">
        <v>59</v>
      </c>
      <c r="F2554" s="12" t="s">
        <v>24</v>
      </c>
      <c r="G2554" s="12" t="s">
        <v>51</v>
      </c>
      <c r="H2554" s="12" t="s">
        <v>52</v>
      </c>
      <c r="I2554" s="13">
        <v>1</v>
      </c>
      <c r="J2554" s="14">
        <v>333.51</v>
      </c>
      <c r="K2554" s="15">
        <v>0.2</v>
      </c>
      <c r="L2554" s="14">
        <v>199.91</v>
      </c>
      <c r="M2554" s="14">
        <f t="shared" si="156"/>
        <v>266.808</v>
      </c>
      <c r="N2554" s="14">
        <f t="shared" si="157"/>
        <v>199.91</v>
      </c>
      <c r="O2554" s="14">
        <f t="shared" si="158"/>
        <v>66.898</v>
      </c>
      <c r="P2554" s="16">
        <f t="shared" si="159"/>
        <v>0.250734610656352</v>
      </c>
      <c r="Q2554" s="17">
        <f>YEAR(SalesDataTable[[#This Row],[Order Date]])</f>
        <v>2026</v>
      </c>
      <c r="R2554" s="16" t="str">
        <f>"Q"&amp;ROUNDUP(MONTH(SalesDataTable[[#This Row],[Order Date]])/3,0)</f>
        <v>Q4</v>
      </c>
      <c r="S2554" s="13">
        <f>MONTH(SalesDataTable[[#This Row],[Order Date]])</f>
        <v>12</v>
      </c>
      <c r="T2554" s="16" t="str">
        <f>TEXT(SalesDataTable[[#This Row],[Order Date]],"mmm")</f>
        <v>Dec</v>
      </c>
    </row>
    <row r="2555" ht="15.6" spans="1:20">
      <c r="A2555" s="19" t="s">
        <v>2626</v>
      </c>
      <c r="B2555" s="11">
        <v>46364</v>
      </c>
      <c r="C2555" s="12" t="s">
        <v>28</v>
      </c>
      <c r="D2555" s="12" t="s">
        <v>89</v>
      </c>
      <c r="E2555" s="12" t="s">
        <v>45</v>
      </c>
      <c r="F2555" s="12" t="s">
        <v>36</v>
      </c>
      <c r="G2555" s="12" t="s">
        <v>31</v>
      </c>
      <c r="H2555" s="12" t="s">
        <v>73</v>
      </c>
      <c r="I2555" s="13">
        <v>1</v>
      </c>
      <c r="J2555" s="14">
        <v>151.97</v>
      </c>
      <c r="K2555" s="15">
        <v>0.05</v>
      </c>
      <c r="L2555" s="14">
        <v>80.24</v>
      </c>
      <c r="M2555" s="14">
        <f t="shared" si="156"/>
        <v>144.3715</v>
      </c>
      <c r="N2555" s="14">
        <f t="shared" si="157"/>
        <v>80.24</v>
      </c>
      <c r="O2555" s="14">
        <f t="shared" si="158"/>
        <v>64.1315</v>
      </c>
      <c r="P2555" s="16">
        <f t="shared" si="159"/>
        <v>0.444211634567764</v>
      </c>
      <c r="Q2555" s="17">
        <f>YEAR(SalesDataTable[[#This Row],[Order Date]])</f>
        <v>2026</v>
      </c>
      <c r="R2555" s="16" t="str">
        <f>"Q"&amp;ROUNDUP(MONTH(SalesDataTable[[#This Row],[Order Date]])/3,0)</f>
        <v>Q4</v>
      </c>
      <c r="S2555" s="13">
        <f>MONTH(SalesDataTable[[#This Row],[Order Date]])</f>
        <v>12</v>
      </c>
      <c r="T2555" s="16" t="str">
        <f>TEXT(SalesDataTable[[#This Row],[Order Date]],"mmm")</f>
        <v>Dec</v>
      </c>
    </row>
    <row r="2556" ht="15.6" spans="1:20">
      <c r="A2556" s="19" t="s">
        <v>2627</v>
      </c>
      <c r="B2556" s="11">
        <v>46364</v>
      </c>
      <c r="C2556" s="12" t="s">
        <v>47</v>
      </c>
      <c r="D2556" s="12" t="s">
        <v>102</v>
      </c>
      <c r="E2556" s="12" t="s">
        <v>45</v>
      </c>
      <c r="F2556" s="12" t="s">
        <v>36</v>
      </c>
      <c r="G2556" s="12" t="s">
        <v>25</v>
      </c>
      <c r="H2556" s="12" t="s">
        <v>55</v>
      </c>
      <c r="I2556" s="13">
        <v>1</v>
      </c>
      <c r="J2556" s="14">
        <v>41.07</v>
      </c>
      <c r="K2556" s="15">
        <v>0</v>
      </c>
      <c r="L2556" s="14">
        <v>16.6</v>
      </c>
      <c r="M2556" s="14">
        <f t="shared" si="156"/>
        <v>41.07</v>
      </c>
      <c r="N2556" s="14">
        <f t="shared" si="157"/>
        <v>16.6</v>
      </c>
      <c r="O2556" s="14">
        <f t="shared" si="158"/>
        <v>24.47</v>
      </c>
      <c r="P2556" s="16">
        <f t="shared" si="159"/>
        <v>0.595812028244461</v>
      </c>
      <c r="Q2556" s="17">
        <f>YEAR(SalesDataTable[[#This Row],[Order Date]])</f>
        <v>2026</v>
      </c>
      <c r="R2556" s="16" t="str">
        <f>"Q"&amp;ROUNDUP(MONTH(SalesDataTable[[#This Row],[Order Date]])/3,0)</f>
        <v>Q4</v>
      </c>
      <c r="S2556" s="13">
        <f>MONTH(SalesDataTable[[#This Row],[Order Date]])</f>
        <v>12</v>
      </c>
      <c r="T2556" s="16" t="str">
        <f>TEXT(SalesDataTable[[#This Row],[Order Date]],"mmm")</f>
        <v>Dec</v>
      </c>
    </row>
    <row r="2557" ht="15.6" spans="1:20">
      <c r="A2557" s="19" t="s">
        <v>2628</v>
      </c>
      <c r="B2557" s="11">
        <v>46364</v>
      </c>
      <c r="C2557" s="12" t="s">
        <v>28</v>
      </c>
      <c r="D2557" s="12" t="s">
        <v>86</v>
      </c>
      <c r="E2557" s="12" t="s">
        <v>59</v>
      </c>
      <c r="F2557" s="12" t="s">
        <v>24</v>
      </c>
      <c r="G2557" s="12" t="s">
        <v>51</v>
      </c>
      <c r="H2557" s="12" t="s">
        <v>110</v>
      </c>
      <c r="I2557" s="13">
        <v>1</v>
      </c>
      <c r="J2557" s="14">
        <v>122.65</v>
      </c>
      <c r="K2557" s="15">
        <v>0</v>
      </c>
      <c r="L2557" s="14">
        <v>58.9</v>
      </c>
      <c r="M2557" s="14">
        <f t="shared" si="156"/>
        <v>122.65</v>
      </c>
      <c r="N2557" s="14">
        <f t="shared" si="157"/>
        <v>58.9</v>
      </c>
      <c r="O2557" s="14">
        <f t="shared" si="158"/>
        <v>63.75</v>
      </c>
      <c r="P2557" s="16">
        <f t="shared" si="159"/>
        <v>0.519771708112515</v>
      </c>
      <c r="Q2557" s="17">
        <f>YEAR(SalesDataTable[[#This Row],[Order Date]])</f>
        <v>2026</v>
      </c>
      <c r="R2557" s="16" t="str">
        <f>"Q"&amp;ROUNDUP(MONTH(SalesDataTable[[#This Row],[Order Date]])/3,0)</f>
        <v>Q4</v>
      </c>
      <c r="S2557" s="13">
        <f>MONTH(SalesDataTable[[#This Row],[Order Date]])</f>
        <v>12</v>
      </c>
      <c r="T2557" s="16" t="str">
        <f>TEXT(SalesDataTable[[#This Row],[Order Date]],"mmm")</f>
        <v>Dec</v>
      </c>
    </row>
    <row r="2558" ht="15.6" spans="1:20">
      <c r="A2558" s="19" t="s">
        <v>2629</v>
      </c>
      <c r="B2558" s="11">
        <v>46365</v>
      </c>
      <c r="C2558" s="12" t="s">
        <v>28</v>
      </c>
      <c r="D2558" s="12" t="s">
        <v>58</v>
      </c>
      <c r="E2558" s="12" t="s">
        <v>23</v>
      </c>
      <c r="F2558" s="12" t="s">
        <v>24</v>
      </c>
      <c r="G2558" s="12" t="s">
        <v>31</v>
      </c>
      <c r="H2558" s="12" t="s">
        <v>41</v>
      </c>
      <c r="I2558" s="13">
        <v>6</v>
      </c>
      <c r="J2558" s="14">
        <v>143.16</v>
      </c>
      <c r="K2558" s="15">
        <v>0.15</v>
      </c>
      <c r="L2558" s="14">
        <v>80.35</v>
      </c>
      <c r="M2558" s="14">
        <f t="shared" si="156"/>
        <v>730.116</v>
      </c>
      <c r="N2558" s="14">
        <f t="shared" si="157"/>
        <v>482.1</v>
      </c>
      <c r="O2558" s="14">
        <f t="shared" si="158"/>
        <v>248.016</v>
      </c>
      <c r="P2558" s="16">
        <f t="shared" si="159"/>
        <v>0.33969396643821</v>
      </c>
      <c r="Q2558" s="17">
        <f>YEAR(SalesDataTable[[#This Row],[Order Date]])</f>
        <v>2026</v>
      </c>
      <c r="R2558" s="16" t="str">
        <f>"Q"&amp;ROUNDUP(MONTH(SalesDataTable[[#This Row],[Order Date]])/3,0)</f>
        <v>Q4</v>
      </c>
      <c r="S2558" s="13">
        <f>MONTH(SalesDataTable[[#This Row],[Order Date]])</f>
        <v>12</v>
      </c>
      <c r="T2558" s="16" t="str">
        <f>TEXT(SalesDataTable[[#This Row],[Order Date]],"mmm")</f>
        <v>Dec</v>
      </c>
    </row>
    <row r="2559" ht="15.6" spans="1:20">
      <c r="A2559" s="19" t="s">
        <v>2630</v>
      </c>
      <c r="B2559" s="11">
        <v>46365</v>
      </c>
      <c r="C2559" s="12" t="s">
        <v>34</v>
      </c>
      <c r="D2559" s="12" t="s">
        <v>54</v>
      </c>
      <c r="E2559" s="12" t="s">
        <v>45</v>
      </c>
      <c r="F2559" s="12" t="s">
        <v>36</v>
      </c>
      <c r="G2559" s="12" t="s">
        <v>31</v>
      </c>
      <c r="H2559" s="12" t="s">
        <v>41</v>
      </c>
      <c r="I2559" s="13">
        <v>3</v>
      </c>
      <c r="J2559" s="14">
        <v>142.75</v>
      </c>
      <c r="K2559" s="15">
        <v>0.1</v>
      </c>
      <c r="L2559" s="14">
        <v>81.74</v>
      </c>
      <c r="M2559" s="14">
        <f t="shared" si="156"/>
        <v>385.425</v>
      </c>
      <c r="N2559" s="14">
        <f t="shared" si="157"/>
        <v>245.22</v>
      </c>
      <c r="O2559" s="14">
        <f t="shared" si="158"/>
        <v>140.205</v>
      </c>
      <c r="P2559" s="16">
        <f t="shared" si="159"/>
        <v>0.363767269896867</v>
      </c>
      <c r="Q2559" s="17">
        <f>YEAR(SalesDataTable[[#This Row],[Order Date]])</f>
        <v>2026</v>
      </c>
      <c r="R2559" s="16" t="str">
        <f>"Q"&amp;ROUNDUP(MONTH(SalesDataTable[[#This Row],[Order Date]])/3,0)</f>
        <v>Q4</v>
      </c>
      <c r="S2559" s="13">
        <f>MONTH(SalesDataTable[[#This Row],[Order Date]])</f>
        <v>12</v>
      </c>
      <c r="T2559" s="16" t="str">
        <f>TEXT(SalesDataTable[[#This Row],[Order Date]],"mmm")</f>
        <v>Dec</v>
      </c>
    </row>
    <row r="2560" ht="15.6" spans="1:20">
      <c r="A2560" s="19" t="s">
        <v>2631</v>
      </c>
      <c r="B2560" s="11">
        <v>46365</v>
      </c>
      <c r="C2560" s="12" t="s">
        <v>28</v>
      </c>
      <c r="D2560" s="12" t="s">
        <v>89</v>
      </c>
      <c r="E2560" s="12" t="s">
        <v>45</v>
      </c>
      <c r="F2560" s="12" t="s">
        <v>24</v>
      </c>
      <c r="G2560" s="12" t="s">
        <v>69</v>
      </c>
      <c r="H2560" s="12" t="s">
        <v>87</v>
      </c>
      <c r="I2560" s="13">
        <v>2</v>
      </c>
      <c r="J2560" s="14">
        <v>36.03</v>
      </c>
      <c r="K2560" s="15">
        <v>0.1</v>
      </c>
      <c r="L2560" s="14">
        <v>13.54</v>
      </c>
      <c r="M2560" s="14">
        <f t="shared" si="156"/>
        <v>64.854</v>
      </c>
      <c r="N2560" s="14">
        <f t="shared" si="157"/>
        <v>27.08</v>
      </c>
      <c r="O2560" s="14">
        <f t="shared" si="158"/>
        <v>37.774</v>
      </c>
      <c r="P2560" s="16">
        <f t="shared" si="159"/>
        <v>0.582446726493354</v>
      </c>
      <c r="Q2560" s="17">
        <f>YEAR(SalesDataTable[[#This Row],[Order Date]])</f>
        <v>2026</v>
      </c>
      <c r="R2560" s="16" t="str">
        <f>"Q"&amp;ROUNDUP(MONTH(SalesDataTable[[#This Row],[Order Date]])/3,0)</f>
        <v>Q4</v>
      </c>
      <c r="S2560" s="13">
        <f>MONTH(SalesDataTable[[#This Row],[Order Date]])</f>
        <v>12</v>
      </c>
      <c r="T2560" s="16" t="str">
        <f>TEXT(SalesDataTable[[#This Row],[Order Date]],"mmm")</f>
        <v>Dec</v>
      </c>
    </row>
    <row r="2561" ht="15.6" spans="1:20">
      <c r="A2561" s="19" t="s">
        <v>2632</v>
      </c>
      <c r="B2561" s="11">
        <v>46365</v>
      </c>
      <c r="C2561" s="12" t="s">
        <v>21</v>
      </c>
      <c r="D2561" s="12" t="s">
        <v>108</v>
      </c>
      <c r="E2561" s="12" t="s">
        <v>45</v>
      </c>
      <c r="F2561" s="12" t="s">
        <v>24</v>
      </c>
      <c r="G2561" s="12" t="s">
        <v>37</v>
      </c>
      <c r="H2561" s="12" t="s">
        <v>91</v>
      </c>
      <c r="I2561" s="13">
        <v>2</v>
      </c>
      <c r="J2561" s="14">
        <v>133.4</v>
      </c>
      <c r="K2561" s="15">
        <v>0</v>
      </c>
      <c r="L2561" s="14">
        <v>67.69</v>
      </c>
      <c r="M2561" s="14">
        <f t="shared" si="156"/>
        <v>266.8</v>
      </c>
      <c r="N2561" s="14">
        <f t="shared" si="157"/>
        <v>135.38</v>
      </c>
      <c r="O2561" s="14">
        <f t="shared" si="158"/>
        <v>131.42</v>
      </c>
      <c r="P2561" s="16">
        <f t="shared" si="159"/>
        <v>0.492578710644678</v>
      </c>
      <c r="Q2561" s="17">
        <f>YEAR(SalesDataTable[[#This Row],[Order Date]])</f>
        <v>2026</v>
      </c>
      <c r="R2561" s="16" t="str">
        <f>"Q"&amp;ROUNDUP(MONTH(SalesDataTable[[#This Row],[Order Date]])/3,0)</f>
        <v>Q4</v>
      </c>
      <c r="S2561" s="13">
        <f>MONTH(SalesDataTable[[#This Row],[Order Date]])</f>
        <v>12</v>
      </c>
      <c r="T2561" s="16" t="str">
        <f>TEXT(SalesDataTable[[#This Row],[Order Date]],"mmm")</f>
        <v>Dec</v>
      </c>
    </row>
    <row r="2562" ht="15.6" spans="1:20">
      <c r="A2562" s="19" t="s">
        <v>2633</v>
      </c>
      <c r="B2562" s="11">
        <v>46365</v>
      </c>
      <c r="C2562" s="12" t="s">
        <v>34</v>
      </c>
      <c r="D2562" s="12" t="s">
        <v>35</v>
      </c>
      <c r="E2562" s="12" t="s">
        <v>45</v>
      </c>
      <c r="F2562" s="12" t="s">
        <v>24</v>
      </c>
      <c r="G2562" s="12" t="s">
        <v>51</v>
      </c>
      <c r="H2562" s="12" t="s">
        <v>61</v>
      </c>
      <c r="I2562" s="13">
        <v>3</v>
      </c>
      <c r="J2562" s="14">
        <v>199.31</v>
      </c>
      <c r="K2562" s="15">
        <v>0.05</v>
      </c>
      <c r="L2562" s="14">
        <v>101.19</v>
      </c>
      <c r="M2562" s="14">
        <f t="shared" ref="M2562:M2625" si="160">I2562*J2562*(1-K2562)</f>
        <v>568.0335</v>
      </c>
      <c r="N2562" s="14">
        <f t="shared" ref="N2562:N2625" si="161">I2562*L2562</f>
        <v>303.57</v>
      </c>
      <c r="O2562" s="14">
        <f t="shared" ref="O2562:O2625" si="162">M2562-N2562</f>
        <v>264.4635</v>
      </c>
      <c r="P2562" s="16">
        <f t="shared" ref="P2562:P2625" si="163">IFERROR(O2562/M2562,0)</f>
        <v>0.465577294296903</v>
      </c>
      <c r="Q2562" s="17">
        <f>YEAR(SalesDataTable[[#This Row],[Order Date]])</f>
        <v>2026</v>
      </c>
      <c r="R2562" s="16" t="str">
        <f>"Q"&amp;ROUNDUP(MONTH(SalesDataTable[[#This Row],[Order Date]])/3,0)</f>
        <v>Q4</v>
      </c>
      <c r="S2562" s="13">
        <f>MONTH(SalesDataTable[[#This Row],[Order Date]])</f>
        <v>12</v>
      </c>
      <c r="T2562" s="16" t="str">
        <f>TEXT(SalesDataTable[[#This Row],[Order Date]],"mmm")</f>
        <v>Dec</v>
      </c>
    </row>
    <row r="2563" ht="15.6" spans="1:20">
      <c r="A2563" s="19" t="s">
        <v>2634</v>
      </c>
      <c r="B2563" s="11">
        <v>46365</v>
      </c>
      <c r="C2563" s="12" t="s">
        <v>28</v>
      </c>
      <c r="D2563" s="12" t="s">
        <v>86</v>
      </c>
      <c r="E2563" s="12" t="s">
        <v>23</v>
      </c>
      <c r="F2563" s="12" t="s">
        <v>40</v>
      </c>
      <c r="G2563" s="12" t="s">
        <v>37</v>
      </c>
      <c r="H2563" s="12" t="s">
        <v>66</v>
      </c>
      <c r="I2563" s="13">
        <v>1</v>
      </c>
      <c r="J2563" s="14">
        <v>47.44</v>
      </c>
      <c r="K2563" s="15">
        <v>0.15</v>
      </c>
      <c r="L2563" s="14">
        <v>17.9</v>
      </c>
      <c r="M2563" s="14">
        <f t="shared" si="160"/>
        <v>40.324</v>
      </c>
      <c r="N2563" s="14">
        <f t="shared" si="161"/>
        <v>17.9</v>
      </c>
      <c r="O2563" s="14">
        <f t="shared" si="162"/>
        <v>22.424</v>
      </c>
      <c r="P2563" s="16">
        <f t="shared" si="163"/>
        <v>0.556095625433985</v>
      </c>
      <c r="Q2563" s="17">
        <f>YEAR(SalesDataTable[[#This Row],[Order Date]])</f>
        <v>2026</v>
      </c>
      <c r="R2563" s="16" t="str">
        <f>"Q"&amp;ROUNDUP(MONTH(SalesDataTable[[#This Row],[Order Date]])/3,0)</f>
        <v>Q4</v>
      </c>
      <c r="S2563" s="13">
        <f>MONTH(SalesDataTable[[#This Row],[Order Date]])</f>
        <v>12</v>
      </c>
      <c r="T2563" s="16" t="str">
        <f>TEXT(SalesDataTable[[#This Row],[Order Date]],"mmm")</f>
        <v>Dec</v>
      </c>
    </row>
    <row r="2564" ht="15.6" spans="1:20">
      <c r="A2564" s="19" t="s">
        <v>2635</v>
      </c>
      <c r="B2564" s="11">
        <v>46365</v>
      </c>
      <c r="C2564" s="12" t="s">
        <v>21</v>
      </c>
      <c r="D2564" s="12" t="s">
        <v>22</v>
      </c>
      <c r="E2564" s="12" t="s">
        <v>30</v>
      </c>
      <c r="F2564" s="12" t="s">
        <v>40</v>
      </c>
      <c r="G2564" s="12" t="s">
        <v>31</v>
      </c>
      <c r="H2564" s="12" t="s">
        <v>41</v>
      </c>
      <c r="I2564" s="13">
        <v>10</v>
      </c>
      <c r="J2564" s="14">
        <v>145.3</v>
      </c>
      <c r="K2564" s="15">
        <v>0.1</v>
      </c>
      <c r="L2564" s="14">
        <v>79.7</v>
      </c>
      <c r="M2564" s="14">
        <f t="shared" si="160"/>
        <v>1307.7</v>
      </c>
      <c r="N2564" s="14">
        <f t="shared" si="161"/>
        <v>797</v>
      </c>
      <c r="O2564" s="14">
        <f t="shared" si="162"/>
        <v>510.7</v>
      </c>
      <c r="P2564" s="16">
        <f t="shared" si="163"/>
        <v>0.390532996864724</v>
      </c>
      <c r="Q2564" s="17">
        <f>YEAR(SalesDataTable[[#This Row],[Order Date]])</f>
        <v>2026</v>
      </c>
      <c r="R2564" s="16" t="str">
        <f>"Q"&amp;ROUNDUP(MONTH(SalesDataTable[[#This Row],[Order Date]])/3,0)</f>
        <v>Q4</v>
      </c>
      <c r="S2564" s="13">
        <f>MONTH(SalesDataTable[[#This Row],[Order Date]])</f>
        <v>12</v>
      </c>
      <c r="T2564" s="16" t="str">
        <f>TEXT(SalesDataTable[[#This Row],[Order Date]],"mmm")</f>
        <v>Dec</v>
      </c>
    </row>
    <row r="2565" ht="15.6" spans="1:20">
      <c r="A2565" s="19" t="s">
        <v>2636</v>
      </c>
      <c r="B2565" s="11">
        <v>46366</v>
      </c>
      <c r="C2565" s="12" t="s">
        <v>21</v>
      </c>
      <c r="D2565" s="12" t="s">
        <v>22</v>
      </c>
      <c r="E2565" s="12" t="s">
        <v>59</v>
      </c>
      <c r="F2565" s="12" t="s">
        <v>36</v>
      </c>
      <c r="G2565" s="12" t="s">
        <v>25</v>
      </c>
      <c r="H2565" s="12" t="s">
        <v>26</v>
      </c>
      <c r="I2565" s="13">
        <v>1</v>
      </c>
      <c r="J2565" s="14">
        <v>81.01</v>
      </c>
      <c r="K2565" s="15">
        <v>0.2</v>
      </c>
      <c r="L2565" s="14">
        <v>41.51</v>
      </c>
      <c r="M2565" s="14">
        <f t="shared" si="160"/>
        <v>64.808</v>
      </c>
      <c r="N2565" s="14">
        <f t="shared" si="161"/>
        <v>41.51</v>
      </c>
      <c r="O2565" s="14">
        <f t="shared" si="162"/>
        <v>23.298</v>
      </c>
      <c r="P2565" s="16">
        <f t="shared" si="163"/>
        <v>0.35949265522775</v>
      </c>
      <c r="Q2565" s="17">
        <f>YEAR(SalesDataTable[[#This Row],[Order Date]])</f>
        <v>2026</v>
      </c>
      <c r="R2565" s="16" t="str">
        <f>"Q"&amp;ROUNDUP(MONTH(SalesDataTable[[#This Row],[Order Date]])/3,0)</f>
        <v>Q4</v>
      </c>
      <c r="S2565" s="13">
        <f>MONTH(SalesDataTable[[#This Row],[Order Date]])</f>
        <v>12</v>
      </c>
      <c r="T2565" s="16" t="str">
        <f>TEXT(SalesDataTable[[#This Row],[Order Date]],"mmm")</f>
        <v>Dec</v>
      </c>
    </row>
    <row r="2566" ht="15.6" spans="1:20">
      <c r="A2566" s="19" t="s">
        <v>2637</v>
      </c>
      <c r="B2566" s="11">
        <v>46366</v>
      </c>
      <c r="C2566" s="12" t="s">
        <v>47</v>
      </c>
      <c r="D2566" s="12" t="s">
        <v>65</v>
      </c>
      <c r="E2566" s="12" t="s">
        <v>59</v>
      </c>
      <c r="F2566" s="12" t="s">
        <v>36</v>
      </c>
      <c r="G2566" s="12" t="s">
        <v>37</v>
      </c>
      <c r="H2566" s="12" t="s">
        <v>38</v>
      </c>
      <c r="I2566" s="13">
        <v>2</v>
      </c>
      <c r="J2566" s="14">
        <v>35.62</v>
      </c>
      <c r="K2566" s="15">
        <v>0</v>
      </c>
      <c r="L2566" s="14">
        <v>13.62</v>
      </c>
      <c r="M2566" s="14">
        <f t="shared" si="160"/>
        <v>71.24</v>
      </c>
      <c r="N2566" s="14">
        <f t="shared" si="161"/>
        <v>27.24</v>
      </c>
      <c r="O2566" s="14">
        <f t="shared" si="162"/>
        <v>44</v>
      </c>
      <c r="P2566" s="16">
        <f t="shared" si="163"/>
        <v>0.617630544637844</v>
      </c>
      <c r="Q2566" s="17">
        <f>YEAR(SalesDataTable[[#This Row],[Order Date]])</f>
        <v>2026</v>
      </c>
      <c r="R2566" s="16" t="str">
        <f>"Q"&amp;ROUNDUP(MONTH(SalesDataTable[[#This Row],[Order Date]])/3,0)</f>
        <v>Q4</v>
      </c>
      <c r="S2566" s="13">
        <f>MONTH(SalesDataTable[[#This Row],[Order Date]])</f>
        <v>12</v>
      </c>
      <c r="T2566" s="16" t="str">
        <f>TEXT(SalesDataTable[[#This Row],[Order Date]],"mmm")</f>
        <v>Dec</v>
      </c>
    </row>
    <row r="2567" ht="15.6" spans="1:20">
      <c r="A2567" s="19" t="s">
        <v>2638</v>
      </c>
      <c r="B2567" s="11">
        <v>46366</v>
      </c>
      <c r="C2567" s="12" t="s">
        <v>21</v>
      </c>
      <c r="D2567" s="12" t="s">
        <v>22</v>
      </c>
      <c r="E2567" s="12" t="s">
        <v>23</v>
      </c>
      <c r="F2567" s="12" t="s">
        <v>36</v>
      </c>
      <c r="G2567" s="12" t="s">
        <v>25</v>
      </c>
      <c r="H2567" s="12" t="s">
        <v>49</v>
      </c>
      <c r="I2567" s="13">
        <v>2</v>
      </c>
      <c r="J2567" s="14">
        <v>49.88</v>
      </c>
      <c r="K2567" s="15">
        <v>0.05</v>
      </c>
      <c r="L2567" s="14">
        <v>22.31</v>
      </c>
      <c r="M2567" s="14">
        <f t="shared" si="160"/>
        <v>94.772</v>
      </c>
      <c r="N2567" s="14">
        <f t="shared" si="161"/>
        <v>44.62</v>
      </c>
      <c r="O2567" s="14">
        <f t="shared" si="162"/>
        <v>50.152</v>
      </c>
      <c r="P2567" s="16">
        <f t="shared" si="163"/>
        <v>0.529185835478833</v>
      </c>
      <c r="Q2567" s="17">
        <f>YEAR(SalesDataTable[[#This Row],[Order Date]])</f>
        <v>2026</v>
      </c>
      <c r="R2567" s="16" t="str">
        <f>"Q"&amp;ROUNDUP(MONTH(SalesDataTable[[#This Row],[Order Date]])/3,0)</f>
        <v>Q4</v>
      </c>
      <c r="S2567" s="13">
        <f>MONTH(SalesDataTable[[#This Row],[Order Date]])</f>
        <v>12</v>
      </c>
      <c r="T2567" s="16" t="str">
        <f>TEXT(SalesDataTable[[#This Row],[Order Date]],"mmm")</f>
        <v>Dec</v>
      </c>
    </row>
    <row r="2568" ht="15.6" spans="1:20">
      <c r="A2568" s="19" t="s">
        <v>2639</v>
      </c>
      <c r="B2568" s="11">
        <v>46366</v>
      </c>
      <c r="C2568" s="12" t="s">
        <v>47</v>
      </c>
      <c r="D2568" s="12" t="s">
        <v>65</v>
      </c>
      <c r="E2568" s="12" t="s">
        <v>59</v>
      </c>
      <c r="F2568" s="12" t="s">
        <v>24</v>
      </c>
      <c r="G2568" s="12" t="s">
        <v>25</v>
      </c>
      <c r="H2568" s="12" t="s">
        <v>63</v>
      </c>
      <c r="I2568" s="13">
        <v>1</v>
      </c>
      <c r="J2568" s="14">
        <v>101.18</v>
      </c>
      <c r="K2568" s="15">
        <v>0.05</v>
      </c>
      <c r="L2568" s="14">
        <v>49.12</v>
      </c>
      <c r="M2568" s="14">
        <f t="shared" si="160"/>
        <v>96.121</v>
      </c>
      <c r="N2568" s="14">
        <f t="shared" si="161"/>
        <v>49.12</v>
      </c>
      <c r="O2568" s="14">
        <f t="shared" si="162"/>
        <v>47.001</v>
      </c>
      <c r="P2568" s="16">
        <f t="shared" si="163"/>
        <v>0.488977434691691</v>
      </c>
      <c r="Q2568" s="17">
        <f>YEAR(SalesDataTable[[#This Row],[Order Date]])</f>
        <v>2026</v>
      </c>
      <c r="R2568" s="16" t="str">
        <f>"Q"&amp;ROUNDUP(MONTH(SalesDataTable[[#This Row],[Order Date]])/3,0)</f>
        <v>Q4</v>
      </c>
      <c r="S2568" s="13">
        <f>MONTH(SalesDataTable[[#This Row],[Order Date]])</f>
        <v>12</v>
      </c>
      <c r="T2568" s="16" t="str">
        <f>TEXT(SalesDataTable[[#This Row],[Order Date]],"mmm")</f>
        <v>Dec</v>
      </c>
    </row>
    <row r="2569" ht="15.6" spans="1:20">
      <c r="A2569" s="19" t="s">
        <v>2640</v>
      </c>
      <c r="B2569" s="11">
        <v>46366</v>
      </c>
      <c r="C2569" s="12" t="s">
        <v>28</v>
      </c>
      <c r="D2569" s="12" t="s">
        <v>89</v>
      </c>
      <c r="E2569" s="12" t="s">
        <v>45</v>
      </c>
      <c r="F2569" s="12" t="s">
        <v>40</v>
      </c>
      <c r="G2569" s="12" t="s">
        <v>69</v>
      </c>
      <c r="H2569" s="12" t="s">
        <v>87</v>
      </c>
      <c r="I2569" s="13">
        <v>2</v>
      </c>
      <c r="J2569" s="14">
        <v>36.64</v>
      </c>
      <c r="K2569" s="15">
        <v>0</v>
      </c>
      <c r="L2569" s="14">
        <v>13.7</v>
      </c>
      <c r="M2569" s="14">
        <f t="shared" si="160"/>
        <v>73.28</v>
      </c>
      <c r="N2569" s="14">
        <f t="shared" si="161"/>
        <v>27.4</v>
      </c>
      <c r="O2569" s="14">
        <f t="shared" si="162"/>
        <v>45.88</v>
      </c>
      <c r="P2569" s="16">
        <f t="shared" si="163"/>
        <v>0.626091703056769</v>
      </c>
      <c r="Q2569" s="17">
        <f>YEAR(SalesDataTable[[#This Row],[Order Date]])</f>
        <v>2026</v>
      </c>
      <c r="R2569" s="16" t="str">
        <f>"Q"&amp;ROUNDUP(MONTH(SalesDataTable[[#This Row],[Order Date]])/3,0)</f>
        <v>Q4</v>
      </c>
      <c r="S2569" s="13">
        <f>MONTH(SalesDataTable[[#This Row],[Order Date]])</f>
        <v>12</v>
      </c>
      <c r="T2569" s="16" t="str">
        <f>TEXT(SalesDataTable[[#This Row],[Order Date]],"mmm")</f>
        <v>Dec</v>
      </c>
    </row>
    <row r="2570" ht="15.6" spans="1:20">
      <c r="A2570" s="19" t="s">
        <v>2641</v>
      </c>
      <c r="B2570" s="11">
        <v>46366</v>
      </c>
      <c r="C2570" s="12" t="s">
        <v>28</v>
      </c>
      <c r="D2570" s="12" t="s">
        <v>89</v>
      </c>
      <c r="E2570" s="12" t="s">
        <v>45</v>
      </c>
      <c r="F2570" s="12" t="s">
        <v>24</v>
      </c>
      <c r="G2570" s="12" t="s">
        <v>25</v>
      </c>
      <c r="H2570" s="12" t="s">
        <v>55</v>
      </c>
      <c r="I2570" s="13">
        <v>3</v>
      </c>
      <c r="J2570" s="14">
        <v>39.98</v>
      </c>
      <c r="K2570" s="15">
        <v>0.1</v>
      </c>
      <c r="L2570" s="14">
        <v>16.99</v>
      </c>
      <c r="M2570" s="14">
        <f t="shared" si="160"/>
        <v>107.946</v>
      </c>
      <c r="N2570" s="14">
        <f t="shared" si="161"/>
        <v>50.97</v>
      </c>
      <c r="O2570" s="14">
        <f t="shared" si="162"/>
        <v>56.976</v>
      </c>
      <c r="P2570" s="16">
        <f t="shared" si="163"/>
        <v>0.5278194652882</v>
      </c>
      <c r="Q2570" s="17">
        <f>YEAR(SalesDataTable[[#This Row],[Order Date]])</f>
        <v>2026</v>
      </c>
      <c r="R2570" s="16" t="str">
        <f>"Q"&amp;ROUNDUP(MONTH(SalesDataTable[[#This Row],[Order Date]])/3,0)</f>
        <v>Q4</v>
      </c>
      <c r="S2570" s="13">
        <f>MONTH(SalesDataTable[[#This Row],[Order Date]])</f>
        <v>12</v>
      </c>
      <c r="T2570" s="16" t="str">
        <f>TEXT(SalesDataTable[[#This Row],[Order Date]],"mmm")</f>
        <v>Dec</v>
      </c>
    </row>
    <row r="2571" ht="15.6" spans="1:20">
      <c r="A2571" s="19" t="s">
        <v>2642</v>
      </c>
      <c r="B2571" s="11">
        <v>46366</v>
      </c>
      <c r="C2571" s="12" t="s">
        <v>47</v>
      </c>
      <c r="D2571" s="12" t="s">
        <v>48</v>
      </c>
      <c r="E2571" s="12" t="s">
        <v>59</v>
      </c>
      <c r="F2571" s="12" t="s">
        <v>40</v>
      </c>
      <c r="G2571" s="12" t="s">
        <v>31</v>
      </c>
      <c r="H2571" s="12" t="s">
        <v>41</v>
      </c>
      <c r="I2571" s="13">
        <v>3</v>
      </c>
      <c r="J2571" s="14">
        <v>144.16</v>
      </c>
      <c r="K2571" s="15">
        <v>0</v>
      </c>
      <c r="L2571" s="14">
        <v>77.36</v>
      </c>
      <c r="M2571" s="14">
        <f t="shared" si="160"/>
        <v>432.48</v>
      </c>
      <c r="N2571" s="14">
        <f t="shared" si="161"/>
        <v>232.08</v>
      </c>
      <c r="O2571" s="14">
        <f t="shared" si="162"/>
        <v>200.4</v>
      </c>
      <c r="P2571" s="16">
        <f t="shared" si="163"/>
        <v>0.463374028856826</v>
      </c>
      <c r="Q2571" s="17">
        <f>YEAR(SalesDataTable[[#This Row],[Order Date]])</f>
        <v>2026</v>
      </c>
      <c r="R2571" s="16" t="str">
        <f>"Q"&amp;ROUNDUP(MONTH(SalesDataTable[[#This Row],[Order Date]])/3,0)</f>
        <v>Q4</v>
      </c>
      <c r="S2571" s="13">
        <f>MONTH(SalesDataTable[[#This Row],[Order Date]])</f>
        <v>12</v>
      </c>
      <c r="T2571" s="16" t="str">
        <f>TEXT(SalesDataTable[[#This Row],[Order Date]],"mmm")</f>
        <v>Dec</v>
      </c>
    </row>
    <row r="2572" ht="15.6" spans="1:20">
      <c r="A2572" s="19" t="s">
        <v>2643</v>
      </c>
      <c r="B2572" s="11">
        <v>46367</v>
      </c>
      <c r="C2572" s="12" t="s">
        <v>47</v>
      </c>
      <c r="D2572" s="12" t="s">
        <v>48</v>
      </c>
      <c r="E2572" s="12" t="s">
        <v>23</v>
      </c>
      <c r="F2572" s="12" t="s">
        <v>36</v>
      </c>
      <c r="G2572" s="12" t="s">
        <v>25</v>
      </c>
      <c r="H2572" s="12" t="s">
        <v>63</v>
      </c>
      <c r="I2572" s="13">
        <v>1</v>
      </c>
      <c r="J2572" s="14">
        <v>102.98</v>
      </c>
      <c r="K2572" s="15">
        <v>0.1</v>
      </c>
      <c r="L2572" s="14">
        <v>51.45</v>
      </c>
      <c r="M2572" s="14">
        <f t="shared" si="160"/>
        <v>92.682</v>
      </c>
      <c r="N2572" s="14">
        <f t="shared" si="161"/>
        <v>51.45</v>
      </c>
      <c r="O2572" s="14">
        <f t="shared" si="162"/>
        <v>41.232</v>
      </c>
      <c r="P2572" s="16">
        <f t="shared" si="163"/>
        <v>0.444876027707646</v>
      </c>
      <c r="Q2572" s="17">
        <f>YEAR(SalesDataTable[[#This Row],[Order Date]])</f>
        <v>2026</v>
      </c>
      <c r="R2572" s="16" t="str">
        <f>"Q"&amp;ROUNDUP(MONTH(SalesDataTable[[#This Row],[Order Date]])/3,0)</f>
        <v>Q4</v>
      </c>
      <c r="S2572" s="13">
        <f>MONTH(SalesDataTable[[#This Row],[Order Date]])</f>
        <v>12</v>
      </c>
      <c r="T2572" s="16" t="str">
        <f>TEXT(SalesDataTable[[#This Row],[Order Date]],"mmm")</f>
        <v>Dec</v>
      </c>
    </row>
    <row r="2573" ht="15.6" spans="1:20">
      <c r="A2573" s="19" t="s">
        <v>2644</v>
      </c>
      <c r="B2573" s="11">
        <v>46367</v>
      </c>
      <c r="C2573" s="12" t="s">
        <v>47</v>
      </c>
      <c r="D2573" s="12" t="s">
        <v>102</v>
      </c>
      <c r="E2573" s="12" t="s">
        <v>23</v>
      </c>
      <c r="F2573" s="12" t="s">
        <v>36</v>
      </c>
      <c r="G2573" s="12" t="s">
        <v>69</v>
      </c>
      <c r="H2573" s="12" t="s">
        <v>75</v>
      </c>
      <c r="I2573" s="13">
        <v>2</v>
      </c>
      <c r="J2573" s="14">
        <v>122.49</v>
      </c>
      <c r="K2573" s="15">
        <v>0.15</v>
      </c>
      <c r="L2573" s="14">
        <v>70.93</v>
      </c>
      <c r="M2573" s="14">
        <f t="shared" si="160"/>
        <v>208.233</v>
      </c>
      <c r="N2573" s="14">
        <f t="shared" si="161"/>
        <v>141.86</v>
      </c>
      <c r="O2573" s="14">
        <f t="shared" si="162"/>
        <v>66.373</v>
      </c>
      <c r="P2573" s="16">
        <f t="shared" si="163"/>
        <v>0.318743907065643</v>
      </c>
      <c r="Q2573" s="17">
        <f>YEAR(SalesDataTable[[#This Row],[Order Date]])</f>
        <v>2026</v>
      </c>
      <c r="R2573" s="16" t="str">
        <f>"Q"&amp;ROUNDUP(MONTH(SalesDataTable[[#This Row],[Order Date]])/3,0)</f>
        <v>Q4</v>
      </c>
      <c r="S2573" s="13">
        <f>MONTH(SalesDataTable[[#This Row],[Order Date]])</f>
        <v>12</v>
      </c>
      <c r="T2573" s="16" t="str">
        <f>TEXT(SalesDataTable[[#This Row],[Order Date]],"mmm")</f>
        <v>Dec</v>
      </c>
    </row>
    <row r="2574" ht="15.6" spans="1:20">
      <c r="A2574" s="19" t="s">
        <v>2645</v>
      </c>
      <c r="B2574" s="11">
        <v>46367</v>
      </c>
      <c r="C2574" s="12" t="s">
        <v>28</v>
      </c>
      <c r="D2574" s="12" t="s">
        <v>86</v>
      </c>
      <c r="E2574" s="12" t="s">
        <v>59</v>
      </c>
      <c r="F2574" s="12" t="s">
        <v>36</v>
      </c>
      <c r="G2574" s="12" t="s">
        <v>31</v>
      </c>
      <c r="H2574" s="12" t="s">
        <v>41</v>
      </c>
      <c r="I2574" s="13">
        <v>1</v>
      </c>
      <c r="J2574" s="14">
        <v>141.74</v>
      </c>
      <c r="K2574" s="15">
        <v>0.15</v>
      </c>
      <c r="L2574" s="14">
        <v>78.97</v>
      </c>
      <c r="M2574" s="14">
        <f t="shared" si="160"/>
        <v>120.479</v>
      </c>
      <c r="N2574" s="14">
        <f t="shared" si="161"/>
        <v>78.97</v>
      </c>
      <c r="O2574" s="14">
        <f t="shared" si="162"/>
        <v>41.509</v>
      </c>
      <c r="P2574" s="16">
        <f t="shared" si="163"/>
        <v>0.344533072153653</v>
      </c>
      <c r="Q2574" s="17">
        <f>YEAR(SalesDataTable[[#This Row],[Order Date]])</f>
        <v>2026</v>
      </c>
      <c r="R2574" s="16" t="str">
        <f>"Q"&amp;ROUNDUP(MONTH(SalesDataTable[[#This Row],[Order Date]])/3,0)</f>
        <v>Q4</v>
      </c>
      <c r="S2574" s="13">
        <f>MONTH(SalesDataTable[[#This Row],[Order Date]])</f>
        <v>12</v>
      </c>
      <c r="T2574" s="16" t="str">
        <f>TEXT(SalesDataTable[[#This Row],[Order Date]],"mmm")</f>
        <v>Dec</v>
      </c>
    </row>
    <row r="2575" ht="15.6" spans="1:20">
      <c r="A2575" s="19" t="s">
        <v>2646</v>
      </c>
      <c r="B2575" s="11">
        <v>46367</v>
      </c>
      <c r="C2575" s="12" t="s">
        <v>47</v>
      </c>
      <c r="D2575" s="12" t="s">
        <v>65</v>
      </c>
      <c r="E2575" s="12" t="s">
        <v>23</v>
      </c>
      <c r="F2575" s="12" t="s">
        <v>24</v>
      </c>
      <c r="G2575" s="12" t="s">
        <v>25</v>
      </c>
      <c r="H2575" s="12" t="s">
        <v>55</v>
      </c>
      <c r="I2575" s="13">
        <v>6</v>
      </c>
      <c r="J2575" s="14">
        <v>39.44</v>
      </c>
      <c r="K2575" s="15">
        <v>0.1</v>
      </c>
      <c r="L2575" s="14">
        <v>16.89</v>
      </c>
      <c r="M2575" s="14">
        <f t="shared" si="160"/>
        <v>212.976</v>
      </c>
      <c r="N2575" s="14">
        <f t="shared" si="161"/>
        <v>101.34</v>
      </c>
      <c r="O2575" s="14">
        <f t="shared" si="162"/>
        <v>111.636</v>
      </c>
      <c r="P2575" s="16">
        <f t="shared" si="163"/>
        <v>0.524171737660581</v>
      </c>
      <c r="Q2575" s="17">
        <f>YEAR(SalesDataTable[[#This Row],[Order Date]])</f>
        <v>2026</v>
      </c>
      <c r="R2575" s="16" t="str">
        <f>"Q"&amp;ROUNDUP(MONTH(SalesDataTable[[#This Row],[Order Date]])/3,0)</f>
        <v>Q4</v>
      </c>
      <c r="S2575" s="13">
        <f>MONTH(SalesDataTable[[#This Row],[Order Date]])</f>
        <v>12</v>
      </c>
      <c r="T2575" s="16" t="str">
        <f>TEXT(SalesDataTable[[#This Row],[Order Date]],"mmm")</f>
        <v>Dec</v>
      </c>
    </row>
    <row r="2576" ht="15.6" spans="1:20">
      <c r="A2576" s="19" t="s">
        <v>2647</v>
      </c>
      <c r="B2576" s="11">
        <v>46367</v>
      </c>
      <c r="C2576" s="12" t="s">
        <v>34</v>
      </c>
      <c r="D2576" s="12" t="s">
        <v>44</v>
      </c>
      <c r="E2576" s="12" t="s">
        <v>45</v>
      </c>
      <c r="F2576" s="12" t="s">
        <v>24</v>
      </c>
      <c r="G2576" s="12" t="s">
        <v>25</v>
      </c>
      <c r="H2576" s="12" t="s">
        <v>49</v>
      </c>
      <c r="I2576" s="13">
        <v>1</v>
      </c>
      <c r="J2576" s="14">
        <v>49.64</v>
      </c>
      <c r="K2576" s="15">
        <v>0.1</v>
      </c>
      <c r="L2576" s="14">
        <v>22</v>
      </c>
      <c r="M2576" s="14">
        <f t="shared" si="160"/>
        <v>44.676</v>
      </c>
      <c r="N2576" s="14">
        <f t="shared" si="161"/>
        <v>22</v>
      </c>
      <c r="O2576" s="14">
        <f t="shared" si="162"/>
        <v>22.676</v>
      </c>
      <c r="P2576" s="16">
        <f t="shared" si="163"/>
        <v>0.50756558331095</v>
      </c>
      <c r="Q2576" s="17">
        <f>YEAR(SalesDataTable[[#This Row],[Order Date]])</f>
        <v>2026</v>
      </c>
      <c r="R2576" s="16" t="str">
        <f>"Q"&amp;ROUNDUP(MONTH(SalesDataTable[[#This Row],[Order Date]])/3,0)</f>
        <v>Q4</v>
      </c>
      <c r="S2576" s="13">
        <f>MONTH(SalesDataTable[[#This Row],[Order Date]])</f>
        <v>12</v>
      </c>
      <c r="T2576" s="16" t="str">
        <f>TEXT(SalesDataTable[[#This Row],[Order Date]],"mmm")</f>
        <v>Dec</v>
      </c>
    </row>
    <row r="2577" ht="15.6" spans="1:20">
      <c r="A2577" s="19" t="s">
        <v>2648</v>
      </c>
      <c r="B2577" s="11">
        <v>46367</v>
      </c>
      <c r="C2577" s="12" t="s">
        <v>34</v>
      </c>
      <c r="D2577" s="12" t="s">
        <v>35</v>
      </c>
      <c r="E2577" s="12" t="s">
        <v>23</v>
      </c>
      <c r="F2577" s="12" t="s">
        <v>36</v>
      </c>
      <c r="G2577" s="12" t="s">
        <v>37</v>
      </c>
      <c r="H2577" s="12" t="s">
        <v>103</v>
      </c>
      <c r="I2577" s="13">
        <v>1</v>
      </c>
      <c r="J2577" s="14">
        <v>164.29</v>
      </c>
      <c r="K2577" s="15">
        <v>0.05</v>
      </c>
      <c r="L2577" s="14">
        <v>88.66</v>
      </c>
      <c r="M2577" s="14">
        <f t="shared" si="160"/>
        <v>156.0755</v>
      </c>
      <c r="N2577" s="14">
        <f t="shared" si="161"/>
        <v>88.66</v>
      </c>
      <c r="O2577" s="14">
        <f t="shared" si="162"/>
        <v>67.4155</v>
      </c>
      <c r="P2577" s="16">
        <f t="shared" si="163"/>
        <v>0.431941592370359</v>
      </c>
      <c r="Q2577" s="17">
        <f>YEAR(SalesDataTable[[#This Row],[Order Date]])</f>
        <v>2026</v>
      </c>
      <c r="R2577" s="16" t="str">
        <f>"Q"&amp;ROUNDUP(MONTH(SalesDataTable[[#This Row],[Order Date]])/3,0)</f>
        <v>Q4</v>
      </c>
      <c r="S2577" s="13">
        <f>MONTH(SalesDataTable[[#This Row],[Order Date]])</f>
        <v>12</v>
      </c>
      <c r="T2577" s="16" t="str">
        <f>TEXT(SalesDataTable[[#This Row],[Order Date]],"mmm")</f>
        <v>Dec</v>
      </c>
    </row>
    <row r="2578" ht="15.6" spans="1:20">
      <c r="A2578" s="19" t="s">
        <v>2649</v>
      </c>
      <c r="B2578" s="11">
        <v>46367</v>
      </c>
      <c r="C2578" s="12" t="s">
        <v>47</v>
      </c>
      <c r="D2578" s="12" t="s">
        <v>68</v>
      </c>
      <c r="E2578" s="12" t="s">
        <v>23</v>
      </c>
      <c r="F2578" s="12" t="s">
        <v>24</v>
      </c>
      <c r="G2578" s="12" t="s">
        <v>37</v>
      </c>
      <c r="H2578" s="12" t="s">
        <v>38</v>
      </c>
      <c r="I2578" s="13">
        <v>1</v>
      </c>
      <c r="J2578" s="14">
        <v>35.81</v>
      </c>
      <c r="K2578" s="15">
        <v>0</v>
      </c>
      <c r="L2578" s="14">
        <v>13.28</v>
      </c>
      <c r="M2578" s="14">
        <f t="shared" si="160"/>
        <v>35.81</v>
      </c>
      <c r="N2578" s="14">
        <f t="shared" si="161"/>
        <v>13.28</v>
      </c>
      <c r="O2578" s="14">
        <f t="shared" si="162"/>
        <v>22.53</v>
      </c>
      <c r="P2578" s="16">
        <f t="shared" si="163"/>
        <v>0.629153867634739</v>
      </c>
      <c r="Q2578" s="17">
        <f>YEAR(SalesDataTable[[#This Row],[Order Date]])</f>
        <v>2026</v>
      </c>
      <c r="R2578" s="16" t="str">
        <f>"Q"&amp;ROUNDUP(MONTH(SalesDataTable[[#This Row],[Order Date]])/3,0)</f>
        <v>Q4</v>
      </c>
      <c r="S2578" s="13">
        <f>MONTH(SalesDataTable[[#This Row],[Order Date]])</f>
        <v>12</v>
      </c>
      <c r="T2578" s="16" t="str">
        <f>TEXT(SalesDataTable[[#This Row],[Order Date]],"mmm")</f>
        <v>Dec</v>
      </c>
    </row>
    <row r="2579" ht="15.6" spans="1:20">
      <c r="A2579" s="19" t="s">
        <v>2650</v>
      </c>
      <c r="B2579" s="11">
        <v>46367</v>
      </c>
      <c r="C2579" s="12" t="s">
        <v>21</v>
      </c>
      <c r="D2579" s="12" t="s">
        <v>72</v>
      </c>
      <c r="E2579" s="12" t="s">
        <v>45</v>
      </c>
      <c r="F2579" s="12" t="s">
        <v>36</v>
      </c>
      <c r="G2579" s="12" t="s">
        <v>69</v>
      </c>
      <c r="H2579" s="12" t="s">
        <v>70</v>
      </c>
      <c r="I2579" s="13">
        <v>1</v>
      </c>
      <c r="J2579" s="14">
        <v>41.31</v>
      </c>
      <c r="K2579" s="15">
        <v>0.05</v>
      </c>
      <c r="L2579" s="14">
        <v>14.56</v>
      </c>
      <c r="M2579" s="14">
        <f t="shared" si="160"/>
        <v>39.2445</v>
      </c>
      <c r="N2579" s="14">
        <f t="shared" si="161"/>
        <v>14.56</v>
      </c>
      <c r="O2579" s="14">
        <f t="shared" si="162"/>
        <v>24.6845</v>
      </c>
      <c r="P2579" s="16">
        <f t="shared" si="163"/>
        <v>0.628992597688848</v>
      </c>
      <c r="Q2579" s="17">
        <f>YEAR(SalesDataTable[[#This Row],[Order Date]])</f>
        <v>2026</v>
      </c>
      <c r="R2579" s="16" t="str">
        <f>"Q"&amp;ROUNDUP(MONTH(SalesDataTable[[#This Row],[Order Date]])/3,0)</f>
        <v>Q4</v>
      </c>
      <c r="S2579" s="13">
        <f>MONTH(SalesDataTable[[#This Row],[Order Date]])</f>
        <v>12</v>
      </c>
      <c r="T2579" s="16" t="str">
        <f>TEXT(SalesDataTable[[#This Row],[Order Date]],"mmm")</f>
        <v>Dec</v>
      </c>
    </row>
    <row r="2580" ht="15.6" spans="1:20">
      <c r="A2580" s="19" t="s">
        <v>2651</v>
      </c>
      <c r="B2580" s="11">
        <v>46367</v>
      </c>
      <c r="C2580" s="12" t="s">
        <v>47</v>
      </c>
      <c r="D2580" s="12" t="s">
        <v>102</v>
      </c>
      <c r="E2580" s="12" t="s">
        <v>59</v>
      </c>
      <c r="F2580" s="12" t="s">
        <v>36</v>
      </c>
      <c r="G2580" s="12" t="s">
        <v>37</v>
      </c>
      <c r="H2580" s="12" t="s">
        <v>38</v>
      </c>
      <c r="I2580" s="13">
        <v>3</v>
      </c>
      <c r="J2580" s="14">
        <v>36.6</v>
      </c>
      <c r="K2580" s="15">
        <v>0.15</v>
      </c>
      <c r="L2580" s="14">
        <v>13.95</v>
      </c>
      <c r="M2580" s="14">
        <f t="shared" si="160"/>
        <v>93.33</v>
      </c>
      <c r="N2580" s="14">
        <f t="shared" si="161"/>
        <v>41.85</v>
      </c>
      <c r="O2580" s="14">
        <f t="shared" si="162"/>
        <v>51.48</v>
      </c>
      <c r="P2580" s="16">
        <f t="shared" si="163"/>
        <v>0.551591128254581</v>
      </c>
      <c r="Q2580" s="17">
        <f>YEAR(SalesDataTable[[#This Row],[Order Date]])</f>
        <v>2026</v>
      </c>
      <c r="R2580" s="16" t="str">
        <f>"Q"&amp;ROUNDUP(MONTH(SalesDataTable[[#This Row],[Order Date]])/3,0)</f>
        <v>Q4</v>
      </c>
      <c r="S2580" s="13">
        <f>MONTH(SalesDataTable[[#This Row],[Order Date]])</f>
        <v>12</v>
      </c>
      <c r="T2580" s="16" t="str">
        <f>TEXT(SalesDataTable[[#This Row],[Order Date]],"mmm")</f>
        <v>Dec</v>
      </c>
    </row>
    <row r="2581" ht="15.6" spans="1:20">
      <c r="A2581" s="19" t="s">
        <v>2652</v>
      </c>
      <c r="B2581" s="11">
        <v>46368</v>
      </c>
      <c r="C2581" s="12" t="s">
        <v>28</v>
      </c>
      <c r="D2581" s="12" t="s">
        <v>29</v>
      </c>
      <c r="E2581" s="12" t="s">
        <v>23</v>
      </c>
      <c r="F2581" s="12" t="s">
        <v>36</v>
      </c>
      <c r="G2581" s="12" t="s">
        <v>25</v>
      </c>
      <c r="H2581" s="12" t="s">
        <v>49</v>
      </c>
      <c r="I2581" s="13">
        <v>5</v>
      </c>
      <c r="J2581" s="14">
        <v>49.59</v>
      </c>
      <c r="K2581" s="15">
        <v>0</v>
      </c>
      <c r="L2581" s="14">
        <v>22.63</v>
      </c>
      <c r="M2581" s="14">
        <f t="shared" si="160"/>
        <v>247.95</v>
      </c>
      <c r="N2581" s="14">
        <f t="shared" si="161"/>
        <v>113.15</v>
      </c>
      <c r="O2581" s="14">
        <f t="shared" si="162"/>
        <v>134.8</v>
      </c>
      <c r="P2581" s="16">
        <f t="shared" si="163"/>
        <v>0.543657995563622</v>
      </c>
      <c r="Q2581" s="17">
        <f>YEAR(SalesDataTable[[#This Row],[Order Date]])</f>
        <v>2026</v>
      </c>
      <c r="R2581" s="16" t="str">
        <f>"Q"&amp;ROUNDUP(MONTH(SalesDataTable[[#This Row],[Order Date]])/3,0)</f>
        <v>Q4</v>
      </c>
      <c r="S2581" s="13">
        <f>MONTH(SalesDataTable[[#This Row],[Order Date]])</f>
        <v>12</v>
      </c>
      <c r="T2581" s="16" t="str">
        <f>TEXT(SalesDataTable[[#This Row],[Order Date]],"mmm")</f>
        <v>Dec</v>
      </c>
    </row>
    <row r="2582" ht="15.6" spans="1:20">
      <c r="A2582" s="19" t="s">
        <v>2653</v>
      </c>
      <c r="B2582" s="11">
        <v>46368</v>
      </c>
      <c r="C2582" s="12" t="s">
        <v>21</v>
      </c>
      <c r="D2582" s="12" t="s">
        <v>22</v>
      </c>
      <c r="E2582" s="12" t="s">
        <v>23</v>
      </c>
      <c r="F2582" s="12" t="s">
        <v>36</v>
      </c>
      <c r="G2582" s="12" t="s">
        <v>31</v>
      </c>
      <c r="H2582" s="12" t="s">
        <v>99</v>
      </c>
      <c r="I2582" s="13">
        <v>5</v>
      </c>
      <c r="J2582" s="14">
        <v>72.3</v>
      </c>
      <c r="K2582" s="15">
        <v>0.05</v>
      </c>
      <c r="L2582" s="14">
        <v>31.73</v>
      </c>
      <c r="M2582" s="14">
        <f t="shared" si="160"/>
        <v>343.425</v>
      </c>
      <c r="N2582" s="14">
        <f t="shared" si="161"/>
        <v>158.65</v>
      </c>
      <c r="O2582" s="14">
        <f t="shared" si="162"/>
        <v>184.775</v>
      </c>
      <c r="P2582" s="16">
        <f t="shared" si="163"/>
        <v>0.538035961272476</v>
      </c>
      <c r="Q2582" s="17">
        <f>YEAR(SalesDataTable[[#This Row],[Order Date]])</f>
        <v>2026</v>
      </c>
      <c r="R2582" s="16" t="str">
        <f>"Q"&amp;ROUNDUP(MONTH(SalesDataTable[[#This Row],[Order Date]])/3,0)</f>
        <v>Q4</v>
      </c>
      <c r="S2582" s="13">
        <f>MONTH(SalesDataTable[[#This Row],[Order Date]])</f>
        <v>12</v>
      </c>
      <c r="T2582" s="16" t="str">
        <f>TEXT(SalesDataTable[[#This Row],[Order Date]],"mmm")</f>
        <v>Dec</v>
      </c>
    </row>
    <row r="2583" ht="15.6" spans="1:20">
      <c r="A2583" s="19" t="s">
        <v>2654</v>
      </c>
      <c r="B2583" s="11">
        <v>46368</v>
      </c>
      <c r="C2583" s="12" t="s">
        <v>47</v>
      </c>
      <c r="D2583" s="12" t="s">
        <v>48</v>
      </c>
      <c r="E2583" s="12" t="s">
        <v>23</v>
      </c>
      <c r="F2583" s="12" t="s">
        <v>36</v>
      </c>
      <c r="G2583" s="12" t="s">
        <v>25</v>
      </c>
      <c r="H2583" s="12" t="s">
        <v>49</v>
      </c>
      <c r="I2583" s="13">
        <v>1</v>
      </c>
      <c r="J2583" s="14">
        <v>51.57</v>
      </c>
      <c r="K2583" s="15">
        <v>0.1</v>
      </c>
      <c r="L2583" s="14">
        <v>23.11</v>
      </c>
      <c r="M2583" s="14">
        <f t="shared" si="160"/>
        <v>46.413</v>
      </c>
      <c r="N2583" s="14">
        <f t="shared" si="161"/>
        <v>23.11</v>
      </c>
      <c r="O2583" s="14">
        <f t="shared" si="162"/>
        <v>23.303</v>
      </c>
      <c r="P2583" s="16">
        <f t="shared" si="163"/>
        <v>0.502079158856355</v>
      </c>
      <c r="Q2583" s="17">
        <f>YEAR(SalesDataTable[[#This Row],[Order Date]])</f>
        <v>2026</v>
      </c>
      <c r="R2583" s="16" t="str">
        <f>"Q"&amp;ROUNDUP(MONTH(SalesDataTable[[#This Row],[Order Date]])/3,0)</f>
        <v>Q4</v>
      </c>
      <c r="S2583" s="13">
        <f>MONTH(SalesDataTable[[#This Row],[Order Date]])</f>
        <v>12</v>
      </c>
      <c r="T2583" s="16" t="str">
        <f>TEXT(SalesDataTable[[#This Row],[Order Date]],"mmm")</f>
        <v>Dec</v>
      </c>
    </row>
    <row r="2584" ht="15.6" spans="1:20">
      <c r="A2584" s="19" t="s">
        <v>2655</v>
      </c>
      <c r="B2584" s="11">
        <v>46369</v>
      </c>
      <c r="C2584" s="12" t="s">
        <v>21</v>
      </c>
      <c r="D2584" s="12" t="s">
        <v>22</v>
      </c>
      <c r="E2584" s="12" t="s">
        <v>23</v>
      </c>
      <c r="F2584" s="12" t="s">
        <v>24</v>
      </c>
      <c r="G2584" s="12" t="s">
        <v>37</v>
      </c>
      <c r="H2584" s="12" t="s">
        <v>38</v>
      </c>
      <c r="I2584" s="13">
        <v>3</v>
      </c>
      <c r="J2584" s="14">
        <v>35.38</v>
      </c>
      <c r="K2584" s="15">
        <v>0</v>
      </c>
      <c r="L2584" s="14">
        <v>13.51</v>
      </c>
      <c r="M2584" s="14">
        <f t="shared" si="160"/>
        <v>106.14</v>
      </c>
      <c r="N2584" s="14">
        <f t="shared" si="161"/>
        <v>40.53</v>
      </c>
      <c r="O2584" s="14">
        <f t="shared" si="162"/>
        <v>65.61</v>
      </c>
      <c r="P2584" s="16">
        <f t="shared" si="163"/>
        <v>0.618145845110232</v>
      </c>
      <c r="Q2584" s="17">
        <f>YEAR(SalesDataTable[[#This Row],[Order Date]])</f>
        <v>2026</v>
      </c>
      <c r="R2584" s="16" t="str">
        <f>"Q"&amp;ROUNDUP(MONTH(SalesDataTable[[#This Row],[Order Date]])/3,0)</f>
        <v>Q4</v>
      </c>
      <c r="S2584" s="13">
        <f>MONTH(SalesDataTable[[#This Row],[Order Date]])</f>
        <v>12</v>
      </c>
      <c r="T2584" s="16" t="str">
        <f>TEXT(SalesDataTable[[#This Row],[Order Date]],"mmm")</f>
        <v>Dec</v>
      </c>
    </row>
    <row r="2585" ht="15.6" spans="1:20">
      <c r="A2585" s="19" t="s">
        <v>2656</v>
      </c>
      <c r="B2585" s="11">
        <v>46369</v>
      </c>
      <c r="C2585" s="12" t="s">
        <v>34</v>
      </c>
      <c r="D2585" s="12" t="s">
        <v>35</v>
      </c>
      <c r="E2585" s="12" t="s">
        <v>23</v>
      </c>
      <c r="F2585" s="12" t="s">
        <v>40</v>
      </c>
      <c r="G2585" s="12" t="s">
        <v>25</v>
      </c>
      <c r="H2585" s="12" t="s">
        <v>26</v>
      </c>
      <c r="I2585" s="13">
        <v>1</v>
      </c>
      <c r="J2585" s="14">
        <v>83.08</v>
      </c>
      <c r="K2585" s="15">
        <v>0.15</v>
      </c>
      <c r="L2585" s="14">
        <v>42.91</v>
      </c>
      <c r="M2585" s="14">
        <f t="shared" si="160"/>
        <v>70.618</v>
      </c>
      <c r="N2585" s="14">
        <f t="shared" si="161"/>
        <v>42.91</v>
      </c>
      <c r="O2585" s="14">
        <f t="shared" si="162"/>
        <v>27.708</v>
      </c>
      <c r="P2585" s="16">
        <f t="shared" si="163"/>
        <v>0.392364552946841</v>
      </c>
      <c r="Q2585" s="17">
        <f>YEAR(SalesDataTable[[#This Row],[Order Date]])</f>
        <v>2026</v>
      </c>
      <c r="R2585" s="16" t="str">
        <f>"Q"&amp;ROUNDUP(MONTH(SalesDataTable[[#This Row],[Order Date]])/3,0)</f>
        <v>Q4</v>
      </c>
      <c r="S2585" s="13">
        <f>MONTH(SalesDataTable[[#This Row],[Order Date]])</f>
        <v>12</v>
      </c>
      <c r="T2585" s="16" t="str">
        <f>TEXT(SalesDataTable[[#This Row],[Order Date]],"mmm")</f>
        <v>Dec</v>
      </c>
    </row>
    <row r="2586" ht="15.6" spans="1:20">
      <c r="A2586" s="19" t="s">
        <v>2657</v>
      </c>
      <c r="B2586" s="11">
        <v>46369</v>
      </c>
      <c r="C2586" s="12" t="s">
        <v>28</v>
      </c>
      <c r="D2586" s="12" t="s">
        <v>89</v>
      </c>
      <c r="E2586" s="12" t="s">
        <v>30</v>
      </c>
      <c r="F2586" s="12" t="s">
        <v>40</v>
      </c>
      <c r="G2586" s="12" t="s">
        <v>51</v>
      </c>
      <c r="H2586" s="12" t="s">
        <v>110</v>
      </c>
      <c r="I2586" s="13">
        <v>3</v>
      </c>
      <c r="J2586" s="14">
        <v>120.5</v>
      </c>
      <c r="K2586" s="15">
        <v>0.15</v>
      </c>
      <c r="L2586" s="14">
        <v>61.44</v>
      </c>
      <c r="M2586" s="14">
        <f t="shared" si="160"/>
        <v>307.275</v>
      </c>
      <c r="N2586" s="14">
        <f t="shared" si="161"/>
        <v>184.32</v>
      </c>
      <c r="O2586" s="14">
        <f t="shared" si="162"/>
        <v>122.955</v>
      </c>
      <c r="P2586" s="16">
        <f t="shared" si="163"/>
        <v>0.400146448620942</v>
      </c>
      <c r="Q2586" s="17">
        <f>YEAR(SalesDataTable[[#This Row],[Order Date]])</f>
        <v>2026</v>
      </c>
      <c r="R2586" s="16" t="str">
        <f>"Q"&amp;ROUNDUP(MONTH(SalesDataTable[[#This Row],[Order Date]])/3,0)</f>
        <v>Q4</v>
      </c>
      <c r="S2586" s="13">
        <f>MONTH(SalesDataTable[[#This Row],[Order Date]])</f>
        <v>12</v>
      </c>
      <c r="T2586" s="16" t="str">
        <f>TEXT(SalesDataTable[[#This Row],[Order Date]],"mmm")</f>
        <v>Dec</v>
      </c>
    </row>
    <row r="2587" ht="15.6" spans="1:20">
      <c r="A2587" s="19" t="s">
        <v>2658</v>
      </c>
      <c r="B2587" s="11">
        <v>46369</v>
      </c>
      <c r="C2587" s="12" t="s">
        <v>21</v>
      </c>
      <c r="D2587" s="12" t="s">
        <v>22</v>
      </c>
      <c r="E2587" s="12" t="s">
        <v>23</v>
      </c>
      <c r="F2587" s="12" t="s">
        <v>36</v>
      </c>
      <c r="G2587" s="12" t="s">
        <v>31</v>
      </c>
      <c r="H2587" s="12" t="s">
        <v>99</v>
      </c>
      <c r="I2587" s="13">
        <v>3</v>
      </c>
      <c r="J2587" s="14">
        <v>73.04</v>
      </c>
      <c r="K2587" s="15">
        <v>0.1</v>
      </c>
      <c r="L2587" s="14">
        <v>31.78</v>
      </c>
      <c r="M2587" s="14">
        <f t="shared" si="160"/>
        <v>197.208</v>
      </c>
      <c r="N2587" s="14">
        <f t="shared" si="161"/>
        <v>95.34</v>
      </c>
      <c r="O2587" s="14">
        <f t="shared" si="162"/>
        <v>101.868</v>
      </c>
      <c r="P2587" s="16">
        <f t="shared" si="163"/>
        <v>0.516551052695631</v>
      </c>
      <c r="Q2587" s="17">
        <f>YEAR(SalesDataTable[[#This Row],[Order Date]])</f>
        <v>2026</v>
      </c>
      <c r="R2587" s="16" t="str">
        <f>"Q"&amp;ROUNDUP(MONTH(SalesDataTable[[#This Row],[Order Date]])/3,0)</f>
        <v>Q4</v>
      </c>
      <c r="S2587" s="13">
        <f>MONTH(SalesDataTable[[#This Row],[Order Date]])</f>
        <v>12</v>
      </c>
      <c r="T2587" s="16" t="str">
        <f>TEXT(SalesDataTable[[#This Row],[Order Date]],"mmm")</f>
        <v>Dec</v>
      </c>
    </row>
    <row r="2588" ht="15.6" spans="1:20">
      <c r="A2588" s="19" t="s">
        <v>2659</v>
      </c>
      <c r="B2588" s="11">
        <v>46370</v>
      </c>
      <c r="C2588" s="12" t="s">
        <v>28</v>
      </c>
      <c r="D2588" s="12" t="s">
        <v>29</v>
      </c>
      <c r="E2588" s="12" t="s">
        <v>23</v>
      </c>
      <c r="F2588" s="12" t="s">
        <v>24</v>
      </c>
      <c r="G2588" s="12" t="s">
        <v>51</v>
      </c>
      <c r="H2588" s="12" t="s">
        <v>52</v>
      </c>
      <c r="I2588" s="13">
        <v>2</v>
      </c>
      <c r="J2588" s="14">
        <v>339.95</v>
      </c>
      <c r="K2588" s="15">
        <v>0</v>
      </c>
      <c r="L2588" s="14">
        <v>195.78</v>
      </c>
      <c r="M2588" s="14">
        <f t="shared" si="160"/>
        <v>679.9</v>
      </c>
      <c r="N2588" s="14">
        <f t="shared" si="161"/>
        <v>391.56</v>
      </c>
      <c r="O2588" s="14">
        <f t="shared" si="162"/>
        <v>288.34</v>
      </c>
      <c r="P2588" s="16">
        <f t="shared" si="163"/>
        <v>0.424091778202677</v>
      </c>
      <c r="Q2588" s="17">
        <f>YEAR(SalesDataTable[[#This Row],[Order Date]])</f>
        <v>2026</v>
      </c>
      <c r="R2588" s="16" t="str">
        <f>"Q"&amp;ROUNDUP(MONTH(SalesDataTable[[#This Row],[Order Date]])/3,0)</f>
        <v>Q4</v>
      </c>
      <c r="S2588" s="13">
        <f>MONTH(SalesDataTable[[#This Row],[Order Date]])</f>
        <v>12</v>
      </c>
      <c r="T2588" s="16" t="str">
        <f>TEXT(SalesDataTable[[#This Row],[Order Date]],"mmm")</f>
        <v>Dec</v>
      </c>
    </row>
    <row r="2589" ht="15.6" spans="1:20">
      <c r="A2589" s="19" t="s">
        <v>2660</v>
      </c>
      <c r="B2589" s="11">
        <v>46370</v>
      </c>
      <c r="C2589" s="12" t="s">
        <v>21</v>
      </c>
      <c r="D2589" s="12" t="s">
        <v>108</v>
      </c>
      <c r="E2589" s="12" t="s">
        <v>59</v>
      </c>
      <c r="F2589" s="12" t="s">
        <v>24</v>
      </c>
      <c r="G2589" s="12" t="s">
        <v>51</v>
      </c>
      <c r="H2589" s="12" t="s">
        <v>61</v>
      </c>
      <c r="I2589" s="13">
        <v>2</v>
      </c>
      <c r="J2589" s="14">
        <v>199.43</v>
      </c>
      <c r="K2589" s="15">
        <v>0.05</v>
      </c>
      <c r="L2589" s="14">
        <v>106.58</v>
      </c>
      <c r="M2589" s="14">
        <f t="shared" si="160"/>
        <v>378.917</v>
      </c>
      <c r="N2589" s="14">
        <f t="shared" si="161"/>
        <v>213.16</v>
      </c>
      <c r="O2589" s="14">
        <f t="shared" si="162"/>
        <v>165.757</v>
      </c>
      <c r="P2589" s="16">
        <f t="shared" si="163"/>
        <v>0.437449362261392</v>
      </c>
      <c r="Q2589" s="17">
        <f>YEAR(SalesDataTable[[#This Row],[Order Date]])</f>
        <v>2026</v>
      </c>
      <c r="R2589" s="16" t="str">
        <f>"Q"&amp;ROUNDUP(MONTH(SalesDataTable[[#This Row],[Order Date]])/3,0)</f>
        <v>Q4</v>
      </c>
      <c r="S2589" s="13">
        <f>MONTH(SalesDataTable[[#This Row],[Order Date]])</f>
        <v>12</v>
      </c>
      <c r="T2589" s="16" t="str">
        <f>TEXT(SalesDataTable[[#This Row],[Order Date]],"mmm")</f>
        <v>Dec</v>
      </c>
    </row>
    <row r="2590" ht="15.6" spans="1:20">
      <c r="A2590" s="19" t="s">
        <v>2661</v>
      </c>
      <c r="B2590" s="11">
        <v>46370</v>
      </c>
      <c r="C2590" s="12" t="s">
        <v>21</v>
      </c>
      <c r="D2590" s="12" t="s">
        <v>108</v>
      </c>
      <c r="E2590" s="12" t="s">
        <v>23</v>
      </c>
      <c r="F2590" s="12" t="s">
        <v>24</v>
      </c>
      <c r="G2590" s="12" t="s">
        <v>69</v>
      </c>
      <c r="H2590" s="12" t="s">
        <v>94</v>
      </c>
      <c r="I2590" s="13">
        <v>2</v>
      </c>
      <c r="J2590" s="14">
        <v>51.77</v>
      </c>
      <c r="K2590" s="15">
        <v>0.05</v>
      </c>
      <c r="L2590" s="14">
        <v>21.76</v>
      </c>
      <c r="M2590" s="14">
        <f t="shared" si="160"/>
        <v>98.363</v>
      </c>
      <c r="N2590" s="14">
        <f t="shared" si="161"/>
        <v>43.52</v>
      </c>
      <c r="O2590" s="14">
        <f t="shared" si="162"/>
        <v>54.843</v>
      </c>
      <c r="P2590" s="16">
        <f t="shared" si="163"/>
        <v>0.557557211553125</v>
      </c>
      <c r="Q2590" s="17">
        <f>YEAR(SalesDataTable[[#This Row],[Order Date]])</f>
        <v>2026</v>
      </c>
      <c r="R2590" s="16" t="str">
        <f>"Q"&amp;ROUNDUP(MONTH(SalesDataTable[[#This Row],[Order Date]])/3,0)</f>
        <v>Q4</v>
      </c>
      <c r="S2590" s="13">
        <f>MONTH(SalesDataTable[[#This Row],[Order Date]])</f>
        <v>12</v>
      </c>
      <c r="T2590" s="16" t="str">
        <f>TEXT(SalesDataTable[[#This Row],[Order Date]],"mmm")</f>
        <v>Dec</v>
      </c>
    </row>
    <row r="2591" ht="15.6" spans="1:20">
      <c r="A2591" s="19" t="s">
        <v>2662</v>
      </c>
      <c r="B2591" s="11">
        <v>46370</v>
      </c>
      <c r="C2591" s="12" t="s">
        <v>28</v>
      </c>
      <c r="D2591" s="12" t="s">
        <v>29</v>
      </c>
      <c r="E2591" s="12" t="s">
        <v>23</v>
      </c>
      <c r="F2591" s="12" t="s">
        <v>36</v>
      </c>
      <c r="G2591" s="12" t="s">
        <v>37</v>
      </c>
      <c r="H2591" s="12" t="s">
        <v>103</v>
      </c>
      <c r="I2591" s="13">
        <v>1</v>
      </c>
      <c r="J2591" s="14">
        <v>161.53</v>
      </c>
      <c r="K2591" s="15">
        <v>0</v>
      </c>
      <c r="L2591" s="14">
        <v>87.43</v>
      </c>
      <c r="M2591" s="14">
        <f t="shared" si="160"/>
        <v>161.53</v>
      </c>
      <c r="N2591" s="14">
        <f t="shared" si="161"/>
        <v>87.43</v>
      </c>
      <c r="O2591" s="14">
        <f t="shared" si="162"/>
        <v>74.1</v>
      </c>
      <c r="P2591" s="16">
        <f t="shared" si="163"/>
        <v>0.458738314864112</v>
      </c>
      <c r="Q2591" s="17">
        <f>YEAR(SalesDataTable[[#This Row],[Order Date]])</f>
        <v>2026</v>
      </c>
      <c r="R2591" s="16" t="str">
        <f>"Q"&amp;ROUNDUP(MONTH(SalesDataTable[[#This Row],[Order Date]])/3,0)</f>
        <v>Q4</v>
      </c>
      <c r="S2591" s="13">
        <f>MONTH(SalesDataTable[[#This Row],[Order Date]])</f>
        <v>12</v>
      </c>
      <c r="T2591" s="16" t="str">
        <f>TEXT(SalesDataTable[[#This Row],[Order Date]],"mmm")</f>
        <v>Dec</v>
      </c>
    </row>
    <row r="2592" ht="15.6" spans="1:20">
      <c r="A2592" s="19" t="s">
        <v>2663</v>
      </c>
      <c r="B2592" s="11">
        <v>46370</v>
      </c>
      <c r="C2592" s="12" t="s">
        <v>28</v>
      </c>
      <c r="D2592" s="12" t="s">
        <v>89</v>
      </c>
      <c r="E2592" s="12" t="s">
        <v>30</v>
      </c>
      <c r="F2592" s="12" t="s">
        <v>40</v>
      </c>
      <c r="G2592" s="12" t="s">
        <v>31</v>
      </c>
      <c r="H2592" s="12" t="s">
        <v>41</v>
      </c>
      <c r="I2592" s="13">
        <v>4</v>
      </c>
      <c r="J2592" s="14">
        <v>145.85</v>
      </c>
      <c r="K2592" s="15">
        <v>0.1</v>
      </c>
      <c r="L2592" s="14">
        <v>79.47</v>
      </c>
      <c r="M2592" s="14">
        <f t="shared" si="160"/>
        <v>525.06</v>
      </c>
      <c r="N2592" s="14">
        <f t="shared" si="161"/>
        <v>317.88</v>
      </c>
      <c r="O2592" s="14">
        <f t="shared" si="162"/>
        <v>207.18</v>
      </c>
      <c r="P2592" s="16">
        <f t="shared" si="163"/>
        <v>0.394583476174151</v>
      </c>
      <c r="Q2592" s="17">
        <f>YEAR(SalesDataTable[[#This Row],[Order Date]])</f>
        <v>2026</v>
      </c>
      <c r="R2592" s="16" t="str">
        <f>"Q"&amp;ROUNDUP(MONTH(SalesDataTable[[#This Row],[Order Date]])/3,0)</f>
        <v>Q4</v>
      </c>
      <c r="S2592" s="13">
        <f>MONTH(SalesDataTable[[#This Row],[Order Date]])</f>
        <v>12</v>
      </c>
      <c r="T2592" s="16" t="str">
        <f>TEXT(SalesDataTable[[#This Row],[Order Date]],"mmm")</f>
        <v>Dec</v>
      </c>
    </row>
    <row r="2593" ht="15.6" spans="1:20">
      <c r="A2593" s="19" t="s">
        <v>2664</v>
      </c>
      <c r="B2593" s="11">
        <v>46370</v>
      </c>
      <c r="C2593" s="12" t="s">
        <v>47</v>
      </c>
      <c r="D2593" s="12" t="s">
        <v>102</v>
      </c>
      <c r="E2593" s="12" t="s">
        <v>23</v>
      </c>
      <c r="F2593" s="12" t="s">
        <v>24</v>
      </c>
      <c r="G2593" s="12" t="s">
        <v>51</v>
      </c>
      <c r="H2593" s="12" t="s">
        <v>61</v>
      </c>
      <c r="I2593" s="13">
        <v>1</v>
      </c>
      <c r="J2593" s="14">
        <v>197.18</v>
      </c>
      <c r="K2593" s="15">
        <v>0</v>
      </c>
      <c r="L2593" s="14">
        <v>105.28</v>
      </c>
      <c r="M2593" s="14">
        <f t="shared" si="160"/>
        <v>197.18</v>
      </c>
      <c r="N2593" s="14">
        <f t="shared" si="161"/>
        <v>105.28</v>
      </c>
      <c r="O2593" s="14">
        <f t="shared" si="162"/>
        <v>91.9</v>
      </c>
      <c r="P2593" s="16">
        <f t="shared" si="163"/>
        <v>0.466071609696724</v>
      </c>
      <c r="Q2593" s="17">
        <f>YEAR(SalesDataTable[[#This Row],[Order Date]])</f>
        <v>2026</v>
      </c>
      <c r="R2593" s="16" t="str">
        <f>"Q"&amp;ROUNDUP(MONTH(SalesDataTable[[#This Row],[Order Date]])/3,0)</f>
        <v>Q4</v>
      </c>
      <c r="S2593" s="13">
        <f>MONTH(SalesDataTable[[#This Row],[Order Date]])</f>
        <v>12</v>
      </c>
      <c r="T2593" s="16" t="str">
        <f>TEXT(SalesDataTable[[#This Row],[Order Date]],"mmm")</f>
        <v>Dec</v>
      </c>
    </row>
    <row r="2594" ht="15.6" spans="1:20">
      <c r="A2594" s="19" t="s">
        <v>2665</v>
      </c>
      <c r="B2594" s="11">
        <v>46370</v>
      </c>
      <c r="C2594" s="12" t="s">
        <v>47</v>
      </c>
      <c r="D2594" s="12" t="s">
        <v>65</v>
      </c>
      <c r="E2594" s="12" t="s">
        <v>23</v>
      </c>
      <c r="F2594" s="12" t="s">
        <v>36</v>
      </c>
      <c r="G2594" s="12" t="s">
        <v>51</v>
      </c>
      <c r="H2594" s="12" t="s">
        <v>110</v>
      </c>
      <c r="I2594" s="13">
        <v>1</v>
      </c>
      <c r="J2594" s="14">
        <v>124.9</v>
      </c>
      <c r="K2594" s="15">
        <v>0</v>
      </c>
      <c r="L2594" s="14">
        <v>62.16</v>
      </c>
      <c r="M2594" s="14">
        <f t="shared" si="160"/>
        <v>124.9</v>
      </c>
      <c r="N2594" s="14">
        <f t="shared" si="161"/>
        <v>62.16</v>
      </c>
      <c r="O2594" s="14">
        <f t="shared" si="162"/>
        <v>62.74</v>
      </c>
      <c r="P2594" s="16">
        <f t="shared" si="163"/>
        <v>0.502321857485989</v>
      </c>
      <c r="Q2594" s="17">
        <f>YEAR(SalesDataTable[[#This Row],[Order Date]])</f>
        <v>2026</v>
      </c>
      <c r="R2594" s="16" t="str">
        <f>"Q"&amp;ROUNDUP(MONTH(SalesDataTable[[#This Row],[Order Date]])/3,0)</f>
        <v>Q4</v>
      </c>
      <c r="S2594" s="13">
        <f>MONTH(SalesDataTable[[#This Row],[Order Date]])</f>
        <v>12</v>
      </c>
      <c r="T2594" s="16" t="str">
        <f>TEXT(SalesDataTable[[#This Row],[Order Date]],"mmm")</f>
        <v>Dec</v>
      </c>
    </row>
    <row r="2595" ht="15.6" spans="1:20">
      <c r="A2595" s="19" t="s">
        <v>2666</v>
      </c>
      <c r="B2595" s="11">
        <v>46370</v>
      </c>
      <c r="C2595" s="12" t="s">
        <v>34</v>
      </c>
      <c r="D2595" s="12" t="s">
        <v>146</v>
      </c>
      <c r="E2595" s="12" t="s">
        <v>45</v>
      </c>
      <c r="F2595" s="12" t="s">
        <v>36</v>
      </c>
      <c r="G2595" s="12" t="s">
        <v>31</v>
      </c>
      <c r="H2595" s="12" t="s">
        <v>99</v>
      </c>
      <c r="I2595" s="13">
        <v>2</v>
      </c>
      <c r="J2595" s="14">
        <v>70.24</v>
      </c>
      <c r="K2595" s="15">
        <v>0.1</v>
      </c>
      <c r="L2595" s="14">
        <v>32.13</v>
      </c>
      <c r="M2595" s="14">
        <f t="shared" si="160"/>
        <v>126.432</v>
      </c>
      <c r="N2595" s="14">
        <f t="shared" si="161"/>
        <v>64.26</v>
      </c>
      <c r="O2595" s="14">
        <f t="shared" si="162"/>
        <v>62.172</v>
      </c>
      <c r="P2595" s="16">
        <f t="shared" si="163"/>
        <v>0.491742596810934</v>
      </c>
      <c r="Q2595" s="17">
        <f>YEAR(SalesDataTable[[#This Row],[Order Date]])</f>
        <v>2026</v>
      </c>
      <c r="R2595" s="16" t="str">
        <f>"Q"&amp;ROUNDUP(MONTH(SalesDataTable[[#This Row],[Order Date]])/3,0)</f>
        <v>Q4</v>
      </c>
      <c r="S2595" s="13">
        <f>MONTH(SalesDataTable[[#This Row],[Order Date]])</f>
        <v>12</v>
      </c>
      <c r="T2595" s="16" t="str">
        <f>TEXT(SalesDataTable[[#This Row],[Order Date]],"mmm")</f>
        <v>Dec</v>
      </c>
    </row>
    <row r="2596" ht="15.6" spans="1:20">
      <c r="A2596" s="19" t="s">
        <v>2667</v>
      </c>
      <c r="B2596" s="11">
        <v>46370</v>
      </c>
      <c r="C2596" s="12" t="s">
        <v>28</v>
      </c>
      <c r="D2596" s="12" t="s">
        <v>86</v>
      </c>
      <c r="E2596" s="12" t="s">
        <v>45</v>
      </c>
      <c r="F2596" s="12" t="s">
        <v>40</v>
      </c>
      <c r="G2596" s="12" t="s">
        <v>31</v>
      </c>
      <c r="H2596" s="12" t="s">
        <v>41</v>
      </c>
      <c r="I2596" s="13">
        <v>5</v>
      </c>
      <c r="J2596" s="14">
        <v>145.6</v>
      </c>
      <c r="K2596" s="15">
        <v>0.15</v>
      </c>
      <c r="L2596" s="14">
        <v>81.18</v>
      </c>
      <c r="M2596" s="14">
        <f t="shared" si="160"/>
        <v>618.8</v>
      </c>
      <c r="N2596" s="14">
        <f t="shared" si="161"/>
        <v>405.9</v>
      </c>
      <c r="O2596" s="14">
        <f t="shared" si="162"/>
        <v>212.9</v>
      </c>
      <c r="P2596" s="16">
        <f t="shared" si="163"/>
        <v>0.344053005817712</v>
      </c>
      <c r="Q2596" s="17">
        <f>YEAR(SalesDataTable[[#This Row],[Order Date]])</f>
        <v>2026</v>
      </c>
      <c r="R2596" s="16" t="str">
        <f>"Q"&amp;ROUNDUP(MONTH(SalesDataTable[[#This Row],[Order Date]])/3,0)</f>
        <v>Q4</v>
      </c>
      <c r="S2596" s="13">
        <f>MONTH(SalesDataTable[[#This Row],[Order Date]])</f>
        <v>12</v>
      </c>
      <c r="T2596" s="16" t="str">
        <f>TEXT(SalesDataTable[[#This Row],[Order Date]],"mmm")</f>
        <v>Dec</v>
      </c>
    </row>
    <row r="2597" ht="15.6" spans="1:20">
      <c r="A2597" s="19" t="s">
        <v>2668</v>
      </c>
      <c r="B2597" s="11">
        <v>46370</v>
      </c>
      <c r="C2597" s="12" t="s">
        <v>47</v>
      </c>
      <c r="D2597" s="12" t="s">
        <v>68</v>
      </c>
      <c r="E2597" s="12" t="s">
        <v>45</v>
      </c>
      <c r="F2597" s="12" t="s">
        <v>24</v>
      </c>
      <c r="G2597" s="12" t="s">
        <v>31</v>
      </c>
      <c r="H2597" s="12" t="s">
        <v>73</v>
      </c>
      <c r="I2597" s="13">
        <v>1</v>
      </c>
      <c r="J2597" s="14">
        <v>152.4</v>
      </c>
      <c r="K2597" s="15">
        <v>0.05</v>
      </c>
      <c r="L2597" s="14">
        <v>77.98</v>
      </c>
      <c r="M2597" s="14">
        <f t="shared" si="160"/>
        <v>144.78</v>
      </c>
      <c r="N2597" s="14">
        <f t="shared" si="161"/>
        <v>77.98</v>
      </c>
      <c r="O2597" s="14">
        <f t="shared" si="162"/>
        <v>66.8</v>
      </c>
      <c r="P2597" s="16">
        <f t="shared" si="163"/>
        <v>0.461389694709214</v>
      </c>
      <c r="Q2597" s="17">
        <f>YEAR(SalesDataTable[[#This Row],[Order Date]])</f>
        <v>2026</v>
      </c>
      <c r="R2597" s="16" t="str">
        <f>"Q"&amp;ROUNDUP(MONTH(SalesDataTable[[#This Row],[Order Date]])/3,0)</f>
        <v>Q4</v>
      </c>
      <c r="S2597" s="13">
        <f>MONTH(SalesDataTable[[#This Row],[Order Date]])</f>
        <v>12</v>
      </c>
      <c r="T2597" s="16" t="str">
        <f>TEXT(SalesDataTable[[#This Row],[Order Date]],"mmm")</f>
        <v>Dec</v>
      </c>
    </row>
    <row r="2598" ht="15.6" spans="1:20">
      <c r="A2598" s="19" t="s">
        <v>2669</v>
      </c>
      <c r="B2598" s="11">
        <v>46370</v>
      </c>
      <c r="C2598" s="12" t="s">
        <v>34</v>
      </c>
      <c r="D2598" s="12" t="s">
        <v>35</v>
      </c>
      <c r="E2598" s="12" t="s">
        <v>23</v>
      </c>
      <c r="F2598" s="12" t="s">
        <v>36</v>
      </c>
      <c r="G2598" s="12" t="s">
        <v>37</v>
      </c>
      <c r="H2598" s="12" t="s">
        <v>38</v>
      </c>
      <c r="I2598" s="13">
        <v>1</v>
      </c>
      <c r="J2598" s="14">
        <v>36.17</v>
      </c>
      <c r="K2598" s="15">
        <v>0.05</v>
      </c>
      <c r="L2598" s="14">
        <v>13.87</v>
      </c>
      <c r="M2598" s="14">
        <f t="shared" si="160"/>
        <v>34.3615</v>
      </c>
      <c r="N2598" s="14">
        <f t="shared" si="161"/>
        <v>13.87</v>
      </c>
      <c r="O2598" s="14">
        <f t="shared" si="162"/>
        <v>20.4915</v>
      </c>
      <c r="P2598" s="16">
        <f t="shared" si="163"/>
        <v>0.59635056676804</v>
      </c>
      <c r="Q2598" s="17">
        <f>YEAR(SalesDataTable[[#This Row],[Order Date]])</f>
        <v>2026</v>
      </c>
      <c r="R2598" s="16" t="str">
        <f>"Q"&amp;ROUNDUP(MONTH(SalesDataTable[[#This Row],[Order Date]])/3,0)</f>
        <v>Q4</v>
      </c>
      <c r="S2598" s="13">
        <f>MONTH(SalesDataTable[[#This Row],[Order Date]])</f>
        <v>12</v>
      </c>
      <c r="T2598" s="16" t="str">
        <f>TEXT(SalesDataTable[[#This Row],[Order Date]],"mmm")</f>
        <v>Dec</v>
      </c>
    </row>
    <row r="2599" ht="15.6" spans="1:20">
      <c r="A2599" s="19" t="s">
        <v>2670</v>
      </c>
      <c r="B2599" s="11">
        <v>46371</v>
      </c>
      <c r="C2599" s="12" t="s">
        <v>28</v>
      </c>
      <c r="D2599" s="12" t="s">
        <v>89</v>
      </c>
      <c r="E2599" s="12" t="s">
        <v>23</v>
      </c>
      <c r="F2599" s="12" t="s">
        <v>24</v>
      </c>
      <c r="G2599" s="12" t="s">
        <v>51</v>
      </c>
      <c r="H2599" s="12" t="s">
        <v>110</v>
      </c>
      <c r="I2599" s="13">
        <v>3</v>
      </c>
      <c r="J2599" s="14">
        <v>126.21</v>
      </c>
      <c r="K2599" s="15">
        <v>0.1</v>
      </c>
      <c r="L2599" s="14">
        <v>60.65</v>
      </c>
      <c r="M2599" s="14">
        <f t="shared" si="160"/>
        <v>340.767</v>
      </c>
      <c r="N2599" s="14">
        <f t="shared" si="161"/>
        <v>181.95</v>
      </c>
      <c r="O2599" s="14">
        <f t="shared" si="162"/>
        <v>158.817</v>
      </c>
      <c r="P2599" s="16">
        <f t="shared" si="163"/>
        <v>0.466057452746305</v>
      </c>
      <c r="Q2599" s="17">
        <f>YEAR(SalesDataTable[[#This Row],[Order Date]])</f>
        <v>2026</v>
      </c>
      <c r="R2599" s="16" t="str">
        <f>"Q"&amp;ROUNDUP(MONTH(SalesDataTable[[#This Row],[Order Date]])/3,0)</f>
        <v>Q4</v>
      </c>
      <c r="S2599" s="13">
        <f>MONTH(SalesDataTable[[#This Row],[Order Date]])</f>
        <v>12</v>
      </c>
      <c r="T2599" s="16" t="str">
        <f>TEXT(SalesDataTable[[#This Row],[Order Date]],"mmm")</f>
        <v>Dec</v>
      </c>
    </row>
    <row r="2600" ht="15.6" spans="1:20">
      <c r="A2600" s="19" t="s">
        <v>2671</v>
      </c>
      <c r="B2600" s="11">
        <v>46371</v>
      </c>
      <c r="C2600" s="12" t="s">
        <v>47</v>
      </c>
      <c r="D2600" s="12" t="s">
        <v>102</v>
      </c>
      <c r="E2600" s="12" t="s">
        <v>30</v>
      </c>
      <c r="F2600" s="12" t="s">
        <v>24</v>
      </c>
      <c r="G2600" s="12" t="s">
        <v>31</v>
      </c>
      <c r="H2600" s="12" t="s">
        <v>41</v>
      </c>
      <c r="I2600" s="13">
        <v>6</v>
      </c>
      <c r="J2600" s="14">
        <v>143.73</v>
      </c>
      <c r="K2600" s="15">
        <v>0.15</v>
      </c>
      <c r="L2600" s="14">
        <v>77.27</v>
      </c>
      <c r="M2600" s="14">
        <f t="shared" si="160"/>
        <v>733.023</v>
      </c>
      <c r="N2600" s="14">
        <f t="shared" si="161"/>
        <v>463.62</v>
      </c>
      <c r="O2600" s="14">
        <f t="shared" si="162"/>
        <v>269.403</v>
      </c>
      <c r="P2600" s="16">
        <f t="shared" si="163"/>
        <v>0.367523256432608</v>
      </c>
      <c r="Q2600" s="17">
        <f>YEAR(SalesDataTable[[#This Row],[Order Date]])</f>
        <v>2026</v>
      </c>
      <c r="R2600" s="16" t="str">
        <f>"Q"&amp;ROUNDUP(MONTH(SalesDataTable[[#This Row],[Order Date]])/3,0)</f>
        <v>Q4</v>
      </c>
      <c r="S2600" s="13">
        <f>MONTH(SalesDataTable[[#This Row],[Order Date]])</f>
        <v>12</v>
      </c>
      <c r="T2600" s="16" t="str">
        <f>TEXT(SalesDataTable[[#This Row],[Order Date]],"mmm")</f>
        <v>Dec</v>
      </c>
    </row>
    <row r="2601" ht="15.6" spans="1:20">
      <c r="A2601" s="19" t="s">
        <v>2672</v>
      </c>
      <c r="B2601" s="11">
        <v>46371</v>
      </c>
      <c r="C2601" s="12" t="s">
        <v>28</v>
      </c>
      <c r="D2601" s="12" t="s">
        <v>89</v>
      </c>
      <c r="E2601" s="12" t="s">
        <v>59</v>
      </c>
      <c r="F2601" s="12" t="s">
        <v>36</v>
      </c>
      <c r="G2601" s="12" t="s">
        <v>31</v>
      </c>
      <c r="H2601" s="12" t="s">
        <v>41</v>
      </c>
      <c r="I2601" s="13">
        <v>4</v>
      </c>
      <c r="J2601" s="14">
        <v>146.39</v>
      </c>
      <c r="K2601" s="15">
        <v>0</v>
      </c>
      <c r="L2601" s="14">
        <v>78.95</v>
      </c>
      <c r="M2601" s="14">
        <f t="shared" si="160"/>
        <v>585.56</v>
      </c>
      <c r="N2601" s="14">
        <f t="shared" si="161"/>
        <v>315.8</v>
      </c>
      <c r="O2601" s="14">
        <f t="shared" si="162"/>
        <v>269.76</v>
      </c>
      <c r="P2601" s="16">
        <f t="shared" si="163"/>
        <v>0.460687205410206</v>
      </c>
      <c r="Q2601" s="17">
        <f>YEAR(SalesDataTable[[#This Row],[Order Date]])</f>
        <v>2026</v>
      </c>
      <c r="R2601" s="16" t="str">
        <f>"Q"&amp;ROUNDUP(MONTH(SalesDataTable[[#This Row],[Order Date]])/3,0)</f>
        <v>Q4</v>
      </c>
      <c r="S2601" s="13">
        <f>MONTH(SalesDataTable[[#This Row],[Order Date]])</f>
        <v>12</v>
      </c>
      <c r="T2601" s="16" t="str">
        <f>TEXT(SalesDataTable[[#This Row],[Order Date]],"mmm")</f>
        <v>Dec</v>
      </c>
    </row>
    <row r="2602" ht="15.6" spans="1:20">
      <c r="A2602" s="19" t="s">
        <v>2673</v>
      </c>
      <c r="B2602" s="11">
        <v>46371</v>
      </c>
      <c r="C2602" s="12" t="s">
        <v>28</v>
      </c>
      <c r="D2602" s="12" t="s">
        <v>89</v>
      </c>
      <c r="E2602" s="12" t="s">
        <v>59</v>
      </c>
      <c r="F2602" s="12" t="s">
        <v>24</v>
      </c>
      <c r="G2602" s="12" t="s">
        <v>31</v>
      </c>
      <c r="H2602" s="12" t="s">
        <v>32</v>
      </c>
      <c r="I2602" s="13">
        <v>2</v>
      </c>
      <c r="J2602" s="14">
        <v>89.84</v>
      </c>
      <c r="K2602" s="15">
        <v>0.05</v>
      </c>
      <c r="L2602" s="14">
        <v>45.17</v>
      </c>
      <c r="M2602" s="14">
        <f t="shared" si="160"/>
        <v>170.696</v>
      </c>
      <c r="N2602" s="14">
        <f t="shared" si="161"/>
        <v>90.34</v>
      </c>
      <c r="O2602" s="14">
        <f t="shared" si="162"/>
        <v>80.356</v>
      </c>
      <c r="P2602" s="16">
        <f t="shared" si="163"/>
        <v>0.470755026479824</v>
      </c>
      <c r="Q2602" s="17">
        <f>YEAR(SalesDataTable[[#This Row],[Order Date]])</f>
        <v>2026</v>
      </c>
      <c r="R2602" s="16" t="str">
        <f>"Q"&amp;ROUNDUP(MONTH(SalesDataTable[[#This Row],[Order Date]])/3,0)</f>
        <v>Q4</v>
      </c>
      <c r="S2602" s="13">
        <f>MONTH(SalesDataTable[[#This Row],[Order Date]])</f>
        <v>12</v>
      </c>
      <c r="T2602" s="16" t="str">
        <f>TEXT(SalesDataTable[[#This Row],[Order Date]],"mmm")</f>
        <v>Dec</v>
      </c>
    </row>
    <row r="2603" ht="15.6" spans="1:20">
      <c r="A2603" s="19" t="s">
        <v>2674</v>
      </c>
      <c r="B2603" s="11">
        <v>46371</v>
      </c>
      <c r="C2603" s="12" t="s">
        <v>34</v>
      </c>
      <c r="D2603" s="12" t="s">
        <v>81</v>
      </c>
      <c r="E2603" s="12" t="s">
        <v>45</v>
      </c>
      <c r="F2603" s="12" t="s">
        <v>36</v>
      </c>
      <c r="G2603" s="12" t="s">
        <v>69</v>
      </c>
      <c r="H2603" s="12" t="s">
        <v>94</v>
      </c>
      <c r="I2603" s="13">
        <v>3</v>
      </c>
      <c r="J2603" s="14">
        <v>49.67</v>
      </c>
      <c r="K2603" s="15">
        <v>0.05</v>
      </c>
      <c r="L2603" s="14">
        <v>21.5</v>
      </c>
      <c r="M2603" s="14">
        <f t="shared" si="160"/>
        <v>141.5595</v>
      </c>
      <c r="N2603" s="14">
        <f t="shared" si="161"/>
        <v>64.5</v>
      </c>
      <c r="O2603" s="14">
        <f t="shared" si="162"/>
        <v>77.0595</v>
      </c>
      <c r="P2603" s="16">
        <f t="shared" si="163"/>
        <v>0.544361205005669</v>
      </c>
      <c r="Q2603" s="17">
        <f>YEAR(SalesDataTable[[#This Row],[Order Date]])</f>
        <v>2026</v>
      </c>
      <c r="R2603" s="16" t="str">
        <f>"Q"&amp;ROUNDUP(MONTH(SalesDataTable[[#This Row],[Order Date]])/3,0)</f>
        <v>Q4</v>
      </c>
      <c r="S2603" s="13">
        <f>MONTH(SalesDataTable[[#This Row],[Order Date]])</f>
        <v>12</v>
      </c>
      <c r="T2603" s="16" t="str">
        <f>TEXT(SalesDataTable[[#This Row],[Order Date]],"mmm")</f>
        <v>Dec</v>
      </c>
    </row>
    <row r="2604" ht="15.6" spans="1:20">
      <c r="A2604" s="19" t="s">
        <v>2675</v>
      </c>
      <c r="B2604" s="11">
        <v>46371</v>
      </c>
      <c r="C2604" s="12" t="s">
        <v>28</v>
      </c>
      <c r="D2604" s="12" t="s">
        <v>106</v>
      </c>
      <c r="E2604" s="12" t="s">
        <v>30</v>
      </c>
      <c r="F2604" s="12" t="s">
        <v>40</v>
      </c>
      <c r="G2604" s="12" t="s">
        <v>31</v>
      </c>
      <c r="H2604" s="12" t="s">
        <v>32</v>
      </c>
      <c r="I2604" s="13">
        <v>4</v>
      </c>
      <c r="J2604" s="14">
        <v>94.3</v>
      </c>
      <c r="K2604" s="15">
        <v>0.1</v>
      </c>
      <c r="L2604" s="14">
        <v>44.36</v>
      </c>
      <c r="M2604" s="14">
        <f t="shared" si="160"/>
        <v>339.48</v>
      </c>
      <c r="N2604" s="14">
        <f t="shared" si="161"/>
        <v>177.44</v>
      </c>
      <c r="O2604" s="14">
        <f t="shared" si="162"/>
        <v>162.04</v>
      </c>
      <c r="P2604" s="16">
        <f t="shared" si="163"/>
        <v>0.477318251443384</v>
      </c>
      <c r="Q2604" s="17">
        <f>YEAR(SalesDataTable[[#This Row],[Order Date]])</f>
        <v>2026</v>
      </c>
      <c r="R2604" s="16" t="str">
        <f>"Q"&amp;ROUNDUP(MONTH(SalesDataTable[[#This Row],[Order Date]])/3,0)</f>
        <v>Q4</v>
      </c>
      <c r="S2604" s="13">
        <f>MONTH(SalesDataTable[[#This Row],[Order Date]])</f>
        <v>12</v>
      </c>
      <c r="T2604" s="16" t="str">
        <f>TEXT(SalesDataTable[[#This Row],[Order Date]],"mmm")</f>
        <v>Dec</v>
      </c>
    </row>
    <row r="2605" ht="15.6" spans="1:20">
      <c r="A2605" s="19" t="s">
        <v>2676</v>
      </c>
      <c r="B2605" s="11">
        <v>46372</v>
      </c>
      <c r="C2605" s="12" t="s">
        <v>28</v>
      </c>
      <c r="D2605" s="12" t="s">
        <v>89</v>
      </c>
      <c r="E2605" s="12" t="s">
        <v>45</v>
      </c>
      <c r="F2605" s="12" t="s">
        <v>40</v>
      </c>
      <c r="G2605" s="12" t="s">
        <v>69</v>
      </c>
      <c r="H2605" s="12" t="s">
        <v>87</v>
      </c>
      <c r="I2605" s="13">
        <v>2</v>
      </c>
      <c r="J2605" s="14">
        <v>36.02</v>
      </c>
      <c r="K2605" s="15">
        <v>0.1</v>
      </c>
      <c r="L2605" s="14">
        <v>13.59</v>
      </c>
      <c r="M2605" s="14">
        <f t="shared" si="160"/>
        <v>64.836</v>
      </c>
      <c r="N2605" s="14">
        <f t="shared" si="161"/>
        <v>27.18</v>
      </c>
      <c r="O2605" s="14">
        <f t="shared" si="162"/>
        <v>37.656</v>
      </c>
      <c r="P2605" s="16">
        <f t="shared" si="163"/>
        <v>0.580788450860633</v>
      </c>
      <c r="Q2605" s="17">
        <f>YEAR(SalesDataTable[[#This Row],[Order Date]])</f>
        <v>2026</v>
      </c>
      <c r="R2605" s="16" t="str">
        <f>"Q"&amp;ROUNDUP(MONTH(SalesDataTable[[#This Row],[Order Date]])/3,0)</f>
        <v>Q4</v>
      </c>
      <c r="S2605" s="13">
        <f>MONTH(SalesDataTable[[#This Row],[Order Date]])</f>
        <v>12</v>
      </c>
      <c r="T2605" s="16" t="str">
        <f>TEXT(SalesDataTable[[#This Row],[Order Date]],"mmm")</f>
        <v>Dec</v>
      </c>
    </row>
    <row r="2606" ht="15.6" spans="1:20">
      <c r="A2606" s="19" t="s">
        <v>2677</v>
      </c>
      <c r="B2606" s="11">
        <v>46372</v>
      </c>
      <c r="C2606" s="12" t="s">
        <v>28</v>
      </c>
      <c r="D2606" s="12" t="s">
        <v>106</v>
      </c>
      <c r="E2606" s="12" t="s">
        <v>23</v>
      </c>
      <c r="F2606" s="12" t="s">
        <v>24</v>
      </c>
      <c r="G2606" s="12" t="s">
        <v>31</v>
      </c>
      <c r="H2606" s="12" t="s">
        <v>73</v>
      </c>
      <c r="I2606" s="13">
        <v>1</v>
      </c>
      <c r="J2606" s="14">
        <v>154.12</v>
      </c>
      <c r="K2606" s="15">
        <v>0</v>
      </c>
      <c r="L2606" s="14">
        <v>77.45</v>
      </c>
      <c r="M2606" s="14">
        <f t="shared" si="160"/>
        <v>154.12</v>
      </c>
      <c r="N2606" s="14">
        <f t="shared" si="161"/>
        <v>77.45</v>
      </c>
      <c r="O2606" s="14">
        <f t="shared" si="162"/>
        <v>76.67</v>
      </c>
      <c r="P2606" s="16">
        <f t="shared" si="163"/>
        <v>0.497469504282377</v>
      </c>
      <c r="Q2606" s="17">
        <f>YEAR(SalesDataTable[[#This Row],[Order Date]])</f>
        <v>2026</v>
      </c>
      <c r="R2606" s="16" t="str">
        <f>"Q"&amp;ROUNDUP(MONTH(SalesDataTable[[#This Row],[Order Date]])/3,0)</f>
        <v>Q4</v>
      </c>
      <c r="S2606" s="13">
        <f>MONTH(SalesDataTable[[#This Row],[Order Date]])</f>
        <v>12</v>
      </c>
      <c r="T2606" s="16" t="str">
        <f>TEXT(SalesDataTable[[#This Row],[Order Date]],"mmm")</f>
        <v>Dec</v>
      </c>
    </row>
    <row r="2607" ht="15.6" spans="1:20">
      <c r="A2607" s="19" t="s">
        <v>2678</v>
      </c>
      <c r="B2607" s="11">
        <v>46372</v>
      </c>
      <c r="C2607" s="12" t="s">
        <v>21</v>
      </c>
      <c r="D2607" s="12" t="s">
        <v>72</v>
      </c>
      <c r="E2607" s="12" t="s">
        <v>23</v>
      </c>
      <c r="F2607" s="12" t="s">
        <v>24</v>
      </c>
      <c r="G2607" s="12" t="s">
        <v>31</v>
      </c>
      <c r="H2607" s="12" t="s">
        <v>73</v>
      </c>
      <c r="I2607" s="13">
        <v>1</v>
      </c>
      <c r="J2607" s="14">
        <v>150.88</v>
      </c>
      <c r="K2607" s="15">
        <v>0.05</v>
      </c>
      <c r="L2607" s="14">
        <v>81.02</v>
      </c>
      <c r="M2607" s="14">
        <f t="shared" si="160"/>
        <v>143.336</v>
      </c>
      <c r="N2607" s="14">
        <f t="shared" si="161"/>
        <v>81.02</v>
      </c>
      <c r="O2607" s="14">
        <f t="shared" si="162"/>
        <v>62.316</v>
      </c>
      <c r="P2607" s="16">
        <f t="shared" si="163"/>
        <v>0.434754702238098</v>
      </c>
      <c r="Q2607" s="17">
        <f>YEAR(SalesDataTable[[#This Row],[Order Date]])</f>
        <v>2026</v>
      </c>
      <c r="R2607" s="16" t="str">
        <f>"Q"&amp;ROUNDUP(MONTH(SalesDataTable[[#This Row],[Order Date]])/3,0)</f>
        <v>Q4</v>
      </c>
      <c r="S2607" s="13">
        <f>MONTH(SalesDataTable[[#This Row],[Order Date]])</f>
        <v>12</v>
      </c>
      <c r="T2607" s="16" t="str">
        <f>TEXT(SalesDataTable[[#This Row],[Order Date]],"mmm")</f>
        <v>Dec</v>
      </c>
    </row>
    <row r="2608" ht="15.6" spans="1:20">
      <c r="A2608" s="19" t="s">
        <v>2679</v>
      </c>
      <c r="B2608" s="11">
        <v>46373</v>
      </c>
      <c r="C2608" s="12" t="s">
        <v>34</v>
      </c>
      <c r="D2608" s="12" t="s">
        <v>35</v>
      </c>
      <c r="E2608" s="12" t="s">
        <v>59</v>
      </c>
      <c r="F2608" s="12" t="s">
        <v>36</v>
      </c>
      <c r="G2608" s="12" t="s">
        <v>25</v>
      </c>
      <c r="H2608" s="12" t="s">
        <v>55</v>
      </c>
      <c r="I2608" s="13">
        <v>2</v>
      </c>
      <c r="J2608" s="14">
        <v>40.48</v>
      </c>
      <c r="K2608" s="15">
        <v>0</v>
      </c>
      <c r="L2608" s="14">
        <v>16.23</v>
      </c>
      <c r="M2608" s="14">
        <f t="shared" si="160"/>
        <v>80.96</v>
      </c>
      <c r="N2608" s="14">
        <f t="shared" si="161"/>
        <v>32.46</v>
      </c>
      <c r="O2608" s="14">
        <f t="shared" si="162"/>
        <v>48.5</v>
      </c>
      <c r="P2608" s="16">
        <f t="shared" si="163"/>
        <v>0.599061264822134</v>
      </c>
      <c r="Q2608" s="17">
        <f>YEAR(SalesDataTable[[#This Row],[Order Date]])</f>
        <v>2026</v>
      </c>
      <c r="R2608" s="16" t="str">
        <f>"Q"&amp;ROUNDUP(MONTH(SalesDataTable[[#This Row],[Order Date]])/3,0)</f>
        <v>Q4</v>
      </c>
      <c r="S2608" s="13">
        <f>MONTH(SalesDataTable[[#This Row],[Order Date]])</f>
        <v>12</v>
      </c>
      <c r="T2608" s="16" t="str">
        <f>TEXT(SalesDataTable[[#This Row],[Order Date]],"mmm")</f>
        <v>Dec</v>
      </c>
    </row>
    <row r="2609" ht="15.6" spans="1:20">
      <c r="A2609" s="19" t="s">
        <v>2680</v>
      </c>
      <c r="B2609" s="11">
        <v>46373</v>
      </c>
      <c r="C2609" s="12" t="s">
        <v>34</v>
      </c>
      <c r="D2609" s="12" t="s">
        <v>81</v>
      </c>
      <c r="E2609" s="12" t="s">
        <v>59</v>
      </c>
      <c r="F2609" s="12" t="s">
        <v>40</v>
      </c>
      <c r="G2609" s="12" t="s">
        <v>37</v>
      </c>
      <c r="H2609" s="12" t="s">
        <v>103</v>
      </c>
      <c r="I2609" s="13">
        <v>3</v>
      </c>
      <c r="J2609" s="14">
        <v>163.34</v>
      </c>
      <c r="K2609" s="15">
        <v>0.1</v>
      </c>
      <c r="L2609" s="14">
        <v>88.53</v>
      </c>
      <c r="M2609" s="14">
        <f t="shared" si="160"/>
        <v>441.018</v>
      </c>
      <c r="N2609" s="14">
        <f t="shared" si="161"/>
        <v>265.59</v>
      </c>
      <c r="O2609" s="14">
        <f t="shared" si="162"/>
        <v>175.428</v>
      </c>
      <c r="P2609" s="16">
        <f t="shared" si="163"/>
        <v>0.39777968246194</v>
      </c>
      <c r="Q2609" s="17">
        <f>YEAR(SalesDataTable[[#This Row],[Order Date]])</f>
        <v>2026</v>
      </c>
      <c r="R2609" s="16" t="str">
        <f>"Q"&amp;ROUNDUP(MONTH(SalesDataTable[[#This Row],[Order Date]])/3,0)</f>
        <v>Q4</v>
      </c>
      <c r="S2609" s="13">
        <f>MONTH(SalesDataTable[[#This Row],[Order Date]])</f>
        <v>12</v>
      </c>
      <c r="T2609" s="16" t="str">
        <f>TEXT(SalesDataTable[[#This Row],[Order Date]],"mmm")</f>
        <v>Dec</v>
      </c>
    </row>
    <row r="2610" ht="15.6" spans="1:20">
      <c r="A2610" s="19" t="s">
        <v>2681</v>
      </c>
      <c r="B2610" s="11">
        <v>46373</v>
      </c>
      <c r="C2610" s="12" t="s">
        <v>47</v>
      </c>
      <c r="D2610" s="12" t="s">
        <v>48</v>
      </c>
      <c r="E2610" s="12" t="s">
        <v>45</v>
      </c>
      <c r="F2610" s="12" t="s">
        <v>36</v>
      </c>
      <c r="G2610" s="12" t="s">
        <v>69</v>
      </c>
      <c r="H2610" s="12" t="s">
        <v>70</v>
      </c>
      <c r="I2610" s="13">
        <v>2</v>
      </c>
      <c r="J2610" s="14">
        <v>40.89</v>
      </c>
      <c r="K2610" s="15">
        <v>0</v>
      </c>
      <c r="L2610" s="14">
        <v>14.95</v>
      </c>
      <c r="M2610" s="14">
        <f t="shared" si="160"/>
        <v>81.78</v>
      </c>
      <c r="N2610" s="14">
        <f t="shared" si="161"/>
        <v>29.9</v>
      </c>
      <c r="O2610" s="14">
        <f t="shared" si="162"/>
        <v>51.88</v>
      </c>
      <c r="P2610" s="16">
        <f t="shared" si="163"/>
        <v>0.634384935191978</v>
      </c>
      <c r="Q2610" s="17">
        <f>YEAR(SalesDataTable[[#This Row],[Order Date]])</f>
        <v>2026</v>
      </c>
      <c r="R2610" s="16" t="str">
        <f>"Q"&amp;ROUNDUP(MONTH(SalesDataTable[[#This Row],[Order Date]])/3,0)</f>
        <v>Q4</v>
      </c>
      <c r="S2610" s="13">
        <f>MONTH(SalesDataTable[[#This Row],[Order Date]])</f>
        <v>12</v>
      </c>
      <c r="T2610" s="16" t="str">
        <f>TEXT(SalesDataTable[[#This Row],[Order Date]],"mmm")</f>
        <v>Dec</v>
      </c>
    </row>
    <row r="2611" ht="15.6" spans="1:20">
      <c r="A2611" s="19" t="s">
        <v>2682</v>
      </c>
      <c r="B2611" s="11">
        <v>46373</v>
      </c>
      <c r="C2611" s="12" t="s">
        <v>34</v>
      </c>
      <c r="D2611" s="12" t="s">
        <v>35</v>
      </c>
      <c r="E2611" s="12" t="s">
        <v>59</v>
      </c>
      <c r="F2611" s="12" t="s">
        <v>36</v>
      </c>
      <c r="G2611" s="12" t="s">
        <v>69</v>
      </c>
      <c r="H2611" s="12" t="s">
        <v>70</v>
      </c>
      <c r="I2611" s="13">
        <v>1</v>
      </c>
      <c r="J2611" s="14">
        <v>40.16</v>
      </c>
      <c r="K2611" s="15">
        <v>0.15</v>
      </c>
      <c r="L2611" s="14">
        <v>14.46</v>
      </c>
      <c r="M2611" s="14">
        <f t="shared" si="160"/>
        <v>34.136</v>
      </c>
      <c r="N2611" s="14">
        <f t="shared" si="161"/>
        <v>14.46</v>
      </c>
      <c r="O2611" s="14">
        <f t="shared" si="162"/>
        <v>19.676</v>
      </c>
      <c r="P2611" s="16">
        <f t="shared" si="163"/>
        <v>0.576400281228029</v>
      </c>
      <c r="Q2611" s="17">
        <f>YEAR(SalesDataTable[[#This Row],[Order Date]])</f>
        <v>2026</v>
      </c>
      <c r="R2611" s="16" t="str">
        <f>"Q"&amp;ROUNDUP(MONTH(SalesDataTable[[#This Row],[Order Date]])/3,0)</f>
        <v>Q4</v>
      </c>
      <c r="S2611" s="13">
        <f>MONTH(SalesDataTable[[#This Row],[Order Date]])</f>
        <v>12</v>
      </c>
      <c r="T2611" s="16" t="str">
        <f>TEXT(SalesDataTable[[#This Row],[Order Date]],"mmm")</f>
        <v>Dec</v>
      </c>
    </row>
    <row r="2612" ht="15.6" spans="1:20">
      <c r="A2612" s="19" t="s">
        <v>2683</v>
      </c>
      <c r="B2612" s="11">
        <v>46373</v>
      </c>
      <c r="C2612" s="12" t="s">
        <v>47</v>
      </c>
      <c r="D2612" s="12" t="s">
        <v>102</v>
      </c>
      <c r="E2612" s="12" t="s">
        <v>23</v>
      </c>
      <c r="F2612" s="12" t="s">
        <v>36</v>
      </c>
      <c r="G2612" s="12" t="s">
        <v>51</v>
      </c>
      <c r="H2612" s="12" t="s">
        <v>84</v>
      </c>
      <c r="I2612" s="13">
        <v>2</v>
      </c>
      <c r="J2612" s="14">
        <v>79.86</v>
      </c>
      <c r="K2612" s="15">
        <v>0</v>
      </c>
      <c r="L2612" s="14">
        <v>39.05</v>
      </c>
      <c r="M2612" s="14">
        <f t="shared" si="160"/>
        <v>159.72</v>
      </c>
      <c r="N2612" s="14">
        <f t="shared" si="161"/>
        <v>78.1</v>
      </c>
      <c r="O2612" s="14">
        <f t="shared" si="162"/>
        <v>81.62</v>
      </c>
      <c r="P2612" s="16">
        <f t="shared" si="163"/>
        <v>0.511019283746556</v>
      </c>
      <c r="Q2612" s="17">
        <f>YEAR(SalesDataTable[[#This Row],[Order Date]])</f>
        <v>2026</v>
      </c>
      <c r="R2612" s="16" t="str">
        <f>"Q"&amp;ROUNDUP(MONTH(SalesDataTable[[#This Row],[Order Date]])/3,0)</f>
        <v>Q4</v>
      </c>
      <c r="S2612" s="13">
        <f>MONTH(SalesDataTable[[#This Row],[Order Date]])</f>
        <v>12</v>
      </c>
      <c r="T2612" s="16" t="str">
        <f>TEXT(SalesDataTable[[#This Row],[Order Date]],"mmm")</f>
        <v>Dec</v>
      </c>
    </row>
    <row r="2613" ht="15.6" spans="1:20">
      <c r="A2613" s="19" t="s">
        <v>2684</v>
      </c>
      <c r="B2613" s="11">
        <v>46374</v>
      </c>
      <c r="C2613" s="12" t="s">
        <v>28</v>
      </c>
      <c r="D2613" s="12" t="s">
        <v>86</v>
      </c>
      <c r="E2613" s="12" t="s">
        <v>59</v>
      </c>
      <c r="F2613" s="12" t="s">
        <v>24</v>
      </c>
      <c r="G2613" s="12" t="s">
        <v>51</v>
      </c>
      <c r="H2613" s="12" t="s">
        <v>110</v>
      </c>
      <c r="I2613" s="13">
        <v>2</v>
      </c>
      <c r="J2613" s="14">
        <v>123.42</v>
      </c>
      <c r="K2613" s="15">
        <v>0.1</v>
      </c>
      <c r="L2613" s="14">
        <v>60.03</v>
      </c>
      <c r="M2613" s="14">
        <f t="shared" si="160"/>
        <v>222.156</v>
      </c>
      <c r="N2613" s="14">
        <f t="shared" si="161"/>
        <v>120.06</v>
      </c>
      <c r="O2613" s="14">
        <f t="shared" si="162"/>
        <v>102.096</v>
      </c>
      <c r="P2613" s="16">
        <f t="shared" si="163"/>
        <v>0.459568951547561</v>
      </c>
      <c r="Q2613" s="17">
        <f>YEAR(SalesDataTable[[#This Row],[Order Date]])</f>
        <v>2026</v>
      </c>
      <c r="R2613" s="16" t="str">
        <f>"Q"&amp;ROUNDUP(MONTH(SalesDataTable[[#This Row],[Order Date]])/3,0)</f>
        <v>Q4</v>
      </c>
      <c r="S2613" s="13">
        <f>MONTH(SalesDataTable[[#This Row],[Order Date]])</f>
        <v>12</v>
      </c>
      <c r="T2613" s="16" t="str">
        <f>TEXT(SalesDataTable[[#This Row],[Order Date]],"mmm")</f>
        <v>Dec</v>
      </c>
    </row>
    <row r="2614" ht="15.6" spans="1:20">
      <c r="A2614" s="19" t="s">
        <v>2685</v>
      </c>
      <c r="B2614" s="11">
        <v>46374</v>
      </c>
      <c r="C2614" s="12" t="s">
        <v>34</v>
      </c>
      <c r="D2614" s="12" t="s">
        <v>35</v>
      </c>
      <c r="E2614" s="12" t="s">
        <v>23</v>
      </c>
      <c r="F2614" s="12" t="s">
        <v>24</v>
      </c>
      <c r="G2614" s="12" t="s">
        <v>37</v>
      </c>
      <c r="H2614" s="12" t="s">
        <v>66</v>
      </c>
      <c r="I2614" s="13">
        <v>1</v>
      </c>
      <c r="J2614" s="14">
        <v>47.61</v>
      </c>
      <c r="K2614" s="15">
        <v>0.05</v>
      </c>
      <c r="L2614" s="14">
        <v>18.18</v>
      </c>
      <c r="M2614" s="14">
        <f t="shared" si="160"/>
        <v>45.2295</v>
      </c>
      <c r="N2614" s="14">
        <f t="shared" si="161"/>
        <v>18.18</v>
      </c>
      <c r="O2614" s="14">
        <f t="shared" si="162"/>
        <v>27.0495</v>
      </c>
      <c r="P2614" s="16">
        <f t="shared" si="163"/>
        <v>0.598049945279077</v>
      </c>
      <c r="Q2614" s="17">
        <f>YEAR(SalesDataTable[[#This Row],[Order Date]])</f>
        <v>2026</v>
      </c>
      <c r="R2614" s="16" t="str">
        <f>"Q"&amp;ROUNDUP(MONTH(SalesDataTable[[#This Row],[Order Date]])/3,0)</f>
        <v>Q4</v>
      </c>
      <c r="S2614" s="13">
        <f>MONTH(SalesDataTable[[#This Row],[Order Date]])</f>
        <v>12</v>
      </c>
      <c r="T2614" s="16" t="str">
        <f>TEXT(SalesDataTable[[#This Row],[Order Date]],"mmm")</f>
        <v>Dec</v>
      </c>
    </row>
    <row r="2615" ht="15.6" spans="1:20">
      <c r="A2615" s="19" t="s">
        <v>2686</v>
      </c>
      <c r="B2615" s="11">
        <v>46374</v>
      </c>
      <c r="C2615" s="12" t="s">
        <v>47</v>
      </c>
      <c r="D2615" s="12" t="s">
        <v>68</v>
      </c>
      <c r="E2615" s="12" t="s">
        <v>23</v>
      </c>
      <c r="F2615" s="12" t="s">
        <v>24</v>
      </c>
      <c r="G2615" s="12" t="s">
        <v>31</v>
      </c>
      <c r="H2615" s="12" t="s">
        <v>32</v>
      </c>
      <c r="I2615" s="13">
        <v>2</v>
      </c>
      <c r="J2615" s="14">
        <v>93.88</v>
      </c>
      <c r="K2615" s="15">
        <v>0.1</v>
      </c>
      <c r="L2615" s="14">
        <v>45.89</v>
      </c>
      <c r="M2615" s="14">
        <f t="shared" si="160"/>
        <v>168.984</v>
      </c>
      <c r="N2615" s="14">
        <f t="shared" si="161"/>
        <v>91.78</v>
      </c>
      <c r="O2615" s="14">
        <f t="shared" si="162"/>
        <v>77.204</v>
      </c>
      <c r="P2615" s="16">
        <f t="shared" si="163"/>
        <v>0.456871656488188</v>
      </c>
      <c r="Q2615" s="17">
        <f>YEAR(SalesDataTable[[#This Row],[Order Date]])</f>
        <v>2026</v>
      </c>
      <c r="R2615" s="16" t="str">
        <f>"Q"&amp;ROUNDUP(MONTH(SalesDataTable[[#This Row],[Order Date]])/3,0)</f>
        <v>Q4</v>
      </c>
      <c r="S2615" s="13">
        <f>MONTH(SalesDataTable[[#This Row],[Order Date]])</f>
        <v>12</v>
      </c>
      <c r="T2615" s="16" t="str">
        <f>TEXT(SalesDataTable[[#This Row],[Order Date]],"mmm")</f>
        <v>Dec</v>
      </c>
    </row>
    <row r="2616" ht="15.6" spans="1:20">
      <c r="A2616" s="19" t="s">
        <v>2687</v>
      </c>
      <c r="B2616" s="11">
        <v>46374</v>
      </c>
      <c r="C2616" s="12" t="s">
        <v>28</v>
      </c>
      <c r="D2616" s="12" t="s">
        <v>86</v>
      </c>
      <c r="E2616" s="12" t="s">
        <v>23</v>
      </c>
      <c r="F2616" s="12" t="s">
        <v>36</v>
      </c>
      <c r="G2616" s="12" t="s">
        <v>31</v>
      </c>
      <c r="H2616" s="12" t="s">
        <v>41</v>
      </c>
      <c r="I2616" s="13">
        <v>3</v>
      </c>
      <c r="J2616" s="14">
        <v>145.43</v>
      </c>
      <c r="K2616" s="15">
        <v>0.05</v>
      </c>
      <c r="L2616" s="14">
        <v>81.72</v>
      </c>
      <c r="M2616" s="14">
        <f t="shared" si="160"/>
        <v>414.4755</v>
      </c>
      <c r="N2616" s="14">
        <f t="shared" si="161"/>
        <v>245.16</v>
      </c>
      <c r="O2616" s="14">
        <f t="shared" si="162"/>
        <v>169.3155</v>
      </c>
      <c r="P2616" s="16">
        <f t="shared" si="163"/>
        <v>0.408505448452321</v>
      </c>
      <c r="Q2616" s="17">
        <f>YEAR(SalesDataTable[[#This Row],[Order Date]])</f>
        <v>2026</v>
      </c>
      <c r="R2616" s="16" t="str">
        <f>"Q"&amp;ROUNDUP(MONTH(SalesDataTable[[#This Row],[Order Date]])/3,0)</f>
        <v>Q4</v>
      </c>
      <c r="S2616" s="13">
        <f>MONTH(SalesDataTable[[#This Row],[Order Date]])</f>
        <v>12</v>
      </c>
      <c r="T2616" s="16" t="str">
        <f>TEXT(SalesDataTable[[#This Row],[Order Date]],"mmm")</f>
        <v>Dec</v>
      </c>
    </row>
    <row r="2617" ht="15.6" spans="1:20">
      <c r="A2617" s="19" t="s">
        <v>2688</v>
      </c>
      <c r="B2617" s="11">
        <v>46374</v>
      </c>
      <c r="C2617" s="12" t="s">
        <v>47</v>
      </c>
      <c r="D2617" s="12" t="s">
        <v>48</v>
      </c>
      <c r="E2617" s="12" t="s">
        <v>23</v>
      </c>
      <c r="F2617" s="12" t="s">
        <v>24</v>
      </c>
      <c r="G2617" s="12" t="s">
        <v>37</v>
      </c>
      <c r="H2617" s="12" t="s">
        <v>38</v>
      </c>
      <c r="I2617" s="13">
        <v>2</v>
      </c>
      <c r="J2617" s="14">
        <v>36.89</v>
      </c>
      <c r="K2617" s="15">
        <v>0.1</v>
      </c>
      <c r="L2617" s="14">
        <v>13.74</v>
      </c>
      <c r="M2617" s="14">
        <f t="shared" si="160"/>
        <v>66.402</v>
      </c>
      <c r="N2617" s="14">
        <f t="shared" si="161"/>
        <v>27.48</v>
      </c>
      <c r="O2617" s="14">
        <f t="shared" si="162"/>
        <v>38.922</v>
      </c>
      <c r="P2617" s="16">
        <f t="shared" si="163"/>
        <v>0.586157043462546</v>
      </c>
      <c r="Q2617" s="17">
        <f>YEAR(SalesDataTable[[#This Row],[Order Date]])</f>
        <v>2026</v>
      </c>
      <c r="R2617" s="16" t="str">
        <f>"Q"&amp;ROUNDUP(MONTH(SalesDataTable[[#This Row],[Order Date]])/3,0)</f>
        <v>Q4</v>
      </c>
      <c r="S2617" s="13">
        <f>MONTH(SalesDataTable[[#This Row],[Order Date]])</f>
        <v>12</v>
      </c>
      <c r="T2617" s="16" t="str">
        <f>TEXT(SalesDataTable[[#This Row],[Order Date]],"mmm")</f>
        <v>Dec</v>
      </c>
    </row>
    <row r="2618" ht="15.6" spans="1:20">
      <c r="A2618" s="19" t="s">
        <v>2689</v>
      </c>
      <c r="B2618" s="11">
        <v>46375</v>
      </c>
      <c r="C2618" s="12" t="s">
        <v>21</v>
      </c>
      <c r="D2618" s="12" t="s">
        <v>22</v>
      </c>
      <c r="E2618" s="12" t="s">
        <v>59</v>
      </c>
      <c r="F2618" s="12" t="s">
        <v>24</v>
      </c>
      <c r="G2618" s="12" t="s">
        <v>31</v>
      </c>
      <c r="H2618" s="12" t="s">
        <v>41</v>
      </c>
      <c r="I2618" s="13">
        <v>1</v>
      </c>
      <c r="J2618" s="14">
        <v>145.44</v>
      </c>
      <c r="K2618" s="15">
        <v>0.1</v>
      </c>
      <c r="L2618" s="14">
        <v>80.42</v>
      </c>
      <c r="M2618" s="14">
        <f t="shared" si="160"/>
        <v>130.896</v>
      </c>
      <c r="N2618" s="14">
        <f t="shared" si="161"/>
        <v>80.42</v>
      </c>
      <c r="O2618" s="14">
        <f t="shared" si="162"/>
        <v>50.476</v>
      </c>
      <c r="P2618" s="16">
        <f t="shared" si="163"/>
        <v>0.385619117467302</v>
      </c>
      <c r="Q2618" s="17">
        <f>YEAR(SalesDataTable[[#This Row],[Order Date]])</f>
        <v>2026</v>
      </c>
      <c r="R2618" s="16" t="str">
        <f>"Q"&amp;ROUNDUP(MONTH(SalesDataTable[[#This Row],[Order Date]])/3,0)</f>
        <v>Q4</v>
      </c>
      <c r="S2618" s="13">
        <f>MONTH(SalesDataTable[[#This Row],[Order Date]])</f>
        <v>12</v>
      </c>
      <c r="T2618" s="16" t="str">
        <f>TEXT(SalesDataTable[[#This Row],[Order Date]],"mmm")</f>
        <v>Dec</v>
      </c>
    </row>
    <row r="2619" ht="15.6" spans="1:20">
      <c r="A2619" s="19" t="s">
        <v>2690</v>
      </c>
      <c r="B2619" s="11">
        <v>46375</v>
      </c>
      <c r="C2619" s="12" t="s">
        <v>21</v>
      </c>
      <c r="D2619" s="12" t="s">
        <v>108</v>
      </c>
      <c r="E2619" s="12" t="s">
        <v>23</v>
      </c>
      <c r="F2619" s="12" t="s">
        <v>36</v>
      </c>
      <c r="G2619" s="12" t="s">
        <v>69</v>
      </c>
      <c r="H2619" s="12" t="s">
        <v>94</v>
      </c>
      <c r="I2619" s="13">
        <v>2</v>
      </c>
      <c r="J2619" s="14">
        <v>51.56</v>
      </c>
      <c r="K2619" s="15">
        <v>0</v>
      </c>
      <c r="L2619" s="14">
        <v>21.9</v>
      </c>
      <c r="M2619" s="14">
        <f t="shared" si="160"/>
        <v>103.12</v>
      </c>
      <c r="N2619" s="14">
        <f t="shared" si="161"/>
        <v>43.8</v>
      </c>
      <c r="O2619" s="14">
        <f t="shared" si="162"/>
        <v>59.32</v>
      </c>
      <c r="P2619" s="16">
        <f t="shared" si="163"/>
        <v>0.575252133436773</v>
      </c>
      <c r="Q2619" s="17">
        <f>YEAR(SalesDataTable[[#This Row],[Order Date]])</f>
        <v>2026</v>
      </c>
      <c r="R2619" s="16" t="str">
        <f>"Q"&amp;ROUNDUP(MONTH(SalesDataTable[[#This Row],[Order Date]])/3,0)</f>
        <v>Q4</v>
      </c>
      <c r="S2619" s="13">
        <f>MONTH(SalesDataTable[[#This Row],[Order Date]])</f>
        <v>12</v>
      </c>
      <c r="T2619" s="16" t="str">
        <f>TEXT(SalesDataTable[[#This Row],[Order Date]],"mmm")</f>
        <v>Dec</v>
      </c>
    </row>
    <row r="2620" ht="15.6" spans="1:20">
      <c r="A2620" s="19" t="s">
        <v>2691</v>
      </c>
      <c r="B2620" s="11">
        <v>46375</v>
      </c>
      <c r="C2620" s="12" t="s">
        <v>47</v>
      </c>
      <c r="D2620" s="12" t="s">
        <v>65</v>
      </c>
      <c r="E2620" s="12" t="s">
        <v>23</v>
      </c>
      <c r="F2620" s="12" t="s">
        <v>36</v>
      </c>
      <c r="G2620" s="12" t="s">
        <v>51</v>
      </c>
      <c r="H2620" s="12" t="s">
        <v>110</v>
      </c>
      <c r="I2620" s="13">
        <v>2</v>
      </c>
      <c r="J2620" s="14">
        <v>122</v>
      </c>
      <c r="K2620" s="15">
        <v>0.15</v>
      </c>
      <c r="L2620" s="14">
        <v>60.01</v>
      </c>
      <c r="M2620" s="14">
        <f t="shared" si="160"/>
        <v>207.4</v>
      </c>
      <c r="N2620" s="14">
        <f t="shared" si="161"/>
        <v>120.02</v>
      </c>
      <c r="O2620" s="14">
        <f t="shared" si="162"/>
        <v>87.38</v>
      </c>
      <c r="P2620" s="16">
        <f t="shared" si="163"/>
        <v>0.421311475409836</v>
      </c>
      <c r="Q2620" s="17">
        <f>YEAR(SalesDataTable[[#This Row],[Order Date]])</f>
        <v>2026</v>
      </c>
      <c r="R2620" s="16" t="str">
        <f>"Q"&amp;ROUNDUP(MONTH(SalesDataTable[[#This Row],[Order Date]])/3,0)</f>
        <v>Q4</v>
      </c>
      <c r="S2620" s="13">
        <f>MONTH(SalesDataTable[[#This Row],[Order Date]])</f>
        <v>12</v>
      </c>
      <c r="T2620" s="16" t="str">
        <f>TEXT(SalesDataTable[[#This Row],[Order Date]],"mmm")</f>
        <v>Dec</v>
      </c>
    </row>
    <row r="2621" ht="15.6" spans="1:20">
      <c r="A2621" s="19" t="s">
        <v>2692</v>
      </c>
      <c r="B2621" s="11">
        <v>46375</v>
      </c>
      <c r="C2621" s="12" t="s">
        <v>34</v>
      </c>
      <c r="D2621" s="12" t="s">
        <v>44</v>
      </c>
      <c r="E2621" s="12" t="s">
        <v>59</v>
      </c>
      <c r="F2621" s="12" t="s">
        <v>36</v>
      </c>
      <c r="G2621" s="12" t="s">
        <v>31</v>
      </c>
      <c r="H2621" s="12" t="s">
        <v>99</v>
      </c>
      <c r="I2621" s="13">
        <v>1</v>
      </c>
      <c r="J2621" s="14">
        <v>71.89</v>
      </c>
      <c r="K2621" s="15">
        <v>0.15</v>
      </c>
      <c r="L2621" s="14">
        <v>32.41</v>
      </c>
      <c r="M2621" s="14">
        <f t="shared" si="160"/>
        <v>61.1065</v>
      </c>
      <c r="N2621" s="14">
        <f t="shared" si="161"/>
        <v>32.41</v>
      </c>
      <c r="O2621" s="14">
        <f t="shared" si="162"/>
        <v>28.6965</v>
      </c>
      <c r="P2621" s="16">
        <f t="shared" si="163"/>
        <v>0.469614525459648</v>
      </c>
      <c r="Q2621" s="17">
        <f>YEAR(SalesDataTable[[#This Row],[Order Date]])</f>
        <v>2026</v>
      </c>
      <c r="R2621" s="16" t="str">
        <f>"Q"&amp;ROUNDUP(MONTH(SalesDataTable[[#This Row],[Order Date]])/3,0)</f>
        <v>Q4</v>
      </c>
      <c r="S2621" s="13">
        <f>MONTH(SalesDataTable[[#This Row],[Order Date]])</f>
        <v>12</v>
      </c>
      <c r="T2621" s="16" t="str">
        <f>TEXT(SalesDataTable[[#This Row],[Order Date]],"mmm")</f>
        <v>Dec</v>
      </c>
    </row>
    <row r="2622" ht="15.6" spans="1:20">
      <c r="A2622" s="19" t="s">
        <v>2693</v>
      </c>
      <c r="B2622" s="11">
        <v>46375</v>
      </c>
      <c r="C2622" s="12" t="s">
        <v>34</v>
      </c>
      <c r="D2622" s="12" t="s">
        <v>54</v>
      </c>
      <c r="E2622" s="12" t="s">
        <v>23</v>
      </c>
      <c r="F2622" s="12" t="s">
        <v>24</v>
      </c>
      <c r="G2622" s="12" t="s">
        <v>31</v>
      </c>
      <c r="H2622" s="12" t="s">
        <v>99</v>
      </c>
      <c r="I2622" s="13">
        <v>2</v>
      </c>
      <c r="J2622" s="14">
        <v>70.59</v>
      </c>
      <c r="K2622" s="15">
        <v>0.15</v>
      </c>
      <c r="L2622" s="14">
        <v>31.56</v>
      </c>
      <c r="M2622" s="14">
        <f t="shared" si="160"/>
        <v>120.003</v>
      </c>
      <c r="N2622" s="14">
        <f t="shared" si="161"/>
        <v>63.12</v>
      </c>
      <c r="O2622" s="14">
        <f t="shared" si="162"/>
        <v>56.883</v>
      </c>
      <c r="P2622" s="16">
        <f t="shared" si="163"/>
        <v>0.474013149671258</v>
      </c>
      <c r="Q2622" s="17">
        <f>YEAR(SalesDataTable[[#This Row],[Order Date]])</f>
        <v>2026</v>
      </c>
      <c r="R2622" s="16" t="str">
        <f>"Q"&amp;ROUNDUP(MONTH(SalesDataTable[[#This Row],[Order Date]])/3,0)</f>
        <v>Q4</v>
      </c>
      <c r="S2622" s="13">
        <f>MONTH(SalesDataTable[[#This Row],[Order Date]])</f>
        <v>12</v>
      </c>
      <c r="T2622" s="16" t="str">
        <f>TEXT(SalesDataTable[[#This Row],[Order Date]],"mmm")</f>
        <v>Dec</v>
      </c>
    </row>
    <row r="2623" ht="15.6" spans="1:20">
      <c r="A2623" s="19" t="s">
        <v>2694</v>
      </c>
      <c r="B2623" s="11">
        <v>46376</v>
      </c>
      <c r="C2623" s="12" t="s">
        <v>47</v>
      </c>
      <c r="D2623" s="12" t="s">
        <v>65</v>
      </c>
      <c r="E2623" s="12" t="s">
        <v>23</v>
      </c>
      <c r="F2623" s="12" t="s">
        <v>24</v>
      </c>
      <c r="G2623" s="12" t="s">
        <v>31</v>
      </c>
      <c r="H2623" s="12" t="s">
        <v>41</v>
      </c>
      <c r="I2623" s="13">
        <v>4</v>
      </c>
      <c r="J2623" s="14">
        <v>141.91</v>
      </c>
      <c r="K2623" s="15">
        <v>0.05</v>
      </c>
      <c r="L2623" s="14">
        <v>80.26</v>
      </c>
      <c r="M2623" s="14">
        <f t="shared" si="160"/>
        <v>539.258</v>
      </c>
      <c r="N2623" s="14">
        <f t="shared" si="161"/>
        <v>321.04</v>
      </c>
      <c r="O2623" s="14">
        <f t="shared" si="162"/>
        <v>218.218</v>
      </c>
      <c r="P2623" s="16">
        <f t="shared" si="163"/>
        <v>0.404663444955847</v>
      </c>
      <c r="Q2623" s="17">
        <f>YEAR(SalesDataTable[[#This Row],[Order Date]])</f>
        <v>2026</v>
      </c>
      <c r="R2623" s="16" t="str">
        <f>"Q"&amp;ROUNDUP(MONTH(SalesDataTable[[#This Row],[Order Date]])/3,0)</f>
        <v>Q4</v>
      </c>
      <c r="S2623" s="13">
        <f>MONTH(SalesDataTable[[#This Row],[Order Date]])</f>
        <v>12</v>
      </c>
      <c r="T2623" s="16" t="str">
        <f>TEXT(SalesDataTable[[#This Row],[Order Date]],"mmm")</f>
        <v>Dec</v>
      </c>
    </row>
    <row r="2624" ht="15.6" spans="1:20">
      <c r="A2624" s="19" t="s">
        <v>2695</v>
      </c>
      <c r="B2624" s="11">
        <v>46376</v>
      </c>
      <c r="C2624" s="12" t="s">
        <v>28</v>
      </c>
      <c r="D2624" s="12" t="s">
        <v>58</v>
      </c>
      <c r="E2624" s="12" t="s">
        <v>30</v>
      </c>
      <c r="F2624" s="12" t="s">
        <v>40</v>
      </c>
      <c r="G2624" s="12" t="s">
        <v>31</v>
      </c>
      <c r="H2624" s="12" t="s">
        <v>41</v>
      </c>
      <c r="I2624" s="13">
        <v>3</v>
      </c>
      <c r="J2624" s="14">
        <v>140.4</v>
      </c>
      <c r="K2624" s="15">
        <v>0.2</v>
      </c>
      <c r="L2624" s="14">
        <v>81.76</v>
      </c>
      <c r="M2624" s="14">
        <f t="shared" si="160"/>
        <v>336.96</v>
      </c>
      <c r="N2624" s="14">
        <f t="shared" si="161"/>
        <v>245.28</v>
      </c>
      <c r="O2624" s="14">
        <f t="shared" si="162"/>
        <v>91.68</v>
      </c>
      <c r="P2624" s="16">
        <f t="shared" si="163"/>
        <v>0.272079772079772</v>
      </c>
      <c r="Q2624" s="17">
        <f>YEAR(SalesDataTable[[#This Row],[Order Date]])</f>
        <v>2026</v>
      </c>
      <c r="R2624" s="16" t="str">
        <f>"Q"&amp;ROUNDUP(MONTH(SalesDataTable[[#This Row],[Order Date]])/3,0)</f>
        <v>Q4</v>
      </c>
      <c r="S2624" s="13">
        <f>MONTH(SalesDataTable[[#This Row],[Order Date]])</f>
        <v>12</v>
      </c>
      <c r="T2624" s="16" t="str">
        <f>TEXT(SalesDataTable[[#This Row],[Order Date]],"mmm")</f>
        <v>Dec</v>
      </c>
    </row>
    <row r="2625" ht="15.6" spans="1:20">
      <c r="A2625" s="19" t="s">
        <v>2696</v>
      </c>
      <c r="B2625" s="11">
        <v>46376</v>
      </c>
      <c r="C2625" s="12" t="s">
        <v>47</v>
      </c>
      <c r="D2625" s="12" t="s">
        <v>102</v>
      </c>
      <c r="E2625" s="12" t="s">
        <v>59</v>
      </c>
      <c r="F2625" s="12" t="s">
        <v>24</v>
      </c>
      <c r="G2625" s="12" t="s">
        <v>31</v>
      </c>
      <c r="H2625" s="12" t="s">
        <v>99</v>
      </c>
      <c r="I2625" s="13">
        <v>2</v>
      </c>
      <c r="J2625" s="14">
        <v>72.35</v>
      </c>
      <c r="K2625" s="15">
        <v>0.15</v>
      </c>
      <c r="L2625" s="14">
        <v>32.44</v>
      </c>
      <c r="M2625" s="14">
        <f t="shared" si="160"/>
        <v>122.995</v>
      </c>
      <c r="N2625" s="14">
        <f t="shared" si="161"/>
        <v>64.88</v>
      </c>
      <c r="O2625" s="14">
        <f t="shared" si="162"/>
        <v>58.115</v>
      </c>
      <c r="P2625" s="16">
        <f t="shared" si="163"/>
        <v>0.472498882068377</v>
      </c>
      <c r="Q2625" s="17">
        <f>YEAR(SalesDataTable[[#This Row],[Order Date]])</f>
        <v>2026</v>
      </c>
      <c r="R2625" s="16" t="str">
        <f>"Q"&amp;ROUNDUP(MONTH(SalesDataTable[[#This Row],[Order Date]])/3,0)</f>
        <v>Q4</v>
      </c>
      <c r="S2625" s="13">
        <f>MONTH(SalesDataTable[[#This Row],[Order Date]])</f>
        <v>12</v>
      </c>
      <c r="T2625" s="16" t="str">
        <f>TEXT(SalesDataTable[[#This Row],[Order Date]],"mmm")</f>
        <v>Dec</v>
      </c>
    </row>
    <row r="2626" ht="15.6" spans="1:20">
      <c r="A2626" s="19" t="s">
        <v>2697</v>
      </c>
      <c r="B2626" s="11">
        <v>46376</v>
      </c>
      <c r="C2626" s="12" t="s">
        <v>47</v>
      </c>
      <c r="D2626" s="12" t="s">
        <v>68</v>
      </c>
      <c r="E2626" s="12" t="s">
        <v>23</v>
      </c>
      <c r="F2626" s="12" t="s">
        <v>36</v>
      </c>
      <c r="G2626" s="12" t="s">
        <v>51</v>
      </c>
      <c r="H2626" s="12" t="s">
        <v>110</v>
      </c>
      <c r="I2626" s="13">
        <v>4</v>
      </c>
      <c r="J2626" s="14">
        <v>120.8</v>
      </c>
      <c r="K2626" s="15">
        <v>0.1</v>
      </c>
      <c r="L2626" s="14">
        <v>59.93</v>
      </c>
      <c r="M2626" s="14">
        <f t="shared" ref="M2626:M2689" si="164">I2626*J2626*(1-K2626)</f>
        <v>434.88</v>
      </c>
      <c r="N2626" s="14">
        <f t="shared" ref="N2626:N2689" si="165">I2626*L2626</f>
        <v>239.72</v>
      </c>
      <c r="O2626" s="14">
        <f t="shared" ref="O2626:O2689" si="166">M2626-N2626</f>
        <v>195.16</v>
      </c>
      <c r="P2626" s="16">
        <f t="shared" ref="P2626:P2689" si="167">IFERROR(O2626/M2626,0)</f>
        <v>0.448767476085357</v>
      </c>
      <c r="Q2626" s="17">
        <f>YEAR(SalesDataTable[[#This Row],[Order Date]])</f>
        <v>2026</v>
      </c>
      <c r="R2626" s="16" t="str">
        <f>"Q"&amp;ROUNDUP(MONTH(SalesDataTable[[#This Row],[Order Date]])/3,0)</f>
        <v>Q4</v>
      </c>
      <c r="S2626" s="13">
        <f>MONTH(SalesDataTable[[#This Row],[Order Date]])</f>
        <v>12</v>
      </c>
      <c r="T2626" s="16" t="str">
        <f>TEXT(SalesDataTable[[#This Row],[Order Date]],"mmm")</f>
        <v>Dec</v>
      </c>
    </row>
    <row r="2627" ht="15.6" spans="1:20">
      <c r="A2627" s="19" t="s">
        <v>2698</v>
      </c>
      <c r="B2627" s="11">
        <v>46376</v>
      </c>
      <c r="C2627" s="12" t="s">
        <v>47</v>
      </c>
      <c r="D2627" s="12" t="s">
        <v>65</v>
      </c>
      <c r="E2627" s="12" t="s">
        <v>23</v>
      </c>
      <c r="F2627" s="12" t="s">
        <v>36</v>
      </c>
      <c r="G2627" s="12" t="s">
        <v>31</v>
      </c>
      <c r="H2627" s="12" t="s">
        <v>99</v>
      </c>
      <c r="I2627" s="13">
        <v>1</v>
      </c>
      <c r="J2627" s="14">
        <v>71.23</v>
      </c>
      <c r="K2627" s="15">
        <v>0</v>
      </c>
      <c r="L2627" s="14">
        <v>31.63</v>
      </c>
      <c r="M2627" s="14">
        <f t="shared" si="164"/>
        <v>71.23</v>
      </c>
      <c r="N2627" s="14">
        <f t="shared" si="165"/>
        <v>31.63</v>
      </c>
      <c r="O2627" s="14">
        <f t="shared" si="166"/>
        <v>39.6</v>
      </c>
      <c r="P2627" s="16">
        <f t="shared" si="167"/>
        <v>0.555945528569423</v>
      </c>
      <c r="Q2627" s="17">
        <f>YEAR(SalesDataTable[[#This Row],[Order Date]])</f>
        <v>2026</v>
      </c>
      <c r="R2627" s="16" t="str">
        <f>"Q"&amp;ROUNDUP(MONTH(SalesDataTable[[#This Row],[Order Date]])/3,0)</f>
        <v>Q4</v>
      </c>
      <c r="S2627" s="13">
        <f>MONTH(SalesDataTable[[#This Row],[Order Date]])</f>
        <v>12</v>
      </c>
      <c r="T2627" s="16" t="str">
        <f>TEXT(SalesDataTable[[#This Row],[Order Date]],"mmm")</f>
        <v>Dec</v>
      </c>
    </row>
    <row r="2628" ht="15.6" spans="1:20">
      <c r="A2628" s="19" t="s">
        <v>2699</v>
      </c>
      <c r="B2628" s="11">
        <v>46376</v>
      </c>
      <c r="C2628" s="12" t="s">
        <v>34</v>
      </c>
      <c r="D2628" s="12" t="s">
        <v>81</v>
      </c>
      <c r="E2628" s="12" t="s">
        <v>30</v>
      </c>
      <c r="F2628" s="12" t="s">
        <v>40</v>
      </c>
      <c r="G2628" s="12" t="s">
        <v>25</v>
      </c>
      <c r="H2628" s="12" t="s">
        <v>49</v>
      </c>
      <c r="I2628" s="13">
        <v>5</v>
      </c>
      <c r="J2628" s="14">
        <v>51.02</v>
      </c>
      <c r="K2628" s="15">
        <v>0.05</v>
      </c>
      <c r="L2628" s="14">
        <v>22.56</v>
      </c>
      <c r="M2628" s="14">
        <f t="shared" si="164"/>
        <v>242.345</v>
      </c>
      <c r="N2628" s="14">
        <f t="shared" si="165"/>
        <v>112.8</v>
      </c>
      <c r="O2628" s="14">
        <f t="shared" si="166"/>
        <v>129.545</v>
      </c>
      <c r="P2628" s="16">
        <f t="shared" si="167"/>
        <v>0.534547855330211</v>
      </c>
      <c r="Q2628" s="17">
        <f>YEAR(SalesDataTable[[#This Row],[Order Date]])</f>
        <v>2026</v>
      </c>
      <c r="R2628" s="16" t="str">
        <f>"Q"&amp;ROUNDUP(MONTH(SalesDataTable[[#This Row],[Order Date]])/3,0)</f>
        <v>Q4</v>
      </c>
      <c r="S2628" s="13">
        <f>MONTH(SalesDataTable[[#This Row],[Order Date]])</f>
        <v>12</v>
      </c>
      <c r="T2628" s="16" t="str">
        <f>TEXT(SalesDataTable[[#This Row],[Order Date]],"mmm")</f>
        <v>Dec</v>
      </c>
    </row>
    <row r="2629" ht="15.6" spans="1:20">
      <c r="A2629" s="19" t="s">
        <v>2700</v>
      </c>
      <c r="B2629" s="11">
        <v>46376</v>
      </c>
      <c r="C2629" s="12" t="s">
        <v>34</v>
      </c>
      <c r="D2629" s="12" t="s">
        <v>35</v>
      </c>
      <c r="E2629" s="12" t="s">
        <v>59</v>
      </c>
      <c r="F2629" s="12" t="s">
        <v>36</v>
      </c>
      <c r="G2629" s="12" t="s">
        <v>37</v>
      </c>
      <c r="H2629" s="12" t="s">
        <v>91</v>
      </c>
      <c r="I2629" s="13">
        <v>1</v>
      </c>
      <c r="J2629" s="14">
        <v>130.52</v>
      </c>
      <c r="K2629" s="15">
        <v>0.1</v>
      </c>
      <c r="L2629" s="14">
        <v>66.09</v>
      </c>
      <c r="M2629" s="14">
        <f t="shared" si="164"/>
        <v>117.468</v>
      </c>
      <c r="N2629" s="14">
        <f t="shared" si="165"/>
        <v>66.09</v>
      </c>
      <c r="O2629" s="14">
        <f t="shared" si="166"/>
        <v>51.378</v>
      </c>
      <c r="P2629" s="16">
        <f t="shared" si="167"/>
        <v>0.437378690366738</v>
      </c>
      <c r="Q2629" s="17">
        <f>YEAR(SalesDataTable[[#This Row],[Order Date]])</f>
        <v>2026</v>
      </c>
      <c r="R2629" s="16" t="str">
        <f>"Q"&amp;ROUNDUP(MONTH(SalesDataTable[[#This Row],[Order Date]])/3,0)</f>
        <v>Q4</v>
      </c>
      <c r="S2629" s="13">
        <f>MONTH(SalesDataTable[[#This Row],[Order Date]])</f>
        <v>12</v>
      </c>
      <c r="T2629" s="16" t="str">
        <f>TEXT(SalesDataTable[[#This Row],[Order Date]],"mmm")</f>
        <v>Dec</v>
      </c>
    </row>
    <row r="2630" ht="15.6" spans="1:20">
      <c r="A2630" s="19" t="s">
        <v>2701</v>
      </c>
      <c r="B2630" s="11">
        <v>46376</v>
      </c>
      <c r="C2630" s="12" t="s">
        <v>28</v>
      </c>
      <c r="D2630" s="12" t="s">
        <v>106</v>
      </c>
      <c r="E2630" s="12" t="s">
        <v>23</v>
      </c>
      <c r="F2630" s="12" t="s">
        <v>24</v>
      </c>
      <c r="G2630" s="12" t="s">
        <v>25</v>
      </c>
      <c r="H2630" s="12" t="s">
        <v>26</v>
      </c>
      <c r="I2630" s="13">
        <v>2</v>
      </c>
      <c r="J2630" s="14">
        <v>79.87</v>
      </c>
      <c r="K2630" s="15">
        <v>0.15</v>
      </c>
      <c r="L2630" s="14">
        <v>41.9</v>
      </c>
      <c r="M2630" s="14">
        <f t="shared" si="164"/>
        <v>135.779</v>
      </c>
      <c r="N2630" s="14">
        <f t="shared" si="165"/>
        <v>83.8</v>
      </c>
      <c r="O2630" s="14">
        <f t="shared" si="166"/>
        <v>51.979</v>
      </c>
      <c r="P2630" s="16">
        <f t="shared" si="167"/>
        <v>0.38282061290774</v>
      </c>
      <c r="Q2630" s="17">
        <f>YEAR(SalesDataTable[[#This Row],[Order Date]])</f>
        <v>2026</v>
      </c>
      <c r="R2630" s="16" t="str">
        <f>"Q"&amp;ROUNDUP(MONTH(SalesDataTable[[#This Row],[Order Date]])/3,0)</f>
        <v>Q4</v>
      </c>
      <c r="S2630" s="13">
        <f>MONTH(SalesDataTable[[#This Row],[Order Date]])</f>
        <v>12</v>
      </c>
      <c r="T2630" s="16" t="str">
        <f>TEXT(SalesDataTable[[#This Row],[Order Date]],"mmm")</f>
        <v>Dec</v>
      </c>
    </row>
    <row r="2631" ht="15.6" spans="1:20">
      <c r="A2631" s="19" t="s">
        <v>2702</v>
      </c>
      <c r="B2631" s="11">
        <v>46376</v>
      </c>
      <c r="C2631" s="12" t="s">
        <v>47</v>
      </c>
      <c r="D2631" s="12" t="s">
        <v>102</v>
      </c>
      <c r="E2631" s="12" t="s">
        <v>23</v>
      </c>
      <c r="F2631" s="12" t="s">
        <v>24</v>
      </c>
      <c r="G2631" s="12" t="s">
        <v>31</v>
      </c>
      <c r="H2631" s="12" t="s">
        <v>99</v>
      </c>
      <c r="I2631" s="13">
        <v>3</v>
      </c>
      <c r="J2631" s="14">
        <v>71.3</v>
      </c>
      <c r="K2631" s="15">
        <v>0.1</v>
      </c>
      <c r="L2631" s="14">
        <v>32.93</v>
      </c>
      <c r="M2631" s="14">
        <f t="shared" si="164"/>
        <v>192.51</v>
      </c>
      <c r="N2631" s="14">
        <f t="shared" si="165"/>
        <v>98.79</v>
      </c>
      <c r="O2631" s="14">
        <f t="shared" si="166"/>
        <v>93.72</v>
      </c>
      <c r="P2631" s="16">
        <f t="shared" si="167"/>
        <v>0.486831852890759</v>
      </c>
      <c r="Q2631" s="17">
        <f>YEAR(SalesDataTable[[#This Row],[Order Date]])</f>
        <v>2026</v>
      </c>
      <c r="R2631" s="16" t="str">
        <f>"Q"&amp;ROUNDUP(MONTH(SalesDataTable[[#This Row],[Order Date]])/3,0)</f>
        <v>Q4</v>
      </c>
      <c r="S2631" s="13">
        <f>MONTH(SalesDataTable[[#This Row],[Order Date]])</f>
        <v>12</v>
      </c>
      <c r="T2631" s="16" t="str">
        <f>TEXT(SalesDataTable[[#This Row],[Order Date]],"mmm")</f>
        <v>Dec</v>
      </c>
    </row>
    <row r="2632" ht="15.6" spans="1:20">
      <c r="A2632" s="19" t="s">
        <v>2703</v>
      </c>
      <c r="B2632" s="11">
        <v>46376</v>
      </c>
      <c r="C2632" s="12" t="s">
        <v>21</v>
      </c>
      <c r="D2632" s="12" t="s">
        <v>72</v>
      </c>
      <c r="E2632" s="12" t="s">
        <v>23</v>
      </c>
      <c r="F2632" s="12" t="s">
        <v>24</v>
      </c>
      <c r="G2632" s="12" t="s">
        <v>51</v>
      </c>
      <c r="H2632" s="12" t="s">
        <v>110</v>
      </c>
      <c r="I2632" s="13">
        <v>2</v>
      </c>
      <c r="J2632" s="14">
        <v>122.95</v>
      </c>
      <c r="K2632" s="15">
        <v>0.1</v>
      </c>
      <c r="L2632" s="14">
        <v>59.79</v>
      </c>
      <c r="M2632" s="14">
        <f t="shared" si="164"/>
        <v>221.31</v>
      </c>
      <c r="N2632" s="14">
        <f t="shared" si="165"/>
        <v>119.58</v>
      </c>
      <c r="O2632" s="14">
        <f t="shared" si="166"/>
        <v>101.73</v>
      </c>
      <c r="P2632" s="16">
        <f t="shared" si="167"/>
        <v>0.459671953368578</v>
      </c>
      <c r="Q2632" s="17">
        <f>YEAR(SalesDataTable[[#This Row],[Order Date]])</f>
        <v>2026</v>
      </c>
      <c r="R2632" s="16" t="str">
        <f>"Q"&amp;ROUNDUP(MONTH(SalesDataTable[[#This Row],[Order Date]])/3,0)</f>
        <v>Q4</v>
      </c>
      <c r="S2632" s="13">
        <f>MONTH(SalesDataTable[[#This Row],[Order Date]])</f>
        <v>12</v>
      </c>
      <c r="T2632" s="16" t="str">
        <f>TEXT(SalesDataTable[[#This Row],[Order Date]],"mmm")</f>
        <v>Dec</v>
      </c>
    </row>
    <row r="2633" ht="15.6" spans="1:20">
      <c r="A2633" s="19" t="s">
        <v>2704</v>
      </c>
      <c r="B2633" s="11">
        <v>46377</v>
      </c>
      <c r="C2633" s="12" t="s">
        <v>47</v>
      </c>
      <c r="D2633" s="12" t="s">
        <v>102</v>
      </c>
      <c r="E2633" s="12" t="s">
        <v>23</v>
      </c>
      <c r="F2633" s="12" t="s">
        <v>40</v>
      </c>
      <c r="G2633" s="12" t="s">
        <v>69</v>
      </c>
      <c r="H2633" s="12" t="s">
        <v>94</v>
      </c>
      <c r="I2633" s="13">
        <v>2</v>
      </c>
      <c r="J2633" s="14">
        <v>50.04</v>
      </c>
      <c r="K2633" s="15">
        <v>0.05</v>
      </c>
      <c r="L2633" s="14">
        <v>22.43</v>
      </c>
      <c r="M2633" s="14">
        <f t="shared" si="164"/>
        <v>95.076</v>
      </c>
      <c r="N2633" s="14">
        <f t="shared" si="165"/>
        <v>44.86</v>
      </c>
      <c r="O2633" s="14">
        <f t="shared" si="166"/>
        <v>50.216</v>
      </c>
      <c r="P2633" s="16">
        <f t="shared" si="167"/>
        <v>0.528166940132105</v>
      </c>
      <c r="Q2633" s="17">
        <f>YEAR(SalesDataTable[[#This Row],[Order Date]])</f>
        <v>2026</v>
      </c>
      <c r="R2633" s="16" t="str">
        <f>"Q"&amp;ROUNDUP(MONTH(SalesDataTable[[#This Row],[Order Date]])/3,0)</f>
        <v>Q4</v>
      </c>
      <c r="S2633" s="13">
        <f>MONTH(SalesDataTable[[#This Row],[Order Date]])</f>
        <v>12</v>
      </c>
      <c r="T2633" s="16" t="str">
        <f>TEXT(SalesDataTable[[#This Row],[Order Date]],"mmm")</f>
        <v>Dec</v>
      </c>
    </row>
    <row r="2634" ht="15.6" spans="1:20">
      <c r="A2634" s="19" t="s">
        <v>2705</v>
      </c>
      <c r="B2634" s="11">
        <v>46377</v>
      </c>
      <c r="C2634" s="12" t="s">
        <v>28</v>
      </c>
      <c r="D2634" s="12" t="s">
        <v>29</v>
      </c>
      <c r="E2634" s="12" t="s">
        <v>59</v>
      </c>
      <c r="F2634" s="12" t="s">
        <v>24</v>
      </c>
      <c r="G2634" s="12" t="s">
        <v>51</v>
      </c>
      <c r="H2634" s="12" t="s">
        <v>84</v>
      </c>
      <c r="I2634" s="13">
        <v>1</v>
      </c>
      <c r="J2634" s="14">
        <v>80.92</v>
      </c>
      <c r="K2634" s="15">
        <v>0.05</v>
      </c>
      <c r="L2634" s="14">
        <v>40.14</v>
      </c>
      <c r="M2634" s="14">
        <f t="shared" si="164"/>
        <v>76.874</v>
      </c>
      <c r="N2634" s="14">
        <f t="shared" si="165"/>
        <v>40.14</v>
      </c>
      <c r="O2634" s="14">
        <f t="shared" si="166"/>
        <v>36.734</v>
      </c>
      <c r="P2634" s="16">
        <f t="shared" si="167"/>
        <v>0.4778468663007</v>
      </c>
      <c r="Q2634" s="17">
        <f>YEAR(SalesDataTable[[#This Row],[Order Date]])</f>
        <v>2026</v>
      </c>
      <c r="R2634" s="16" t="str">
        <f>"Q"&amp;ROUNDUP(MONTH(SalesDataTable[[#This Row],[Order Date]])/3,0)</f>
        <v>Q4</v>
      </c>
      <c r="S2634" s="13">
        <f>MONTH(SalesDataTable[[#This Row],[Order Date]])</f>
        <v>12</v>
      </c>
      <c r="T2634" s="16" t="str">
        <f>TEXT(SalesDataTable[[#This Row],[Order Date]],"mmm")</f>
        <v>Dec</v>
      </c>
    </row>
    <row r="2635" ht="15.6" spans="1:20">
      <c r="A2635" s="19" t="s">
        <v>2706</v>
      </c>
      <c r="B2635" s="11">
        <v>46377</v>
      </c>
      <c r="C2635" s="12" t="s">
        <v>34</v>
      </c>
      <c r="D2635" s="12" t="s">
        <v>54</v>
      </c>
      <c r="E2635" s="12" t="s">
        <v>23</v>
      </c>
      <c r="F2635" s="12" t="s">
        <v>40</v>
      </c>
      <c r="G2635" s="12" t="s">
        <v>25</v>
      </c>
      <c r="H2635" s="12" t="s">
        <v>49</v>
      </c>
      <c r="I2635" s="13">
        <v>6</v>
      </c>
      <c r="J2635" s="14">
        <v>50.35</v>
      </c>
      <c r="K2635" s="15">
        <v>0.15</v>
      </c>
      <c r="L2635" s="14">
        <v>22.91</v>
      </c>
      <c r="M2635" s="14">
        <f t="shared" si="164"/>
        <v>256.785</v>
      </c>
      <c r="N2635" s="14">
        <f t="shared" si="165"/>
        <v>137.46</v>
      </c>
      <c r="O2635" s="14">
        <f t="shared" si="166"/>
        <v>119.325</v>
      </c>
      <c r="P2635" s="16">
        <f t="shared" si="167"/>
        <v>0.464688357964834</v>
      </c>
      <c r="Q2635" s="17">
        <f>YEAR(SalesDataTable[[#This Row],[Order Date]])</f>
        <v>2026</v>
      </c>
      <c r="R2635" s="16" t="str">
        <f>"Q"&amp;ROUNDUP(MONTH(SalesDataTable[[#This Row],[Order Date]])/3,0)</f>
        <v>Q4</v>
      </c>
      <c r="S2635" s="13">
        <f>MONTH(SalesDataTable[[#This Row],[Order Date]])</f>
        <v>12</v>
      </c>
      <c r="T2635" s="16" t="str">
        <f>TEXT(SalesDataTable[[#This Row],[Order Date]],"mmm")</f>
        <v>Dec</v>
      </c>
    </row>
    <row r="2636" ht="15.6" spans="1:20">
      <c r="A2636" s="19" t="s">
        <v>2707</v>
      </c>
      <c r="B2636" s="11">
        <v>46377</v>
      </c>
      <c r="C2636" s="12" t="s">
        <v>28</v>
      </c>
      <c r="D2636" s="12" t="s">
        <v>29</v>
      </c>
      <c r="E2636" s="12" t="s">
        <v>23</v>
      </c>
      <c r="F2636" s="12" t="s">
        <v>24</v>
      </c>
      <c r="G2636" s="12" t="s">
        <v>69</v>
      </c>
      <c r="H2636" s="12" t="s">
        <v>87</v>
      </c>
      <c r="I2636" s="13">
        <v>1</v>
      </c>
      <c r="J2636" s="14">
        <v>35.8</v>
      </c>
      <c r="K2636" s="15">
        <v>0.05</v>
      </c>
      <c r="L2636" s="14">
        <v>14.12</v>
      </c>
      <c r="M2636" s="14">
        <f t="shared" si="164"/>
        <v>34.01</v>
      </c>
      <c r="N2636" s="14">
        <f t="shared" si="165"/>
        <v>14.12</v>
      </c>
      <c r="O2636" s="14">
        <f t="shared" si="166"/>
        <v>19.89</v>
      </c>
      <c r="P2636" s="16">
        <f t="shared" si="167"/>
        <v>0.584827991767127</v>
      </c>
      <c r="Q2636" s="17">
        <f>YEAR(SalesDataTable[[#This Row],[Order Date]])</f>
        <v>2026</v>
      </c>
      <c r="R2636" s="16" t="str">
        <f>"Q"&amp;ROUNDUP(MONTH(SalesDataTable[[#This Row],[Order Date]])/3,0)</f>
        <v>Q4</v>
      </c>
      <c r="S2636" s="13">
        <f>MONTH(SalesDataTable[[#This Row],[Order Date]])</f>
        <v>12</v>
      </c>
      <c r="T2636" s="16" t="str">
        <f>TEXT(SalesDataTable[[#This Row],[Order Date]],"mmm")</f>
        <v>Dec</v>
      </c>
    </row>
    <row r="2637" ht="15.6" spans="1:20">
      <c r="A2637" s="19" t="s">
        <v>2708</v>
      </c>
      <c r="B2637" s="11">
        <v>46377</v>
      </c>
      <c r="C2637" s="12" t="s">
        <v>28</v>
      </c>
      <c r="D2637" s="12" t="s">
        <v>58</v>
      </c>
      <c r="E2637" s="12" t="s">
        <v>30</v>
      </c>
      <c r="F2637" s="12" t="s">
        <v>40</v>
      </c>
      <c r="G2637" s="12" t="s">
        <v>25</v>
      </c>
      <c r="H2637" s="12" t="s">
        <v>55</v>
      </c>
      <c r="I2637" s="13">
        <v>4</v>
      </c>
      <c r="J2637" s="14">
        <v>40.64</v>
      </c>
      <c r="K2637" s="15">
        <v>0.1</v>
      </c>
      <c r="L2637" s="14">
        <v>16.26</v>
      </c>
      <c r="M2637" s="14">
        <f t="shared" si="164"/>
        <v>146.304</v>
      </c>
      <c r="N2637" s="14">
        <f t="shared" si="165"/>
        <v>65.04</v>
      </c>
      <c r="O2637" s="14">
        <f t="shared" si="166"/>
        <v>81.264</v>
      </c>
      <c r="P2637" s="16">
        <f t="shared" si="167"/>
        <v>0.555446194225722</v>
      </c>
      <c r="Q2637" s="17">
        <f>YEAR(SalesDataTable[[#This Row],[Order Date]])</f>
        <v>2026</v>
      </c>
      <c r="R2637" s="16" t="str">
        <f>"Q"&amp;ROUNDUP(MONTH(SalesDataTable[[#This Row],[Order Date]])/3,0)</f>
        <v>Q4</v>
      </c>
      <c r="S2637" s="13">
        <f>MONTH(SalesDataTable[[#This Row],[Order Date]])</f>
        <v>12</v>
      </c>
      <c r="T2637" s="16" t="str">
        <f>TEXT(SalesDataTable[[#This Row],[Order Date]],"mmm")</f>
        <v>Dec</v>
      </c>
    </row>
    <row r="2638" ht="15.6" spans="1:20">
      <c r="A2638" s="19" t="s">
        <v>2709</v>
      </c>
      <c r="B2638" s="11">
        <v>46377</v>
      </c>
      <c r="C2638" s="12" t="s">
        <v>34</v>
      </c>
      <c r="D2638" s="12" t="s">
        <v>81</v>
      </c>
      <c r="E2638" s="12" t="s">
        <v>23</v>
      </c>
      <c r="F2638" s="12" t="s">
        <v>36</v>
      </c>
      <c r="G2638" s="12" t="s">
        <v>51</v>
      </c>
      <c r="H2638" s="12" t="s">
        <v>84</v>
      </c>
      <c r="I2638" s="13">
        <v>3</v>
      </c>
      <c r="J2638" s="14">
        <v>81.51</v>
      </c>
      <c r="K2638" s="15">
        <v>0.05</v>
      </c>
      <c r="L2638" s="14">
        <v>39.9</v>
      </c>
      <c r="M2638" s="14">
        <f t="shared" si="164"/>
        <v>232.3035</v>
      </c>
      <c r="N2638" s="14">
        <f t="shared" si="165"/>
        <v>119.7</v>
      </c>
      <c r="O2638" s="14">
        <f t="shared" si="166"/>
        <v>112.6035</v>
      </c>
      <c r="P2638" s="16">
        <f t="shared" si="167"/>
        <v>0.484725800515274</v>
      </c>
      <c r="Q2638" s="17">
        <f>YEAR(SalesDataTable[[#This Row],[Order Date]])</f>
        <v>2026</v>
      </c>
      <c r="R2638" s="16" t="str">
        <f>"Q"&amp;ROUNDUP(MONTH(SalesDataTable[[#This Row],[Order Date]])/3,0)</f>
        <v>Q4</v>
      </c>
      <c r="S2638" s="13">
        <f>MONTH(SalesDataTable[[#This Row],[Order Date]])</f>
        <v>12</v>
      </c>
      <c r="T2638" s="16" t="str">
        <f>TEXT(SalesDataTable[[#This Row],[Order Date]],"mmm")</f>
        <v>Dec</v>
      </c>
    </row>
    <row r="2639" ht="15.6" spans="1:20">
      <c r="A2639" s="19" t="s">
        <v>2710</v>
      </c>
      <c r="B2639" s="11">
        <v>46377</v>
      </c>
      <c r="C2639" s="12" t="s">
        <v>47</v>
      </c>
      <c r="D2639" s="12" t="s">
        <v>65</v>
      </c>
      <c r="E2639" s="12" t="s">
        <v>45</v>
      </c>
      <c r="F2639" s="12" t="s">
        <v>36</v>
      </c>
      <c r="G2639" s="12" t="s">
        <v>69</v>
      </c>
      <c r="H2639" s="12" t="s">
        <v>75</v>
      </c>
      <c r="I2639" s="13">
        <v>2</v>
      </c>
      <c r="J2639" s="14">
        <v>122.4</v>
      </c>
      <c r="K2639" s="15">
        <v>0.1</v>
      </c>
      <c r="L2639" s="14">
        <v>71.09</v>
      </c>
      <c r="M2639" s="14">
        <f t="shared" si="164"/>
        <v>220.32</v>
      </c>
      <c r="N2639" s="14">
        <f t="shared" si="165"/>
        <v>142.18</v>
      </c>
      <c r="O2639" s="14">
        <f t="shared" si="166"/>
        <v>78.14</v>
      </c>
      <c r="P2639" s="16">
        <f t="shared" si="167"/>
        <v>0.354665940450254</v>
      </c>
      <c r="Q2639" s="17">
        <f>YEAR(SalesDataTable[[#This Row],[Order Date]])</f>
        <v>2026</v>
      </c>
      <c r="R2639" s="16" t="str">
        <f>"Q"&amp;ROUNDUP(MONTH(SalesDataTable[[#This Row],[Order Date]])/3,0)</f>
        <v>Q4</v>
      </c>
      <c r="S2639" s="13">
        <f>MONTH(SalesDataTable[[#This Row],[Order Date]])</f>
        <v>12</v>
      </c>
      <c r="T2639" s="16" t="str">
        <f>TEXT(SalesDataTable[[#This Row],[Order Date]],"mmm")</f>
        <v>Dec</v>
      </c>
    </row>
    <row r="2640" ht="15.6" spans="1:20">
      <c r="A2640" s="19" t="s">
        <v>2711</v>
      </c>
      <c r="B2640" s="11">
        <v>46377</v>
      </c>
      <c r="C2640" s="12" t="s">
        <v>21</v>
      </c>
      <c r="D2640" s="12" t="s">
        <v>72</v>
      </c>
      <c r="E2640" s="12" t="s">
        <v>59</v>
      </c>
      <c r="F2640" s="12" t="s">
        <v>24</v>
      </c>
      <c r="G2640" s="12" t="s">
        <v>37</v>
      </c>
      <c r="H2640" s="12" t="s">
        <v>66</v>
      </c>
      <c r="I2640" s="13">
        <v>1</v>
      </c>
      <c r="J2640" s="14">
        <v>45.94</v>
      </c>
      <c r="K2640" s="15">
        <v>0.05</v>
      </c>
      <c r="L2640" s="14">
        <v>18.1</v>
      </c>
      <c r="M2640" s="14">
        <f t="shared" si="164"/>
        <v>43.643</v>
      </c>
      <c r="N2640" s="14">
        <f t="shared" si="165"/>
        <v>18.1</v>
      </c>
      <c r="O2640" s="14">
        <f t="shared" si="166"/>
        <v>25.543</v>
      </c>
      <c r="P2640" s="16">
        <f t="shared" si="167"/>
        <v>0.58527140664024</v>
      </c>
      <c r="Q2640" s="17">
        <f>YEAR(SalesDataTable[[#This Row],[Order Date]])</f>
        <v>2026</v>
      </c>
      <c r="R2640" s="16" t="str">
        <f>"Q"&amp;ROUNDUP(MONTH(SalesDataTable[[#This Row],[Order Date]])/3,0)</f>
        <v>Q4</v>
      </c>
      <c r="S2640" s="13">
        <f>MONTH(SalesDataTable[[#This Row],[Order Date]])</f>
        <v>12</v>
      </c>
      <c r="T2640" s="16" t="str">
        <f>TEXT(SalesDataTable[[#This Row],[Order Date]],"mmm")</f>
        <v>Dec</v>
      </c>
    </row>
    <row r="2641" ht="15.6" spans="1:20">
      <c r="A2641" s="19" t="s">
        <v>2712</v>
      </c>
      <c r="B2641" s="11">
        <v>46377</v>
      </c>
      <c r="C2641" s="12" t="s">
        <v>47</v>
      </c>
      <c r="D2641" s="12" t="s">
        <v>102</v>
      </c>
      <c r="E2641" s="12" t="s">
        <v>30</v>
      </c>
      <c r="F2641" s="12" t="s">
        <v>24</v>
      </c>
      <c r="G2641" s="12" t="s">
        <v>51</v>
      </c>
      <c r="H2641" s="12" t="s">
        <v>61</v>
      </c>
      <c r="I2641" s="13">
        <v>15</v>
      </c>
      <c r="J2641" s="14">
        <v>196.89</v>
      </c>
      <c r="K2641" s="15">
        <v>0.15</v>
      </c>
      <c r="L2641" s="14">
        <v>105.09</v>
      </c>
      <c r="M2641" s="14">
        <f t="shared" si="164"/>
        <v>2510.3475</v>
      </c>
      <c r="N2641" s="14">
        <f t="shared" si="165"/>
        <v>1576.35</v>
      </c>
      <c r="O2641" s="14">
        <f t="shared" si="166"/>
        <v>933.9975</v>
      </c>
      <c r="P2641" s="16">
        <f t="shared" si="167"/>
        <v>0.372059047601975</v>
      </c>
      <c r="Q2641" s="17">
        <f>YEAR(SalesDataTable[[#This Row],[Order Date]])</f>
        <v>2026</v>
      </c>
      <c r="R2641" s="16" t="str">
        <f>"Q"&amp;ROUNDUP(MONTH(SalesDataTable[[#This Row],[Order Date]])/3,0)</f>
        <v>Q4</v>
      </c>
      <c r="S2641" s="13">
        <f>MONTH(SalesDataTable[[#This Row],[Order Date]])</f>
        <v>12</v>
      </c>
      <c r="T2641" s="16" t="str">
        <f>TEXT(SalesDataTable[[#This Row],[Order Date]],"mmm")</f>
        <v>Dec</v>
      </c>
    </row>
    <row r="2642" ht="15.6" spans="1:20">
      <c r="A2642" s="19" t="s">
        <v>2713</v>
      </c>
      <c r="B2642" s="11">
        <v>46377</v>
      </c>
      <c r="C2642" s="12" t="s">
        <v>47</v>
      </c>
      <c r="D2642" s="12" t="s">
        <v>102</v>
      </c>
      <c r="E2642" s="12" t="s">
        <v>45</v>
      </c>
      <c r="F2642" s="12" t="s">
        <v>40</v>
      </c>
      <c r="G2642" s="12" t="s">
        <v>25</v>
      </c>
      <c r="H2642" s="12" t="s">
        <v>49</v>
      </c>
      <c r="I2642" s="13">
        <v>1</v>
      </c>
      <c r="J2642" s="14">
        <v>51.18</v>
      </c>
      <c r="K2642" s="15">
        <v>0.05</v>
      </c>
      <c r="L2642" s="14">
        <v>22.98</v>
      </c>
      <c r="M2642" s="14">
        <f t="shared" si="164"/>
        <v>48.621</v>
      </c>
      <c r="N2642" s="14">
        <f t="shared" si="165"/>
        <v>22.98</v>
      </c>
      <c r="O2642" s="14">
        <f t="shared" si="166"/>
        <v>25.641</v>
      </c>
      <c r="P2642" s="16">
        <f t="shared" si="167"/>
        <v>0.527364718948602</v>
      </c>
      <c r="Q2642" s="17">
        <f>YEAR(SalesDataTable[[#This Row],[Order Date]])</f>
        <v>2026</v>
      </c>
      <c r="R2642" s="16" t="str">
        <f>"Q"&amp;ROUNDUP(MONTH(SalesDataTable[[#This Row],[Order Date]])/3,0)</f>
        <v>Q4</v>
      </c>
      <c r="S2642" s="13">
        <f>MONTH(SalesDataTable[[#This Row],[Order Date]])</f>
        <v>12</v>
      </c>
      <c r="T2642" s="16" t="str">
        <f>TEXT(SalesDataTable[[#This Row],[Order Date]],"mmm")</f>
        <v>Dec</v>
      </c>
    </row>
    <row r="2643" ht="15.6" spans="1:20">
      <c r="A2643" s="19" t="s">
        <v>2714</v>
      </c>
      <c r="B2643" s="11">
        <v>46378</v>
      </c>
      <c r="C2643" s="12" t="s">
        <v>28</v>
      </c>
      <c r="D2643" s="12" t="s">
        <v>58</v>
      </c>
      <c r="E2643" s="12" t="s">
        <v>45</v>
      </c>
      <c r="F2643" s="12" t="s">
        <v>36</v>
      </c>
      <c r="G2643" s="12" t="s">
        <v>25</v>
      </c>
      <c r="H2643" s="12" t="s">
        <v>55</v>
      </c>
      <c r="I2643" s="13">
        <v>3</v>
      </c>
      <c r="J2643" s="14">
        <v>40.78</v>
      </c>
      <c r="K2643" s="15">
        <v>0.15</v>
      </c>
      <c r="L2643" s="14">
        <v>16.73</v>
      </c>
      <c r="M2643" s="14">
        <f t="shared" si="164"/>
        <v>103.989</v>
      </c>
      <c r="N2643" s="14">
        <f t="shared" si="165"/>
        <v>50.19</v>
      </c>
      <c r="O2643" s="14">
        <f t="shared" si="166"/>
        <v>53.799</v>
      </c>
      <c r="P2643" s="16">
        <f t="shared" si="167"/>
        <v>0.517352796930445</v>
      </c>
      <c r="Q2643" s="17">
        <f>YEAR(SalesDataTable[[#This Row],[Order Date]])</f>
        <v>2026</v>
      </c>
      <c r="R2643" s="16" t="str">
        <f>"Q"&amp;ROUNDUP(MONTH(SalesDataTable[[#This Row],[Order Date]])/3,0)</f>
        <v>Q4</v>
      </c>
      <c r="S2643" s="13">
        <f>MONTH(SalesDataTable[[#This Row],[Order Date]])</f>
        <v>12</v>
      </c>
      <c r="T2643" s="16" t="str">
        <f>TEXT(SalesDataTable[[#This Row],[Order Date]],"mmm")</f>
        <v>Dec</v>
      </c>
    </row>
    <row r="2644" ht="15.6" spans="1:20">
      <c r="A2644" s="19" t="s">
        <v>2715</v>
      </c>
      <c r="B2644" s="11">
        <v>46378</v>
      </c>
      <c r="C2644" s="12" t="s">
        <v>34</v>
      </c>
      <c r="D2644" s="12" t="s">
        <v>44</v>
      </c>
      <c r="E2644" s="12" t="s">
        <v>59</v>
      </c>
      <c r="F2644" s="12" t="s">
        <v>24</v>
      </c>
      <c r="G2644" s="12" t="s">
        <v>51</v>
      </c>
      <c r="H2644" s="12" t="s">
        <v>61</v>
      </c>
      <c r="I2644" s="13">
        <v>1</v>
      </c>
      <c r="J2644" s="14">
        <v>195.63</v>
      </c>
      <c r="K2644" s="15">
        <v>0.05</v>
      </c>
      <c r="L2644" s="14">
        <v>102.13</v>
      </c>
      <c r="M2644" s="14">
        <f t="shared" si="164"/>
        <v>185.8485</v>
      </c>
      <c r="N2644" s="14">
        <f t="shared" si="165"/>
        <v>102.13</v>
      </c>
      <c r="O2644" s="14">
        <f t="shared" si="166"/>
        <v>83.7185</v>
      </c>
      <c r="P2644" s="16">
        <f t="shared" si="167"/>
        <v>0.450466374493203</v>
      </c>
      <c r="Q2644" s="17">
        <f>YEAR(SalesDataTable[[#This Row],[Order Date]])</f>
        <v>2026</v>
      </c>
      <c r="R2644" s="16" t="str">
        <f>"Q"&amp;ROUNDUP(MONTH(SalesDataTable[[#This Row],[Order Date]])/3,0)</f>
        <v>Q4</v>
      </c>
      <c r="S2644" s="13">
        <f>MONTH(SalesDataTable[[#This Row],[Order Date]])</f>
        <v>12</v>
      </c>
      <c r="T2644" s="16" t="str">
        <f>TEXT(SalesDataTable[[#This Row],[Order Date]],"mmm")</f>
        <v>Dec</v>
      </c>
    </row>
    <row r="2645" ht="15.6" spans="1:20">
      <c r="A2645" s="19" t="s">
        <v>2716</v>
      </c>
      <c r="B2645" s="11">
        <v>46378</v>
      </c>
      <c r="C2645" s="12" t="s">
        <v>34</v>
      </c>
      <c r="D2645" s="12" t="s">
        <v>54</v>
      </c>
      <c r="E2645" s="12" t="s">
        <v>30</v>
      </c>
      <c r="F2645" s="12" t="s">
        <v>24</v>
      </c>
      <c r="G2645" s="12" t="s">
        <v>37</v>
      </c>
      <c r="H2645" s="12" t="s">
        <v>91</v>
      </c>
      <c r="I2645" s="13">
        <v>10</v>
      </c>
      <c r="J2645" s="14">
        <v>134.86</v>
      </c>
      <c r="K2645" s="15">
        <v>0.1</v>
      </c>
      <c r="L2645" s="14">
        <v>65.3</v>
      </c>
      <c r="M2645" s="14">
        <f t="shared" si="164"/>
        <v>1213.74</v>
      </c>
      <c r="N2645" s="14">
        <f t="shared" si="165"/>
        <v>653</v>
      </c>
      <c r="O2645" s="14">
        <f t="shared" si="166"/>
        <v>560.74</v>
      </c>
      <c r="P2645" s="16">
        <f t="shared" si="167"/>
        <v>0.461993507670506</v>
      </c>
      <c r="Q2645" s="17">
        <f>YEAR(SalesDataTable[[#This Row],[Order Date]])</f>
        <v>2026</v>
      </c>
      <c r="R2645" s="16" t="str">
        <f>"Q"&amp;ROUNDUP(MONTH(SalesDataTable[[#This Row],[Order Date]])/3,0)</f>
        <v>Q4</v>
      </c>
      <c r="S2645" s="13">
        <f>MONTH(SalesDataTable[[#This Row],[Order Date]])</f>
        <v>12</v>
      </c>
      <c r="T2645" s="16" t="str">
        <f>TEXT(SalesDataTable[[#This Row],[Order Date]],"mmm")</f>
        <v>Dec</v>
      </c>
    </row>
    <row r="2646" ht="15.6" spans="1:20">
      <c r="A2646" s="19" t="s">
        <v>2717</v>
      </c>
      <c r="B2646" s="11">
        <v>46378</v>
      </c>
      <c r="C2646" s="12" t="s">
        <v>47</v>
      </c>
      <c r="D2646" s="12" t="s">
        <v>48</v>
      </c>
      <c r="E2646" s="12" t="s">
        <v>23</v>
      </c>
      <c r="F2646" s="12" t="s">
        <v>36</v>
      </c>
      <c r="G2646" s="12" t="s">
        <v>25</v>
      </c>
      <c r="H2646" s="12" t="s">
        <v>26</v>
      </c>
      <c r="I2646" s="13">
        <v>1</v>
      </c>
      <c r="J2646" s="14">
        <v>83.15</v>
      </c>
      <c r="K2646" s="15">
        <v>0</v>
      </c>
      <c r="L2646" s="14">
        <v>42.3</v>
      </c>
      <c r="M2646" s="14">
        <f t="shared" si="164"/>
        <v>83.15</v>
      </c>
      <c r="N2646" s="14">
        <f t="shared" si="165"/>
        <v>42.3</v>
      </c>
      <c r="O2646" s="14">
        <f t="shared" si="166"/>
        <v>40.85</v>
      </c>
      <c r="P2646" s="16">
        <f t="shared" si="167"/>
        <v>0.491280817799158</v>
      </c>
      <c r="Q2646" s="17">
        <f>YEAR(SalesDataTable[[#This Row],[Order Date]])</f>
        <v>2026</v>
      </c>
      <c r="R2646" s="16" t="str">
        <f>"Q"&amp;ROUNDUP(MONTH(SalesDataTable[[#This Row],[Order Date]])/3,0)</f>
        <v>Q4</v>
      </c>
      <c r="S2646" s="13">
        <f>MONTH(SalesDataTable[[#This Row],[Order Date]])</f>
        <v>12</v>
      </c>
      <c r="T2646" s="16" t="str">
        <f>TEXT(SalesDataTable[[#This Row],[Order Date]],"mmm")</f>
        <v>Dec</v>
      </c>
    </row>
    <row r="2647" ht="15.6" spans="1:20">
      <c r="A2647" s="19" t="s">
        <v>2718</v>
      </c>
      <c r="B2647" s="11">
        <v>46378</v>
      </c>
      <c r="C2647" s="12" t="s">
        <v>28</v>
      </c>
      <c r="D2647" s="12" t="s">
        <v>58</v>
      </c>
      <c r="E2647" s="12" t="s">
        <v>59</v>
      </c>
      <c r="F2647" s="12" t="s">
        <v>40</v>
      </c>
      <c r="G2647" s="12" t="s">
        <v>25</v>
      </c>
      <c r="H2647" s="12" t="s">
        <v>26</v>
      </c>
      <c r="I2647" s="13">
        <v>1</v>
      </c>
      <c r="J2647" s="14">
        <v>81.6</v>
      </c>
      <c r="K2647" s="15">
        <v>0.15</v>
      </c>
      <c r="L2647" s="14">
        <v>42</v>
      </c>
      <c r="M2647" s="14">
        <f t="shared" si="164"/>
        <v>69.36</v>
      </c>
      <c r="N2647" s="14">
        <f t="shared" si="165"/>
        <v>42</v>
      </c>
      <c r="O2647" s="14">
        <f t="shared" si="166"/>
        <v>27.36</v>
      </c>
      <c r="P2647" s="16">
        <f t="shared" si="167"/>
        <v>0.394463667820069</v>
      </c>
      <c r="Q2647" s="17">
        <f>YEAR(SalesDataTable[[#This Row],[Order Date]])</f>
        <v>2026</v>
      </c>
      <c r="R2647" s="16" t="str">
        <f>"Q"&amp;ROUNDUP(MONTH(SalesDataTable[[#This Row],[Order Date]])/3,0)</f>
        <v>Q4</v>
      </c>
      <c r="S2647" s="13">
        <f>MONTH(SalesDataTable[[#This Row],[Order Date]])</f>
        <v>12</v>
      </c>
      <c r="T2647" s="16" t="str">
        <f>TEXT(SalesDataTable[[#This Row],[Order Date]],"mmm")</f>
        <v>Dec</v>
      </c>
    </row>
    <row r="2648" ht="15.6" spans="1:20">
      <c r="A2648" s="19" t="s">
        <v>2719</v>
      </c>
      <c r="B2648" s="11">
        <v>46378</v>
      </c>
      <c r="C2648" s="12" t="s">
        <v>47</v>
      </c>
      <c r="D2648" s="12" t="s">
        <v>65</v>
      </c>
      <c r="E2648" s="12" t="s">
        <v>45</v>
      </c>
      <c r="F2648" s="12" t="s">
        <v>40</v>
      </c>
      <c r="G2648" s="12" t="s">
        <v>37</v>
      </c>
      <c r="H2648" s="12" t="s">
        <v>66</v>
      </c>
      <c r="I2648" s="13">
        <v>5</v>
      </c>
      <c r="J2648" s="14">
        <v>47.67</v>
      </c>
      <c r="K2648" s="15">
        <v>0.1</v>
      </c>
      <c r="L2648" s="14">
        <v>17.84</v>
      </c>
      <c r="M2648" s="14">
        <f t="shared" si="164"/>
        <v>214.515</v>
      </c>
      <c r="N2648" s="14">
        <f t="shared" si="165"/>
        <v>89.2</v>
      </c>
      <c r="O2648" s="14">
        <f t="shared" si="166"/>
        <v>125.315</v>
      </c>
      <c r="P2648" s="16">
        <f t="shared" si="167"/>
        <v>0.584178262592359</v>
      </c>
      <c r="Q2648" s="17">
        <f>YEAR(SalesDataTable[[#This Row],[Order Date]])</f>
        <v>2026</v>
      </c>
      <c r="R2648" s="16" t="str">
        <f>"Q"&amp;ROUNDUP(MONTH(SalesDataTable[[#This Row],[Order Date]])/3,0)</f>
        <v>Q4</v>
      </c>
      <c r="S2648" s="13">
        <f>MONTH(SalesDataTable[[#This Row],[Order Date]])</f>
        <v>12</v>
      </c>
      <c r="T2648" s="16" t="str">
        <f>TEXT(SalesDataTable[[#This Row],[Order Date]],"mmm")</f>
        <v>Dec</v>
      </c>
    </row>
    <row r="2649" ht="15.6" spans="1:20">
      <c r="A2649" s="19" t="s">
        <v>2720</v>
      </c>
      <c r="B2649" s="11">
        <v>46378</v>
      </c>
      <c r="C2649" s="12" t="s">
        <v>47</v>
      </c>
      <c r="D2649" s="12" t="s">
        <v>65</v>
      </c>
      <c r="E2649" s="12" t="s">
        <v>45</v>
      </c>
      <c r="F2649" s="12" t="s">
        <v>40</v>
      </c>
      <c r="G2649" s="12" t="s">
        <v>25</v>
      </c>
      <c r="H2649" s="12" t="s">
        <v>49</v>
      </c>
      <c r="I2649" s="13">
        <v>2</v>
      </c>
      <c r="J2649" s="14">
        <v>50.96</v>
      </c>
      <c r="K2649" s="15">
        <v>0.15</v>
      </c>
      <c r="L2649" s="14">
        <v>22.59</v>
      </c>
      <c r="M2649" s="14">
        <f t="shared" si="164"/>
        <v>86.632</v>
      </c>
      <c r="N2649" s="14">
        <f t="shared" si="165"/>
        <v>45.18</v>
      </c>
      <c r="O2649" s="14">
        <f t="shared" si="166"/>
        <v>41.452</v>
      </c>
      <c r="P2649" s="16">
        <f t="shared" si="167"/>
        <v>0.478483701172777</v>
      </c>
      <c r="Q2649" s="17">
        <f>YEAR(SalesDataTable[[#This Row],[Order Date]])</f>
        <v>2026</v>
      </c>
      <c r="R2649" s="16" t="str">
        <f>"Q"&amp;ROUNDUP(MONTH(SalesDataTable[[#This Row],[Order Date]])/3,0)</f>
        <v>Q4</v>
      </c>
      <c r="S2649" s="13">
        <f>MONTH(SalesDataTable[[#This Row],[Order Date]])</f>
        <v>12</v>
      </c>
      <c r="T2649" s="16" t="str">
        <f>TEXT(SalesDataTable[[#This Row],[Order Date]],"mmm")</f>
        <v>Dec</v>
      </c>
    </row>
    <row r="2650" ht="15.6" spans="1:20">
      <c r="A2650" s="19" t="s">
        <v>2721</v>
      </c>
      <c r="B2650" s="11">
        <v>46379</v>
      </c>
      <c r="C2650" s="12" t="s">
        <v>47</v>
      </c>
      <c r="D2650" s="12" t="s">
        <v>65</v>
      </c>
      <c r="E2650" s="12" t="s">
        <v>45</v>
      </c>
      <c r="F2650" s="12" t="s">
        <v>36</v>
      </c>
      <c r="G2650" s="12" t="s">
        <v>37</v>
      </c>
      <c r="H2650" s="12" t="s">
        <v>66</v>
      </c>
      <c r="I2650" s="13">
        <v>5</v>
      </c>
      <c r="J2650" s="14">
        <v>47.69</v>
      </c>
      <c r="K2650" s="15">
        <v>0.05</v>
      </c>
      <c r="L2650" s="14">
        <v>18.23</v>
      </c>
      <c r="M2650" s="14">
        <f t="shared" si="164"/>
        <v>226.5275</v>
      </c>
      <c r="N2650" s="14">
        <f t="shared" si="165"/>
        <v>91.15</v>
      </c>
      <c r="O2650" s="14">
        <f t="shared" si="166"/>
        <v>135.3775</v>
      </c>
      <c r="P2650" s="16">
        <f t="shared" si="167"/>
        <v>0.597620597940647</v>
      </c>
      <c r="Q2650" s="17">
        <f>YEAR(SalesDataTable[[#This Row],[Order Date]])</f>
        <v>2026</v>
      </c>
      <c r="R2650" s="16" t="str">
        <f>"Q"&amp;ROUNDUP(MONTH(SalesDataTable[[#This Row],[Order Date]])/3,0)</f>
        <v>Q4</v>
      </c>
      <c r="S2650" s="13">
        <f>MONTH(SalesDataTable[[#This Row],[Order Date]])</f>
        <v>12</v>
      </c>
      <c r="T2650" s="16" t="str">
        <f>TEXT(SalesDataTable[[#This Row],[Order Date]],"mmm")</f>
        <v>Dec</v>
      </c>
    </row>
    <row r="2651" ht="15.6" spans="1:20">
      <c r="A2651" s="19" t="s">
        <v>2722</v>
      </c>
      <c r="B2651" s="11">
        <v>46379</v>
      </c>
      <c r="C2651" s="12" t="s">
        <v>47</v>
      </c>
      <c r="D2651" s="12" t="s">
        <v>68</v>
      </c>
      <c r="E2651" s="12" t="s">
        <v>23</v>
      </c>
      <c r="F2651" s="12" t="s">
        <v>24</v>
      </c>
      <c r="G2651" s="12" t="s">
        <v>31</v>
      </c>
      <c r="H2651" s="12" t="s">
        <v>32</v>
      </c>
      <c r="I2651" s="13">
        <v>1</v>
      </c>
      <c r="J2651" s="14">
        <v>91.08</v>
      </c>
      <c r="K2651" s="15">
        <v>0.2</v>
      </c>
      <c r="L2651" s="14">
        <v>46.14</v>
      </c>
      <c r="M2651" s="14">
        <f t="shared" si="164"/>
        <v>72.864</v>
      </c>
      <c r="N2651" s="14">
        <f t="shared" si="165"/>
        <v>46.14</v>
      </c>
      <c r="O2651" s="14">
        <f t="shared" si="166"/>
        <v>26.724</v>
      </c>
      <c r="P2651" s="16">
        <f t="shared" si="167"/>
        <v>0.366765480895916</v>
      </c>
      <c r="Q2651" s="17">
        <f>YEAR(SalesDataTable[[#This Row],[Order Date]])</f>
        <v>2026</v>
      </c>
      <c r="R2651" s="16" t="str">
        <f>"Q"&amp;ROUNDUP(MONTH(SalesDataTable[[#This Row],[Order Date]])/3,0)</f>
        <v>Q4</v>
      </c>
      <c r="S2651" s="13">
        <f>MONTH(SalesDataTable[[#This Row],[Order Date]])</f>
        <v>12</v>
      </c>
      <c r="T2651" s="16" t="str">
        <f>TEXT(SalesDataTable[[#This Row],[Order Date]],"mmm")</f>
        <v>Dec</v>
      </c>
    </row>
    <row r="2652" ht="15.6" spans="1:20">
      <c r="A2652" s="19" t="s">
        <v>2723</v>
      </c>
      <c r="B2652" s="11">
        <v>46379</v>
      </c>
      <c r="C2652" s="12" t="s">
        <v>28</v>
      </c>
      <c r="D2652" s="12" t="s">
        <v>106</v>
      </c>
      <c r="E2652" s="12" t="s">
        <v>45</v>
      </c>
      <c r="F2652" s="12" t="s">
        <v>36</v>
      </c>
      <c r="G2652" s="12" t="s">
        <v>31</v>
      </c>
      <c r="H2652" s="12" t="s">
        <v>41</v>
      </c>
      <c r="I2652" s="13">
        <v>1</v>
      </c>
      <c r="J2652" s="14">
        <v>143.84</v>
      </c>
      <c r="K2652" s="15">
        <v>0.15</v>
      </c>
      <c r="L2652" s="14">
        <v>78.17</v>
      </c>
      <c r="M2652" s="14">
        <f t="shared" si="164"/>
        <v>122.264</v>
      </c>
      <c r="N2652" s="14">
        <f t="shared" si="165"/>
        <v>78.17</v>
      </c>
      <c r="O2652" s="14">
        <f t="shared" si="166"/>
        <v>44.094</v>
      </c>
      <c r="P2652" s="16">
        <f t="shared" si="167"/>
        <v>0.360645815612118</v>
      </c>
      <c r="Q2652" s="17">
        <f>YEAR(SalesDataTable[[#This Row],[Order Date]])</f>
        <v>2026</v>
      </c>
      <c r="R2652" s="16" t="str">
        <f>"Q"&amp;ROUNDUP(MONTH(SalesDataTable[[#This Row],[Order Date]])/3,0)</f>
        <v>Q4</v>
      </c>
      <c r="S2652" s="13">
        <f>MONTH(SalesDataTable[[#This Row],[Order Date]])</f>
        <v>12</v>
      </c>
      <c r="T2652" s="16" t="str">
        <f>TEXT(SalesDataTable[[#This Row],[Order Date]],"mmm")</f>
        <v>Dec</v>
      </c>
    </row>
    <row r="2653" ht="15.6" spans="1:20">
      <c r="A2653" s="19" t="s">
        <v>2724</v>
      </c>
      <c r="B2653" s="11">
        <v>46379</v>
      </c>
      <c r="C2653" s="12" t="s">
        <v>28</v>
      </c>
      <c r="D2653" s="12" t="s">
        <v>58</v>
      </c>
      <c r="E2653" s="12" t="s">
        <v>23</v>
      </c>
      <c r="F2653" s="12" t="s">
        <v>36</v>
      </c>
      <c r="G2653" s="12" t="s">
        <v>25</v>
      </c>
      <c r="H2653" s="12" t="s">
        <v>63</v>
      </c>
      <c r="I2653" s="13">
        <v>1</v>
      </c>
      <c r="J2653" s="14">
        <v>102.66</v>
      </c>
      <c r="K2653" s="15">
        <v>0.05</v>
      </c>
      <c r="L2653" s="14">
        <v>49.2</v>
      </c>
      <c r="M2653" s="14">
        <f t="shared" si="164"/>
        <v>97.527</v>
      </c>
      <c r="N2653" s="14">
        <f t="shared" si="165"/>
        <v>49.2</v>
      </c>
      <c r="O2653" s="14">
        <f t="shared" si="166"/>
        <v>48.327</v>
      </c>
      <c r="P2653" s="16">
        <f t="shared" si="167"/>
        <v>0.495524316343166</v>
      </c>
      <c r="Q2653" s="17">
        <f>YEAR(SalesDataTable[[#This Row],[Order Date]])</f>
        <v>2026</v>
      </c>
      <c r="R2653" s="16" t="str">
        <f>"Q"&amp;ROUNDUP(MONTH(SalesDataTable[[#This Row],[Order Date]])/3,0)</f>
        <v>Q4</v>
      </c>
      <c r="S2653" s="13">
        <f>MONTH(SalesDataTable[[#This Row],[Order Date]])</f>
        <v>12</v>
      </c>
      <c r="T2653" s="16" t="str">
        <f>TEXT(SalesDataTable[[#This Row],[Order Date]],"mmm")</f>
        <v>Dec</v>
      </c>
    </row>
    <row r="2654" ht="15.6" spans="1:20">
      <c r="A2654" s="19" t="s">
        <v>2725</v>
      </c>
      <c r="B2654" s="11">
        <v>46379</v>
      </c>
      <c r="C2654" s="12" t="s">
        <v>28</v>
      </c>
      <c r="D2654" s="12" t="s">
        <v>86</v>
      </c>
      <c r="E2654" s="12" t="s">
        <v>45</v>
      </c>
      <c r="F2654" s="12" t="s">
        <v>36</v>
      </c>
      <c r="G2654" s="12" t="s">
        <v>69</v>
      </c>
      <c r="H2654" s="12" t="s">
        <v>70</v>
      </c>
      <c r="I2654" s="13">
        <v>2</v>
      </c>
      <c r="J2654" s="14">
        <v>40.32</v>
      </c>
      <c r="K2654" s="15">
        <v>0</v>
      </c>
      <c r="L2654" s="14">
        <v>14.39</v>
      </c>
      <c r="M2654" s="14">
        <f t="shared" si="164"/>
        <v>80.64</v>
      </c>
      <c r="N2654" s="14">
        <f t="shared" si="165"/>
        <v>28.78</v>
      </c>
      <c r="O2654" s="14">
        <f t="shared" si="166"/>
        <v>51.86</v>
      </c>
      <c r="P2654" s="16">
        <f t="shared" si="167"/>
        <v>0.643105158730159</v>
      </c>
      <c r="Q2654" s="17">
        <f>YEAR(SalesDataTable[[#This Row],[Order Date]])</f>
        <v>2026</v>
      </c>
      <c r="R2654" s="16" t="str">
        <f>"Q"&amp;ROUNDUP(MONTH(SalesDataTable[[#This Row],[Order Date]])/3,0)</f>
        <v>Q4</v>
      </c>
      <c r="S2654" s="13">
        <f>MONTH(SalesDataTable[[#This Row],[Order Date]])</f>
        <v>12</v>
      </c>
      <c r="T2654" s="16" t="str">
        <f>TEXT(SalesDataTable[[#This Row],[Order Date]],"mmm")</f>
        <v>Dec</v>
      </c>
    </row>
    <row r="2655" ht="15.6" spans="1:20">
      <c r="A2655" s="19" t="s">
        <v>2726</v>
      </c>
      <c r="B2655" s="11">
        <v>46379</v>
      </c>
      <c r="C2655" s="12" t="s">
        <v>21</v>
      </c>
      <c r="D2655" s="12" t="s">
        <v>22</v>
      </c>
      <c r="E2655" s="12" t="s">
        <v>45</v>
      </c>
      <c r="F2655" s="12" t="s">
        <v>24</v>
      </c>
      <c r="G2655" s="12" t="s">
        <v>31</v>
      </c>
      <c r="H2655" s="12" t="s">
        <v>73</v>
      </c>
      <c r="I2655" s="13">
        <v>1</v>
      </c>
      <c r="J2655" s="14">
        <v>157.58</v>
      </c>
      <c r="K2655" s="15">
        <v>0.1</v>
      </c>
      <c r="L2655" s="14">
        <v>80.37</v>
      </c>
      <c r="M2655" s="14">
        <f t="shared" si="164"/>
        <v>141.822</v>
      </c>
      <c r="N2655" s="14">
        <f t="shared" si="165"/>
        <v>80.37</v>
      </c>
      <c r="O2655" s="14">
        <f t="shared" si="166"/>
        <v>61.452</v>
      </c>
      <c r="P2655" s="16">
        <f t="shared" si="167"/>
        <v>0.433303718746034</v>
      </c>
      <c r="Q2655" s="17">
        <f>YEAR(SalesDataTable[[#This Row],[Order Date]])</f>
        <v>2026</v>
      </c>
      <c r="R2655" s="16" t="str">
        <f>"Q"&amp;ROUNDUP(MONTH(SalesDataTable[[#This Row],[Order Date]])/3,0)</f>
        <v>Q4</v>
      </c>
      <c r="S2655" s="13">
        <f>MONTH(SalesDataTable[[#This Row],[Order Date]])</f>
        <v>12</v>
      </c>
      <c r="T2655" s="16" t="str">
        <f>TEXT(SalesDataTable[[#This Row],[Order Date]],"mmm")</f>
        <v>Dec</v>
      </c>
    </row>
    <row r="2656" ht="15.6" spans="1:20">
      <c r="A2656" s="19" t="s">
        <v>2727</v>
      </c>
      <c r="B2656" s="11">
        <v>46379</v>
      </c>
      <c r="C2656" s="12" t="s">
        <v>28</v>
      </c>
      <c r="D2656" s="12" t="s">
        <v>106</v>
      </c>
      <c r="E2656" s="12" t="s">
        <v>23</v>
      </c>
      <c r="F2656" s="12" t="s">
        <v>36</v>
      </c>
      <c r="G2656" s="12" t="s">
        <v>69</v>
      </c>
      <c r="H2656" s="12" t="s">
        <v>87</v>
      </c>
      <c r="I2656" s="13">
        <v>1</v>
      </c>
      <c r="J2656" s="14">
        <v>36.4</v>
      </c>
      <c r="K2656" s="15">
        <v>0</v>
      </c>
      <c r="L2656" s="14">
        <v>14.22</v>
      </c>
      <c r="M2656" s="14">
        <f t="shared" si="164"/>
        <v>36.4</v>
      </c>
      <c r="N2656" s="14">
        <f t="shared" si="165"/>
        <v>14.22</v>
      </c>
      <c r="O2656" s="14">
        <f t="shared" si="166"/>
        <v>22.18</v>
      </c>
      <c r="P2656" s="16">
        <f t="shared" si="167"/>
        <v>0.609340659340659</v>
      </c>
      <c r="Q2656" s="17">
        <f>YEAR(SalesDataTable[[#This Row],[Order Date]])</f>
        <v>2026</v>
      </c>
      <c r="R2656" s="16" t="str">
        <f>"Q"&amp;ROUNDUP(MONTH(SalesDataTable[[#This Row],[Order Date]])/3,0)</f>
        <v>Q4</v>
      </c>
      <c r="S2656" s="13">
        <f>MONTH(SalesDataTable[[#This Row],[Order Date]])</f>
        <v>12</v>
      </c>
      <c r="T2656" s="16" t="str">
        <f>TEXT(SalesDataTable[[#This Row],[Order Date]],"mmm")</f>
        <v>Dec</v>
      </c>
    </row>
    <row r="2657" ht="15.6" spans="1:20">
      <c r="A2657" s="19" t="s">
        <v>2728</v>
      </c>
      <c r="B2657" s="11">
        <v>46380</v>
      </c>
      <c r="C2657" s="12" t="s">
        <v>28</v>
      </c>
      <c r="D2657" s="12" t="s">
        <v>86</v>
      </c>
      <c r="E2657" s="12" t="s">
        <v>23</v>
      </c>
      <c r="F2657" s="12" t="s">
        <v>40</v>
      </c>
      <c r="G2657" s="12" t="s">
        <v>31</v>
      </c>
      <c r="H2657" s="12" t="s">
        <v>41</v>
      </c>
      <c r="I2657" s="13">
        <v>1</v>
      </c>
      <c r="J2657" s="14">
        <v>142.15</v>
      </c>
      <c r="K2657" s="15">
        <v>0.05</v>
      </c>
      <c r="L2657" s="14">
        <v>80.5</v>
      </c>
      <c r="M2657" s="14">
        <f t="shared" si="164"/>
        <v>135.0425</v>
      </c>
      <c r="N2657" s="14">
        <f t="shared" si="165"/>
        <v>80.5</v>
      </c>
      <c r="O2657" s="14">
        <f t="shared" si="166"/>
        <v>54.5425</v>
      </c>
      <c r="P2657" s="16">
        <f t="shared" si="167"/>
        <v>0.403891367532443</v>
      </c>
      <c r="Q2657" s="17">
        <f>YEAR(SalesDataTable[[#This Row],[Order Date]])</f>
        <v>2026</v>
      </c>
      <c r="R2657" s="16" t="str">
        <f>"Q"&amp;ROUNDUP(MONTH(SalesDataTable[[#This Row],[Order Date]])/3,0)</f>
        <v>Q4</v>
      </c>
      <c r="S2657" s="13">
        <f>MONTH(SalesDataTable[[#This Row],[Order Date]])</f>
        <v>12</v>
      </c>
      <c r="T2657" s="16" t="str">
        <f>TEXT(SalesDataTable[[#This Row],[Order Date]],"mmm")</f>
        <v>Dec</v>
      </c>
    </row>
    <row r="2658" ht="15.6" spans="1:20">
      <c r="A2658" s="19" t="s">
        <v>2729</v>
      </c>
      <c r="B2658" s="11">
        <v>46380</v>
      </c>
      <c r="C2658" s="12" t="s">
        <v>21</v>
      </c>
      <c r="D2658" s="12" t="s">
        <v>22</v>
      </c>
      <c r="E2658" s="12" t="s">
        <v>23</v>
      </c>
      <c r="F2658" s="12" t="s">
        <v>24</v>
      </c>
      <c r="G2658" s="12" t="s">
        <v>51</v>
      </c>
      <c r="H2658" s="12" t="s">
        <v>52</v>
      </c>
      <c r="I2658" s="13">
        <v>2</v>
      </c>
      <c r="J2658" s="14">
        <v>332.38</v>
      </c>
      <c r="K2658" s="15">
        <v>0.05</v>
      </c>
      <c r="L2658" s="14">
        <v>192.16</v>
      </c>
      <c r="M2658" s="14">
        <f t="shared" si="164"/>
        <v>631.522</v>
      </c>
      <c r="N2658" s="14">
        <f t="shared" si="165"/>
        <v>384.32</v>
      </c>
      <c r="O2658" s="14">
        <f t="shared" si="166"/>
        <v>247.202</v>
      </c>
      <c r="P2658" s="16">
        <f t="shared" si="167"/>
        <v>0.391438461367933</v>
      </c>
      <c r="Q2658" s="17">
        <f>YEAR(SalesDataTable[[#This Row],[Order Date]])</f>
        <v>2026</v>
      </c>
      <c r="R2658" s="16" t="str">
        <f>"Q"&amp;ROUNDUP(MONTH(SalesDataTable[[#This Row],[Order Date]])/3,0)</f>
        <v>Q4</v>
      </c>
      <c r="S2658" s="13">
        <f>MONTH(SalesDataTable[[#This Row],[Order Date]])</f>
        <v>12</v>
      </c>
      <c r="T2658" s="16" t="str">
        <f>TEXT(SalesDataTable[[#This Row],[Order Date]],"mmm")</f>
        <v>Dec</v>
      </c>
    </row>
    <row r="2659" ht="15.6" spans="1:20">
      <c r="A2659" s="19" t="s">
        <v>2730</v>
      </c>
      <c r="B2659" s="11">
        <v>46380</v>
      </c>
      <c r="C2659" s="12" t="s">
        <v>28</v>
      </c>
      <c r="D2659" s="12" t="s">
        <v>29</v>
      </c>
      <c r="E2659" s="12" t="s">
        <v>45</v>
      </c>
      <c r="F2659" s="12" t="s">
        <v>36</v>
      </c>
      <c r="G2659" s="12" t="s">
        <v>51</v>
      </c>
      <c r="H2659" s="12" t="s">
        <v>110</v>
      </c>
      <c r="I2659" s="13">
        <v>1</v>
      </c>
      <c r="J2659" s="14">
        <v>122.18</v>
      </c>
      <c r="K2659" s="15">
        <v>0.15</v>
      </c>
      <c r="L2659" s="14">
        <v>61.28</v>
      </c>
      <c r="M2659" s="14">
        <f t="shared" si="164"/>
        <v>103.853</v>
      </c>
      <c r="N2659" s="14">
        <f t="shared" si="165"/>
        <v>61.28</v>
      </c>
      <c r="O2659" s="14">
        <f t="shared" si="166"/>
        <v>42.573</v>
      </c>
      <c r="P2659" s="16">
        <f t="shared" si="167"/>
        <v>0.409935196864799</v>
      </c>
      <c r="Q2659" s="17">
        <f>YEAR(SalesDataTable[[#This Row],[Order Date]])</f>
        <v>2026</v>
      </c>
      <c r="R2659" s="16" t="str">
        <f>"Q"&amp;ROUNDUP(MONTH(SalesDataTable[[#This Row],[Order Date]])/3,0)</f>
        <v>Q4</v>
      </c>
      <c r="S2659" s="13">
        <f>MONTH(SalesDataTable[[#This Row],[Order Date]])</f>
        <v>12</v>
      </c>
      <c r="T2659" s="16" t="str">
        <f>TEXT(SalesDataTable[[#This Row],[Order Date]],"mmm")</f>
        <v>Dec</v>
      </c>
    </row>
    <row r="2660" ht="15.6" spans="1:20">
      <c r="A2660" s="19" t="s">
        <v>2731</v>
      </c>
      <c r="B2660" s="11">
        <v>46380</v>
      </c>
      <c r="C2660" s="12" t="s">
        <v>21</v>
      </c>
      <c r="D2660" s="12" t="s">
        <v>22</v>
      </c>
      <c r="E2660" s="12" t="s">
        <v>23</v>
      </c>
      <c r="F2660" s="12" t="s">
        <v>36</v>
      </c>
      <c r="G2660" s="12" t="s">
        <v>51</v>
      </c>
      <c r="H2660" s="12" t="s">
        <v>110</v>
      </c>
      <c r="I2660" s="13">
        <v>1</v>
      </c>
      <c r="J2660" s="14">
        <v>125.66</v>
      </c>
      <c r="K2660" s="15">
        <v>0.15</v>
      </c>
      <c r="L2660" s="14">
        <v>60.6</v>
      </c>
      <c r="M2660" s="14">
        <f t="shared" si="164"/>
        <v>106.811</v>
      </c>
      <c r="N2660" s="14">
        <f t="shared" si="165"/>
        <v>60.6</v>
      </c>
      <c r="O2660" s="14">
        <f t="shared" si="166"/>
        <v>46.211</v>
      </c>
      <c r="P2660" s="16">
        <f t="shared" si="167"/>
        <v>0.432642705339338</v>
      </c>
      <c r="Q2660" s="17">
        <f>YEAR(SalesDataTable[[#This Row],[Order Date]])</f>
        <v>2026</v>
      </c>
      <c r="R2660" s="16" t="str">
        <f>"Q"&amp;ROUNDUP(MONTH(SalesDataTable[[#This Row],[Order Date]])/3,0)</f>
        <v>Q4</v>
      </c>
      <c r="S2660" s="13">
        <f>MONTH(SalesDataTable[[#This Row],[Order Date]])</f>
        <v>12</v>
      </c>
      <c r="T2660" s="16" t="str">
        <f>TEXT(SalesDataTable[[#This Row],[Order Date]],"mmm")</f>
        <v>Dec</v>
      </c>
    </row>
    <row r="2661" ht="15.6" spans="1:20">
      <c r="A2661" s="19" t="s">
        <v>2732</v>
      </c>
      <c r="B2661" s="11">
        <v>46380</v>
      </c>
      <c r="C2661" s="12" t="s">
        <v>47</v>
      </c>
      <c r="D2661" s="12" t="s">
        <v>48</v>
      </c>
      <c r="E2661" s="12" t="s">
        <v>23</v>
      </c>
      <c r="F2661" s="12" t="s">
        <v>24</v>
      </c>
      <c r="G2661" s="12" t="s">
        <v>37</v>
      </c>
      <c r="H2661" s="12" t="s">
        <v>66</v>
      </c>
      <c r="I2661" s="13">
        <v>2</v>
      </c>
      <c r="J2661" s="14">
        <v>47.38</v>
      </c>
      <c r="K2661" s="15">
        <v>0.05</v>
      </c>
      <c r="L2661" s="14">
        <v>18.85</v>
      </c>
      <c r="M2661" s="14">
        <f t="shared" si="164"/>
        <v>90.022</v>
      </c>
      <c r="N2661" s="14">
        <f t="shared" si="165"/>
        <v>37.7</v>
      </c>
      <c r="O2661" s="14">
        <f t="shared" si="166"/>
        <v>52.322</v>
      </c>
      <c r="P2661" s="16">
        <f t="shared" si="167"/>
        <v>0.581213481149052</v>
      </c>
      <c r="Q2661" s="17">
        <f>YEAR(SalesDataTable[[#This Row],[Order Date]])</f>
        <v>2026</v>
      </c>
      <c r="R2661" s="16" t="str">
        <f>"Q"&amp;ROUNDUP(MONTH(SalesDataTable[[#This Row],[Order Date]])/3,0)</f>
        <v>Q4</v>
      </c>
      <c r="S2661" s="13">
        <f>MONTH(SalesDataTable[[#This Row],[Order Date]])</f>
        <v>12</v>
      </c>
      <c r="T2661" s="16" t="str">
        <f>TEXT(SalesDataTable[[#This Row],[Order Date]],"mmm")</f>
        <v>Dec</v>
      </c>
    </row>
    <row r="2662" ht="15.6" spans="1:20">
      <c r="A2662" s="19" t="s">
        <v>2733</v>
      </c>
      <c r="B2662" s="11">
        <v>46380</v>
      </c>
      <c r="C2662" s="12" t="s">
        <v>21</v>
      </c>
      <c r="D2662" s="12" t="s">
        <v>22</v>
      </c>
      <c r="E2662" s="12" t="s">
        <v>23</v>
      </c>
      <c r="F2662" s="12" t="s">
        <v>40</v>
      </c>
      <c r="G2662" s="12" t="s">
        <v>51</v>
      </c>
      <c r="H2662" s="12" t="s">
        <v>84</v>
      </c>
      <c r="I2662" s="13">
        <v>1</v>
      </c>
      <c r="J2662" s="14">
        <v>80.8</v>
      </c>
      <c r="K2662" s="15">
        <v>0.05</v>
      </c>
      <c r="L2662" s="14">
        <v>38.33</v>
      </c>
      <c r="M2662" s="14">
        <f t="shared" si="164"/>
        <v>76.76</v>
      </c>
      <c r="N2662" s="14">
        <f t="shared" si="165"/>
        <v>38.33</v>
      </c>
      <c r="O2662" s="14">
        <f t="shared" si="166"/>
        <v>38.43</v>
      </c>
      <c r="P2662" s="16">
        <f t="shared" si="167"/>
        <v>0.500651380927566</v>
      </c>
      <c r="Q2662" s="17">
        <f>YEAR(SalesDataTable[[#This Row],[Order Date]])</f>
        <v>2026</v>
      </c>
      <c r="R2662" s="16" t="str">
        <f>"Q"&amp;ROUNDUP(MONTH(SalesDataTable[[#This Row],[Order Date]])/3,0)</f>
        <v>Q4</v>
      </c>
      <c r="S2662" s="13">
        <f>MONTH(SalesDataTable[[#This Row],[Order Date]])</f>
        <v>12</v>
      </c>
      <c r="T2662" s="16" t="str">
        <f>TEXT(SalesDataTable[[#This Row],[Order Date]],"mmm")</f>
        <v>Dec</v>
      </c>
    </row>
    <row r="2663" ht="15.6" spans="1:20">
      <c r="A2663" s="19" t="s">
        <v>2734</v>
      </c>
      <c r="B2663" s="11">
        <v>46381</v>
      </c>
      <c r="C2663" s="12" t="s">
        <v>47</v>
      </c>
      <c r="D2663" s="12" t="s">
        <v>68</v>
      </c>
      <c r="E2663" s="12" t="s">
        <v>23</v>
      </c>
      <c r="F2663" s="12" t="s">
        <v>24</v>
      </c>
      <c r="G2663" s="12" t="s">
        <v>25</v>
      </c>
      <c r="H2663" s="12" t="s">
        <v>63</v>
      </c>
      <c r="I2663" s="13">
        <v>5</v>
      </c>
      <c r="J2663" s="14">
        <v>103.52</v>
      </c>
      <c r="K2663" s="15">
        <v>0.1</v>
      </c>
      <c r="L2663" s="14">
        <v>49.1</v>
      </c>
      <c r="M2663" s="14">
        <f t="shared" si="164"/>
        <v>465.84</v>
      </c>
      <c r="N2663" s="14">
        <f t="shared" si="165"/>
        <v>245.5</v>
      </c>
      <c r="O2663" s="14">
        <f t="shared" si="166"/>
        <v>220.34</v>
      </c>
      <c r="P2663" s="16">
        <f t="shared" si="167"/>
        <v>0.47299501974927</v>
      </c>
      <c r="Q2663" s="17">
        <f>YEAR(SalesDataTable[[#This Row],[Order Date]])</f>
        <v>2026</v>
      </c>
      <c r="R2663" s="16" t="str">
        <f>"Q"&amp;ROUNDUP(MONTH(SalesDataTable[[#This Row],[Order Date]])/3,0)</f>
        <v>Q4</v>
      </c>
      <c r="S2663" s="13">
        <f>MONTH(SalesDataTable[[#This Row],[Order Date]])</f>
        <v>12</v>
      </c>
      <c r="T2663" s="16" t="str">
        <f>TEXT(SalesDataTable[[#This Row],[Order Date]],"mmm")</f>
        <v>Dec</v>
      </c>
    </row>
    <row r="2664" ht="15.6" spans="1:20">
      <c r="A2664" s="19" t="s">
        <v>2735</v>
      </c>
      <c r="B2664" s="11">
        <v>46381</v>
      </c>
      <c r="C2664" s="12" t="s">
        <v>28</v>
      </c>
      <c r="D2664" s="12" t="s">
        <v>58</v>
      </c>
      <c r="E2664" s="12" t="s">
        <v>45</v>
      </c>
      <c r="F2664" s="12" t="s">
        <v>40</v>
      </c>
      <c r="G2664" s="12" t="s">
        <v>31</v>
      </c>
      <c r="H2664" s="12" t="s">
        <v>73</v>
      </c>
      <c r="I2664" s="13">
        <v>2</v>
      </c>
      <c r="J2664" s="14">
        <v>153.39</v>
      </c>
      <c r="K2664" s="15">
        <v>0.05</v>
      </c>
      <c r="L2664" s="14">
        <v>78.06</v>
      </c>
      <c r="M2664" s="14">
        <f t="shared" si="164"/>
        <v>291.441</v>
      </c>
      <c r="N2664" s="14">
        <f t="shared" si="165"/>
        <v>156.12</v>
      </c>
      <c r="O2664" s="14">
        <f t="shared" si="166"/>
        <v>135.321</v>
      </c>
      <c r="P2664" s="16">
        <f t="shared" si="167"/>
        <v>0.46431696295305</v>
      </c>
      <c r="Q2664" s="17">
        <f>YEAR(SalesDataTable[[#This Row],[Order Date]])</f>
        <v>2026</v>
      </c>
      <c r="R2664" s="16" t="str">
        <f>"Q"&amp;ROUNDUP(MONTH(SalesDataTable[[#This Row],[Order Date]])/3,0)</f>
        <v>Q4</v>
      </c>
      <c r="S2664" s="13">
        <f>MONTH(SalesDataTable[[#This Row],[Order Date]])</f>
        <v>12</v>
      </c>
      <c r="T2664" s="16" t="str">
        <f>TEXT(SalesDataTable[[#This Row],[Order Date]],"mmm")</f>
        <v>Dec</v>
      </c>
    </row>
    <row r="2665" ht="15.6" spans="1:20">
      <c r="A2665" s="19" t="s">
        <v>2736</v>
      </c>
      <c r="B2665" s="11">
        <v>46381</v>
      </c>
      <c r="C2665" s="12" t="s">
        <v>47</v>
      </c>
      <c r="D2665" s="12" t="s">
        <v>102</v>
      </c>
      <c r="E2665" s="12" t="s">
        <v>30</v>
      </c>
      <c r="F2665" s="12" t="s">
        <v>40</v>
      </c>
      <c r="G2665" s="12" t="s">
        <v>69</v>
      </c>
      <c r="H2665" s="12" t="s">
        <v>70</v>
      </c>
      <c r="I2665" s="13">
        <v>6</v>
      </c>
      <c r="J2665" s="14">
        <v>39.49</v>
      </c>
      <c r="K2665" s="15">
        <v>0.05</v>
      </c>
      <c r="L2665" s="14">
        <v>14.49</v>
      </c>
      <c r="M2665" s="14">
        <f t="shared" si="164"/>
        <v>225.093</v>
      </c>
      <c r="N2665" s="14">
        <f t="shared" si="165"/>
        <v>86.94</v>
      </c>
      <c r="O2665" s="14">
        <f t="shared" si="166"/>
        <v>138.153</v>
      </c>
      <c r="P2665" s="16">
        <f t="shared" si="167"/>
        <v>0.613759646012981</v>
      </c>
      <c r="Q2665" s="17">
        <f>YEAR(SalesDataTable[[#This Row],[Order Date]])</f>
        <v>2026</v>
      </c>
      <c r="R2665" s="16" t="str">
        <f>"Q"&amp;ROUNDUP(MONTH(SalesDataTable[[#This Row],[Order Date]])/3,0)</f>
        <v>Q4</v>
      </c>
      <c r="S2665" s="13">
        <f>MONTH(SalesDataTable[[#This Row],[Order Date]])</f>
        <v>12</v>
      </c>
      <c r="T2665" s="16" t="str">
        <f>TEXT(SalesDataTable[[#This Row],[Order Date]],"mmm")</f>
        <v>Dec</v>
      </c>
    </row>
    <row r="2666" ht="15.6" spans="1:20">
      <c r="A2666" s="19" t="s">
        <v>2737</v>
      </c>
      <c r="B2666" s="11">
        <v>46381</v>
      </c>
      <c r="C2666" s="12" t="s">
        <v>34</v>
      </c>
      <c r="D2666" s="12" t="s">
        <v>35</v>
      </c>
      <c r="E2666" s="12" t="s">
        <v>45</v>
      </c>
      <c r="F2666" s="12" t="s">
        <v>40</v>
      </c>
      <c r="G2666" s="12" t="s">
        <v>69</v>
      </c>
      <c r="H2666" s="12" t="s">
        <v>87</v>
      </c>
      <c r="I2666" s="13">
        <v>1</v>
      </c>
      <c r="J2666" s="14">
        <v>35.54</v>
      </c>
      <c r="K2666" s="15">
        <v>0.1</v>
      </c>
      <c r="L2666" s="14">
        <v>13.63</v>
      </c>
      <c r="M2666" s="14">
        <f t="shared" si="164"/>
        <v>31.986</v>
      </c>
      <c r="N2666" s="14">
        <f t="shared" si="165"/>
        <v>13.63</v>
      </c>
      <c r="O2666" s="14">
        <f t="shared" si="166"/>
        <v>18.356</v>
      </c>
      <c r="P2666" s="16">
        <f t="shared" si="167"/>
        <v>0.573876070780967</v>
      </c>
      <c r="Q2666" s="17">
        <f>YEAR(SalesDataTable[[#This Row],[Order Date]])</f>
        <v>2026</v>
      </c>
      <c r="R2666" s="16" t="str">
        <f>"Q"&amp;ROUNDUP(MONTH(SalesDataTable[[#This Row],[Order Date]])/3,0)</f>
        <v>Q4</v>
      </c>
      <c r="S2666" s="13">
        <f>MONTH(SalesDataTable[[#This Row],[Order Date]])</f>
        <v>12</v>
      </c>
      <c r="T2666" s="16" t="str">
        <f>TEXT(SalesDataTable[[#This Row],[Order Date]],"mmm")</f>
        <v>Dec</v>
      </c>
    </row>
    <row r="2667" ht="15.6" spans="1:20">
      <c r="A2667" s="19" t="s">
        <v>2738</v>
      </c>
      <c r="B2667" s="11">
        <v>46381</v>
      </c>
      <c r="C2667" s="12" t="s">
        <v>28</v>
      </c>
      <c r="D2667" s="12" t="s">
        <v>89</v>
      </c>
      <c r="E2667" s="12" t="s">
        <v>59</v>
      </c>
      <c r="F2667" s="12" t="s">
        <v>24</v>
      </c>
      <c r="G2667" s="12" t="s">
        <v>37</v>
      </c>
      <c r="H2667" s="12" t="s">
        <v>103</v>
      </c>
      <c r="I2667" s="13">
        <v>2</v>
      </c>
      <c r="J2667" s="14">
        <v>167.21</v>
      </c>
      <c r="K2667" s="15">
        <v>0.05</v>
      </c>
      <c r="L2667" s="14">
        <v>88.23</v>
      </c>
      <c r="M2667" s="14">
        <f t="shared" si="164"/>
        <v>317.699</v>
      </c>
      <c r="N2667" s="14">
        <f t="shared" si="165"/>
        <v>176.46</v>
      </c>
      <c r="O2667" s="14">
        <f t="shared" si="166"/>
        <v>141.239</v>
      </c>
      <c r="P2667" s="16">
        <f t="shared" si="167"/>
        <v>0.444568601097265</v>
      </c>
      <c r="Q2667" s="17">
        <f>YEAR(SalesDataTable[[#This Row],[Order Date]])</f>
        <v>2026</v>
      </c>
      <c r="R2667" s="16" t="str">
        <f>"Q"&amp;ROUNDUP(MONTH(SalesDataTable[[#This Row],[Order Date]])/3,0)</f>
        <v>Q4</v>
      </c>
      <c r="S2667" s="13">
        <f>MONTH(SalesDataTable[[#This Row],[Order Date]])</f>
        <v>12</v>
      </c>
      <c r="T2667" s="16" t="str">
        <f>TEXT(SalesDataTable[[#This Row],[Order Date]],"mmm")</f>
        <v>Dec</v>
      </c>
    </row>
    <row r="2668" ht="15.6" spans="1:20">
      <c r="A2668" s="19" t="s">
        <v>2739</v>
      </c>
      <c r="B2668" s="11">
        <v>46382</v>
      </c>
      <c r="C2668" s="12" t="s">
        <v>34</v>
      </c>
      <c r="D2668" s="12" t="s">
        <v>35</v>
      </c>
      <c r="E2668" s="12" t="s">
        <v>23</v>
      </c>
      <c r="F2668" s="12" t="s">
        <v>40</v>
      </c>
      <c r="G2668" s="12" t="s">
        <v>31</v>
      </c>
      <c r="H2668" s="12" t="s">
        <v>99</v>
      </c>
      <c r="I2668" s="13">
        <v>1</v>
      </c>
      <c r="J2668" s="14">
        <v>71.89</v>
      </c>
      <c r="K2668" s="15">
        <v>0.1</v>
      </c>
      <c r="L2668" s="14">
        <v>31.88</v>
      </c>
      <c r="M2668" s="14">
        <f t="shared" si="164"/>
        <v>64.701</v>
      </c>
      <c r="N2668" s="14">
        <f t="shared" si="165"/>
        <v>31.88</v>
      </c>
      <c r="O2668" s="14">
        <f t="shared" si="166"/>
        <v>32.821</v>
      </c>
      <c r="P2668" s="16">
        <f t="shared" si="167"/>
        <v>0.507271912335204</v>
      </c>
      <c r="Q2668" s="17">
        <f>YEAR(SalesDataTable[[#This Row],[Order Date]])</f>
        <v>2026</v>
      </c>
      <c r="R2668" s="16" t="str">
        <f>"Q"&amp;ROUNDUP(MONTH(SalesDataTable[[#This Row],[Order Date]])/3,0)</f>
        <v>Q4</v>
      </c>
      <c r="S2668" s="13">
        <f>MONTH(SalesDataTable[[#This Row],[Order Date]])</f>
        <v>12</v>
      </c>
      <c r="T2668" s="16" t="str">
        <f>TEXT(SalesDataTable[[#This Row],[Order Date]],"mmm")</f>
        <v>Dec</v>
      </c>
    </row>
    <row r="2669" ht="15.6" spans="1:20">
      <c r="A2669" s="19" t="s">
        <v>2740</v>
      </c>
      <c r="B2669" s="11">
        <v>46382</v>
      </c>
      <c r="C2669" s="12" t="s">
        <v>21</v>
      </c>
      <c r="D2669" s="12" t="s">
        <v>108</v>
      </c>
      <c r="E2669" s="12" t="s">
        <v>45</v>
      </c>
      <c r="F2669" s="12" t="s">
        <v>36</v>
      </c>
      <c r="G2669" s="12" t="s">
        <v>37</v>
      </c>
      <c r="H2669" s="12" t="s">
        <v>91</v>
      </c>
      <c r="I2669" s="13">
        <v>1</v>
      </c>
      <c r="J2669" s="14">
        <v>133.56</v>
      </c>
      <c r="K2669" s="15">
        <v>0.05</v>
      </c>
      <c r="L2669" s="14">
        <v>68.74</v>
      </c>
      <c r="M2669" s="14">
        <f t="shared" si="164"/>
        <v>126.882</v>
      </c>
      <c r="N2669" s="14">
        <f t="shared" si="165"/>
        <v>68.74</v>
      </c>
      <c r="O2669" s="14">
        <f t="shared" si="166"/>
        <v>58.142</v>
      </c>
      <c r="P2669" s="16">
        <f t="shared" si="167"/>
        <v>0.458236786935893</v>
      </c>
      <c r="Q2669" s="17">
        <f>YEAR(SalesDataTable[[#This Row],[Order Date]])</f>
        <v>2026</v>
      </c>
      <c r="R2669" s="16" t="str">
        <f>"Q"&amp;ROUNDUP(MONTH(SalesDataTable[[#This Row],[Order Date]])/3,0)</f>
        <v>Q4</v>
      </c>
      <c r="S2669" s="13">
        <f>MONTH(SalesDataTable[[#This Row],[Order Date]])</f>
        <v>12</v>
      </c>
      <c r="T2669" s="16" t="str">
        <f>TEXT(SalesDataTable[[#This Row],[Order Date]],"mmm")</f>
        <v>Dec</v>
      </c>
    </row>
    <row r="2670" ht="15.6" spans="1:20">
      <c r="A2670" s="19" t="s">
        <v>2741</v>
      </c>
      <c r="B2670" s="11">
        <v>46382</v>
      </c>
      <c r="C2670" s="12" t="s">
        <v>47</v>
      </c>
      <c r="D2670" s="12" t="s">
        <v>65</v>
      </c>
      <c r="E2670" s="12" t="s">
        <v>59</v>
      </c>
      <c r="F2670" s="12" t="s">
        <v>36</v>
      </c>
      <c r="G2670" s="12" t="s">
        <v>51</v>
      </c>
      <c r="H2670" s="12" t="s">
        <v>110</v>
      </c>
      <c r="I2670" s="13">
        <v>2</v>
      </c>
      <c r="J2670" s="14">
        <v>122.28</v>
      </c>
      <c r="K2670" s="15">
        <v>0.1</v>
      </c>
      <c r="L2670" s="14">
        <v>61.64</v>
      </c>
      <c r="M2670" s="14">
        <f t="shared" si="164"/>
        <v>220.104</v>
      </c>
      <c r="N2670" s="14">
        <f t="shared" si="165"/>
        <v>123.28</v>
      </c>
      <c r="O2670" s="14">
        <f t="shared" si="166"/>
        <v>96.824</v>
      </c>
      <c r="P2670" s="16">
        <f t="shared" si="167"/>
        <v>0.439901137644023</v>
      </c>
      <c r="Q2670" s="17">
        <f>YEAR(SalesDataTable[[#This Row],[Order Date]])</f>
        <v>2026</v>
      </c>
      <c r="R2670" s="16" t="str">
        <f>"Q"&amp;ROUNDUP(MONTH(SalesDataTable[[#This Row],[Order Date]])/3,0)</f>
        <v>Q4</v>
      </c>
      <c r="S2670" s="13">
        <f>MONTH(SalesDataTable[[#This Row],[Order Date]])</f>
        <v>12</v>
      </c>
      <c r="T2670" s="16" t="str">
        <f>TEXT(SalesDataTable[[#This Row],[Order Date]],"mmm")</f>
        <v>Dec</v>
      </c>
    </row>
    <row r="2671" ht="15.6" spans="1:20">
      <c r="A2671" s="19" t="s">
        <v>2742</v>
      </c>
      <c r="B2671" s="11">
        <v>46382</v>
      </c>
      <c r="C2671" s="12" t="s">
        <v>21</v>
      </c>
      <c r="D2671" s="12" t="s">
        <v>108</v>
      </c>
      <c r="E2671" s="12" t="s">
        <v>23</v>
      </c>
      <c r="F2671" s="12" t="s">
        <v>40</v>
      </c>
      <c r="G2671" s="12" t="s">
        <v>69</v>
      </c>
      <c r="H2671" s="12" t="s">
        <v>70</v>
      </c>
      <c r="I2671" s="13">
        <v>1</v>
      </c>
      <c r="J2671" s="14">
        <v>40.62</v>
      </c>
      <c r="K2671" s="15">
        <v>0</v>
      </c>
      <c r="L2671" s="14">
        <v>14.62</v>
      </c>
      <c r="M2671" s="14">
        <f t="shared" si="164"/>
        <v>40.62</v>
      </c>
      <c r="N2671" s="14">
        <f t="shared" si="165"/>
        <v>14.62</v>
      </c>
      <c r="O2671" s="14">
        <f t="shared" si="166"/>
        <v>26</v>
      </c>
      <c r="P2671" s="16">
        <f t="shared" si="167"/>
        <v>0.640078778926637</v>
      </c>
      <c r="Q2671" s="17">
        <f>YEAR(SalesDataTable[[#This Row],[Order Date]])</f>
        <v>2026</v>
      </c>
      <c r="R2671" s="16" t="str">
        <f>"Q"&amp;ROUNDUP(MONTH(SalesDataTable[[#This Row],[Order Date]])/3,0)</f>
        <v>Q4</v>
      </c>
      <c r="S2671" s="13">
        <f>MONTH(SalesDataTable[[#This Row],[Order Date]])</f>
        <v>12</v>
      </c>
      <c r="T2671" s="16" t="str">
        <f>TEXT(SalesDataTable[[#This Row],[Order Date]],"mmm")</f>
        <v>Dec</v>
      </c>
    </row>
    <row r="2672" ht="15.6" spans="1:20">
      <c r="A2672" s="19" t="s">
        <v>2743</v>
      </c>
      <c r="B2672" s="11">
        <v>46382</v>
      </c>
      <c r="C2672" s="12" t="s">
        <v>47</v>
      </c>
      <c r="D2672" s="12" t="s">
        <v>48</v>
      </c>
      <c r="E2672" s="12" t="s">
        <v>30</v>
      </c>
      <c r="F2672" s="12" t="s">
        <v>40</v>
      </c>
      <c r="G2672" s="12" t="s">
        <v>37</v>
      </c>
      <c r="H2672" s="12" t="s">
        <v>66</v>
      </c>
      <c r="I2672" s="13">
        <v>8</v>
      </c>
      <c r="J2672" s="14">
        <v>45.54</v>
      </c>
      <c r="K2672" s="15">
        <v>0.15</v>
      </c>
      <c r="L2672" s="14">
        <v>18.54</v>
      </c>
      <c r="M2672" s="14">
        <f t="shared" si="164"/>
        <v>309.672</v>
      </c>
      <c r="N2672" s="14">
        <f t="shared" si="165"/>
        <v>148.32</v>
      </c>
      <c r="O2672" s="14">
        <f t="shared" si="166"/>
        <v>161.352</v>
      </c>
      <c r="P2672" s="16">
        <f t="shared" si="167"/>
        <v>0.521041618228319</v>
      </c>
      <c r="Q2672" s="17">
        <f>YEAR(SalesDataTable[[#This Row],[Order Date]])</f>
        <v>2026</v>
      </c>
      <c r="R2672" s="16" t="str">
        <f>"Q"&amp;ROUNDUP(MONTH(SalesDataTable[[#This Row],[Order Date]])/3,0)</f>
        <v>Q4</v>
      </c>
      <c r="S2672" s="13">
        <f>MONTH(SalesDataTable[[#This Row],[Order Date]])</f>
        <v>12</v>
      </c>
      <c r="T2672" s="16" t="str">
        <f>TEXT(SalesDataTable[[#This Row],[Order Date]],"mmm")</f>
        <v>Dec</v>
      </c>
    </row>
    <row r="2673" ht="15.6" spans="1:20">
      <c r="A2673" s="19" t="s">
        <v>2744</v>
      </c>
      <c r="B2673" s="11">
        <v>46382</v>
      </c>
      <c r="C2673" s="12" t="s">
        <v>47</v>
      </c>
      <c r="D2673" s="12" t="s">
        <v>102</v>
      </c>
      <c r="E2673" s="12" t="s">
        <v>30</v>
      </c>
      <c r="F2673" s="12" t="s">
        <v>40</v>
      </c>
      <c r="G2673" s="12" t="s">
        <v>25</v>
      </c>
      <c r="H2673" s="12" t="s">
        <v>49</v>
      </c>
      <c r="I2673" s="13">
        <v>4</v>
      </c>
      <c r="J2673" s="14">
        <v>50.96</v>
      </c>
      <c r="K2673" s="15">
        <v>0.1</v>
      </c>
      <c r="L2673" s="14">
        <v>22.14</v>
      </c>
      <c r="M2673" s="14">
        <f t="shared" si="164"/>
        <v>183.456</v>
      </c>
      <c r="N2673" s="14">
        <f t="shared" si="165"/>
        <v>88.56</v>
      </c>
      <c r="O2673" s="14">
        <f t="shared" si="166"/>
        <v>94.896</v>
      </c>
      <c r="P2673" s="16">
        <f t="shared" si="167"/>
        <v>0.517268445839874</v>
      </c>
      <c r="Q2673" s="17">
        <f>YEAR(SalesDataTable[[#This Row],[Order Date]])</f>
        <v>2026</v>
      </c>
      <c r="R2673" s="16" t="str">
        <f>"Q"&amp;ROUNDUP(MONTH(SalesDataTable[[#This Row],[Order Date]])/3,0)</f>
        <v>Q4</v>
      </c>
      <c r="S2673" s="13">
        <f>MONTH(SalesDataTable[[#This Row],[Order Date]])</f>
        <v>12</v>
      </c>
      <c r="T2673" s="16" t="str">
        <f>TEXT(SalesDataTable[[#This Row],[Order Date]],"mmm")</f>
        <v>Dec</v>
      </c>
    </row>
    <row r="2674" ht="15.6" spans="1:20">
      <c r="A2674" s="19" t="s">
        <v>2745</v>
      </c>
      <c r="B2674" s="11">
        <v>46382</v>
      </c>
      <c r="C2674" s="12" t="s">
        <v>28</v>
      </c>
      <c r="D2674" s="12" t="s">
        <v>29</v>
      </c>
      <c r="E2674" s="12" t="s">
        <v>23</v>
      </c>
      <c r="F2674" s="12" t="s">
        <v>36</v>
      </c>
      <c r="G2674" s="12" t="s">
        <v>25</v>
      </c>
      <c r="H2674" s="12" t="s">
        <v>55</v>
      </c>
      <c r="I2674" s="13">
        <v>4</v>
      </c>
      <c r="J2674" s="14">
        <v>40.19</v>
      </c>
      <c r="K2674" s="15">
        <v>0.15</v>
      </c>
      <c r="L2674" s="14">
        <v>16.55</v>
      </c>
      <c r="M2674" s="14">
        <f t="shared" si="164"/>
        <v>136.646</v>
      </c>
      <c r="N2674" s="14">
        <f t="shared" si="165"/>
        <v>66.2</v>
      </c>
      <c r="O2674" s="14">
        <f t="shared" si="166"/>
        <v>70.446</v>
      </c>
      <c r="P2674" s="16">
        <f t="shared" si="167"/>
        <v>0.515536495762774</v>
      </c>
      <c r="Q2674" s="17">
        <f>YEAR(SalesDataTable[[#This Row],[Order Date]])</f>
        <v>2026</v>
      </c>
      <c r="R2674" s="16" t="str">
        <f>"Q"&amp;ROUNDUP(MONTH(SalesDataTable[[#This Row],[Order Date]])/3,0)</f>
        <v>Q4</v>
      </c>
      <c r="S2674" s="13">
        <f>MONTH(SalesDataTable[[#This Row],[Order Date]])</f>
        <v>12</v>
      </c>
      <c r="T2674" s="16" t="str">
        <f>TEXT(SalesDataTable[[#This Row],[Order Date]],"mmm")</f>
        <v>Dec</v>
      </c>
    </row>
    <row r="2675" ht="15.6" spans="1:20">
      <c r="A2675" s="19" t="s">
        <v>2746</v>
      </c>
      <c r="B2675" s="11">
        <v>46383</v>
      </c>
      <c r="C2675" s="12" t="s">
        <v>28</v>
      </c>
      <c r="D2675" s="12" t="s">
        <v>89</v>
      </c>
      <c r="E2675" s="12" t="s">
        <v>23</v>
      </c>
      <c r="F2675" s="12" t="s">
        <v>36</v>
      </c>
      <c r="G2675" s="12" t="s">
        <v>51</v>
      </c>
      <c r="H2675" s="12" t="s">
        <v>52</v>
      </c>
      <c r="I2675" s="13">
        <v>3</v>
      </c>
      <c r="J2675" s="14">
        <v>333.84</v>
      </c>
      <c r="K2675" s="15">
        <v>0</v>
      </c>
      <c r="L2675" s="14">
        <v>193.05</v>
      </c>
      <c r="M2675" s="14">
        <f t="shared" si="164"/>
        <v>1001.52</v>
      </c>
      <c r="N2675" s="14">
        <f t="shared" si="165"/>
        <v>579.15</v>
      </c>
      <c r="O2675" s="14">
        <f t="shared" si="166"/>
        <v>422.37</v>
      </c>
      <c r="P2675" s="16">
        <f t="shared" si="167"/>
        <v>0.421728971962617</v>
      </c>
      <c r="Q2675" s="17">
        <f>YEAR(SalesDataTable[[#This Row],[Order Date]])</f>
        <v>2026</v>
      </c>
      <c r="R2675" s="16" t="str">
        <f>"Q"&amp;ROUNDUP(MONTH(SalesDataTable[[#This Row],[Order Date]])/3,0)</f>
        <v>Q4</v>
      </c>
      <c r="S2675" s="13">
        <f>MONTH(SalesDataTable[[#This Row],[Order Date]])</f>
        <v>12</v>
      </c>
      <c r="T2675" s="16" t="str">
        <f>TEXT(SalesDataTable[[#This Row],[Order Date]],"mmm")</f>
        <v>Dec</v>
      </c>
    </row>
    <row r="2676" ht="15.6" spans="1:20">
      <c r="A2676" s="19" t="s">
        <v>2747</v>
      </c>
      <c r="B2676" s="11">
        <v>46383</v>
      </c>
      <c r="C2676" s="12" t="s">
        <v>34</v>
      </c>
      <c r="D2676" s="12" t="s">
        <v>146</v>
      </c>
      <c r="E2676" s="12" t="s">
        <v>59</v>
      </c>
      <c r="F2676" s="12" t="s">
        <v>24</v>
      </c>
      <c r="G2676" s="12" t="s">
        <v>51</v>
      </c>
      <c r="H2676" s="12" t="s">
        <v>61</v>
      </c>
      <c r="I2676" s="13">
        <v>2</v>
      </c>
      <c r="J2676" s="14">
        <v>198.94</v>
      </c>
      <c r="K2676" s="15">
        <v>0.15</v>
      </c>
      <c r="L2676" s="14">
        <v>102.32</v>
      </c>
      <c r="M2676" s="14">
        <f t="shared" si="164"/>
        <v>338.198</v>
      </c>
      <c r="N2676" s="14">
        <f t="shared" si="165"/>
        <v>204.64</v>
      </c>
      <c r="O2676" s="14">
        <f t="shared" si="166"/>
        <v>133.558</v>
      </c>
      <c r="P2676" s="16">
        <f t="shared" si="167"/>
        <v>0.394910673629058</v>
      </c>
      <c r="Q2676" s="17">
        <f>YEAR(SalesDataTable[[#This Row],[Order Date]])</f>
        <v>2026</v>
      </c>
      <c r="R2676" s="16" t="str">
        <f>"Q"&amp;ROUNDUP(MONTH(SalesDataTable[[#This Row],[Order Date]])/3,0)</f>
        <v>Q4</v>
      </c>
      <c r="S2676" s="13">
        <f>MONTH(SalesDataTable[[#This Row],[Order Date]])</f>
        <v>12</v>
      </c>
      <c r="T2676" s="16" t="str">
        <f>TEXT(SalesDataTable[[#This Row],[Order Date]],"mmm")</f>
        <v>Dec</v>
      </c>
    </row>
    <row r="2677" ht="15.6" spans="1:20">
      <c r="A2677" s="19" t="s">
        <v>2748</v>
      </c>
      <c r="B2677" s="11">
        <v>46383</v>
      </c>
      <c r="C2677" s="12" t="s">
        <v>34</v>
      </c>
      <c r="D2677" s="12" t="s">
        <v>54</v>
      </c>
      <c r="E2677" s="12" t="s">
        <v>59</v>
      </c>
      <c r="F2677" s="12" t="s">
        <v>36</v>
      </c>
      <c r="G2677" s="12" t="s">
        <v>69</v>
      </c>
      <c r="H2677" s="12" t="s">
        <v>87</v>
      </c>
      <c r="I2677" s="13">
        <v>3</v>
      </c>
      <c r="J2677" s="14">
        <v>35.98</v>
      </c>
      <c r="K2677" s="15">
        <v>0</v>
      </c>
      <c r="L2677" s="14">
        <v>13.6</v>
      </c>
      <c r="M2677" s="14">
        <f t="shared" si="164"/>
        <v>107.94</v>
      </c>
      <c r="N2677" s="14">
        <f t="shared" si="165"/>
        <v>40.8</v>
      </c>
      <c r="O2677" s="14">
        <f t="shared" si="166"/>
        <v>67.14</v>
      </c>
      <c r="P2677" s="16">
        <f t="shared" si="167"/>
        <v>0.62201222901612</v>
      </c>
      <c r="Q2677" s="17">
        <f>YEAR(SalesDataTable[[#This Row],[Order Date]])</f>
        <v>2026</v>
      </c>
      <c r="R2677" s="16" t="str">
        <f>"Q"&amp;ROUNDUP(MONTH(SalesDataTable[[#This Row],[Order Date]])/3,0)</f>
        <v>Q4</v>
      </c>
      <c r="S2677" s="13">
        <f>MONTH(SalesDataTable[[#This Row],[Order Date]])</f>
        <v>12</v>
      </c>
      <c r="T2677" s="16" t="str">
        <f>TEXT(SalesDataTable[[#This Row],[Order Date]],"mmm")</f>
        <v>Dec</v>
      </c>
    </row>
    <row r="2678" ht="15.6" spans="1:20">
      <c r="A2678" s="19" t="s">
        <v>2749</v>
      </c>
      <c r="B2678" s="11">
        <v>46383</v>
      </c>
      <c r="C2678" s="12" t="s">
        <v>28</v>
      </c>
      <c r="D2678" s="12" t="s">
        <v>106</v>
      </c>
      <c r="E2678" s="12" t="s">
        <v>59</v>
      </c>
      <c r="F2678" s="12" t="s">
        <v>36</v>
      </c>
      <c r="G2678" s="12" t="s">
        <v>37</v>
      </c>
      <c r="H2678" s="12" t="s">
        <v>91</v>
      </c>
      <c r="I2678" s="13">
        <v>6</v>
      </c>
      <c r="J2678" s="14">
        <v>133.4</v>
      </c>
      <c r="K2678" s="15">
        <v>0.1</v>
      </c>
      <c r="L2678" s="14">
        <v>66.3</v>
      </c>
      <c r="M2678" s="14">
        <f t="shared" si="164"/>
        <v>720.36</v>
      </c>
      <c r="N2678" s="14">
        <f t="shared" si="165"/>
        <v>397.8</v>
      </c>
      <c r="O2678" s="14">
        <f t="shared" si="166"/>
        <v>322.56</v>
      </c>
      <c r="P2678" s="16">
        <f t="shared" si="167"/>
        <v>0.447776111944028</v>
      </c>
      <c r="Q2678" s="17">
        <f>YEAR(SalesDataTable[[#This Row],[Order Date]])</f>
        <v>2026</v>
      </c>
      <c r="R2678" s="16" t="str">
        <f>"Q"&amp;ROUNDUP(MONTH(SalesDataTable[[#This Row],[Order Date]])/3,0)</f>
        <v>Q4</v>
      </c>
      <c r="S2678" s="13">
        <f>MONTH(SalesDataTable[[#This Row],[Order Date]])</f>
        <v>12</v>
      </c>
      <c r="T2678" s="16" t="str">
        <f>TEXT(SalesDataTable[[#This Row],[Order Date]],"mmm")</f>
        <v>Dec</v>
      </c>
    </row>
    <row r="2679" ht="15.6" spans="1:20">
      <c r="A2679" s="19" t="s">
        <v>2750</v>
      </c>
      <c r="B2679" s="11">
        <v>46383</v>
      </c>
      <c r="C2679" s="12" t="s">
        <v>47</v>
      </c>
      <c r="D2679" s="12" t="s">
        <v>65</v>
      </c>
      <c r="E2679" s="12" t="s">
        <v>23</v>
      </c>
      <c r="F2679" s="12" t="s">
        <v>24</v>
      </c>
      <c r="G2679" s="12" t="s">
        <v>31</v>
      </c>
      <c r="H2679" s="12" t="s">
        <v>32</v>
      </c>
      <c r="I2679" s="13">
        <v>2</v>
      </c>
      <c r="J2679" s="14">
        <v>93.45</v>
      </c>
      <c r="K2679" s="15">
        <v>0</v>
      </c>
      <c r="L2679" s="14">
        <v>45.75</v>
      </c>
      <c r="M2679" s="14">
        <f t="shared" si="164"/>
        <v>186.9</v>
      </c>
      <c r="N2679" s="14">
        <f t="shared" si="165"/>
        <v>91.5</v>
      </c>
      <c r="O2679" s="14">
        <f t="shared" si="166"/>
        <v>95.4</v>
      </c>
      <c r="P2679" s="16">
        <f t="shared" si="167"/>
        <v>0.510433386837881</v>
      </c>
      <c r="Q2679" s="17">
        <f>YEAR(SalesDataTable[[#This Row],[Order Date]])</f>
        <v>2026</v>
      </c>
      <c r="R2679" s="16" t="str">
        <f>"Q"&amp;ROUNDUP(MONTH(SalesDataTable[[#This Row],[Order Date]])/3,0)</f>
        <v>Q4</v>
      </c>
      <c r="S2679" s="13">
        <f>MONTH(SalesDataTable[[#This Row],[Order Date]])</f>
        <v>12</v>
      </c>
      <c r="T2679" s="16" t="str">
        <f>TEXT(SalesDataTable[[#This Row],[Order Date]],"mmm")</f>
        <v>Dec</v>
      </c>
    </row>
    <row r="2680" ht="15.6" spans="1:20">
      <c r="A2680" s="19" t="s">
        <v>2751</v>
      </c>
      <c r="B2680" s="11">
        <v>46383</v>
      </c>
      <c r="C2680" s="12" t="s">
        <v>34</v>
      </c>
      <c r="D2680" s="12" t="s">
        <v>54</v>
      </c>
      <c r="E2680" s="12" t="s">
        <v>59</v>
      </c>
      <c r="F2680" s="12" t="s">
        <v>36</v>
      </c>
      <c r="G2680" s="12" t="s">
        <v>69</v>
      </c>
      <c r="H2680" s="12" t="s">
        <v>94</v>
      </c>
      <c r="I2680" s="13">
        <v>1</v>
      </c>
      <c r="J2680" s="14">
        <v>49.79</v>
      </c>
      <c r="K2680" s="15">
        <v>0.2</v>
      </c>
      <c r="L2680" s="14">
        <v>21.87</v>
      </c>
      <c r="M2680" s="14">
        <f t="shared" si="164"/>
        <v>39.832</v>
      </c>
      <c r="N2680" s="14">
        <f t="shared" si="165"/>
        <v>21.87</v>
      </c>
      <c r="O2680" s="14">
        <f t="shared" si="166"/>
        <v>17.962</v>
      </c>
      <c r="P2680" s="16">
        <f t="shared" si="167"/>
        <v>0.450943964651536</v>
      </c>
      <c r="Q2680" s="17">
        <f>YEAR(SalesDataTable[[#This Row],[Order Date]])</f>
        <v>2026</v>
      </c>
      <c r="R2680" s="16" t="str">
        <f>"Q"&amp;ROUNDUP(MONTH(SalesDataTable[[#This Row],[Order Date]])/3,0)</f>
        <v>Q4</v>
      </c>
      <c r="S2680" s="13">
        <f>MONTH(SalesDataTable[[#This Row],[Order Date]])</f>
        <v>12</v>
      </c>
      <c r="T2680" s="16" t="str">
        <f>TEXT(SalesDataTable[[#This Row],[Order Date]],"mmm")</f>
        <v>Dec</v>
      </c>
    </row>
    <row r="2681" ht="15.6" spans="1:20">
      <c r="A2681" s="19" t="s">
        <v>2752</v>
      </c>
      <c r="B2681" s="11">
        <v>46383</v>
      </c>
      <c r="C2681" s="12" t="s">
        <v>47</v>
      </c>
      <c r="D2681" s="12" t="s">
        <v>68</v>
      </c>
      <c r="E2681" s="12" t="s">
        <v>59</v>
      </c>
      <c r="F2681" s="12" t="s">
        <v>24</v>
      </c>
      <c r="G2681" s="12" t="s">
        <v>31</v>
      </c>
      <c r="H2681" s="12" t="s">
        <v>99</v>
      </c>
      <c r="I2681" s="13">
        <v>3</v>
      </c>
      <c r="J2681" s="14">
        <v>70.43</v>
      </c>
      <c r="K2681" s="15">
        <v>0.1</v>
      </c>
      <c r="L2681" s="14">
        <v>32.87</v>
      </c>
      <c r="M2681" s="14">
        <f t="shared" si="164"/>
        <v>190.161</v>
      </c>
      <c r="N2681" s="14">
        <f t="shared" si="165"/>
        <v>98.61</v>
      </c>
      <c r="O2681" s="14">
        <f t="shared" si="166"/>
        <v>91.551</v>
      </c>
      <c r="P2681" s="16">
        <f t="shared" si="167"/>
        <v>0.481439411866787</v>
      </c>
      <c r="Q2681" s="17">
        <f>YEAR(SalesDataTable[[#This Row],[Order Date]])</f>
        <v>2026</v>
      </c>
      <c r="R2681" s="16" t="str">
        <f>"Q"&amp;ROUNDUP(MONTH(SalesDataTable[[#This Row],[Order Date]])/3,0)</f>
        <v>Q4</v>
      </c>
      <c r="S2681" s="13">
        <f>MONTH(SalesDataTable[[#This Row],[Order Date]])</f>
        <v>12</v>
      </c>
      <c r="T2681" s="16" t="str">
        <f>TEXT(SalesDataTable[[#This Row],[Order Date]],"mmm")</f>
        <v>Dec</v>
      </c>
    </row>
    <row r="2682" ht="15.6" spans="1:20">
      <c r="A2682" s="19" t="s">
        <v>2753</v>
      </c>
      <c r="B2682" s="11">
        <v>46383</v>
      </c>
      <c r="C2682" s="12" t="s">
        <v>34</v>
      </c>
      <c r="D2682" s="12" t="s">
        <v>35</v>
      </c>
      <c r="E2682" s="12" t="s">
        <v>23</v>
      </c>
      <c r="F2682" s="12" t="s">
        <v>40</v>
      </c>
      <c r="G2682" s="12" t="s">
        <v>51</v>
      </c>
      <c r="H2682" s="12" t="s">
        <v>84</v>
      </c>
      <c r="I2682" s="13">
        <v>2</v>
      </c>
      <c r="J2682" s="14">
        <v>82.04</v>
      </c>
      <c r="K2682" s="15">
        <v>0.1</v>
      </c>
      <c r="L2682" s="14">
        <v>38.88</v>
      </c>
      <c r="M2682" s="14">
        <f t="shared" si="164"/>
        <v>147.672</v>
      </c>
      <c r="N2682" s="14">
        <f t="shared" si="165"/>
        <v>77.76</v>
      </c>
      <c r="O2682" s="14">
        <f t="shared" si="166"/>
        <v>69.912</v>
      </c>
      <c r="P2682" s="16">
        <f t="shared" si="167"/>
        <v>0.473427596294491</v>
      </c>
      <c r="Q2682" s="17">
        <f>YEAR(SalesDataTable[[#This Row],[Order Date]])</f>
        <v>2026</v>
      </c>
      <c r="R2682" s="16" t="str">
        <f>"Q"&amp;ROUNDUP(MONTH(SalesDataTable[[#This Row],[Order Date]])/3,0)</f>
        <v>Q4</v>
      </c>
      <c r="S2682" s="13">
        <f>MONTH(SalesDataTable[[#This Row],[Order Date]])</f>
        <v>12</v>
      </c>
      <c r="T2682" s="16" t="str">
        <f>TEXT(SalesDataTable[[#This Row],[Order Date]],"mmm")</f>
        <v>Dec</v>
      </c>
    </row>
    <row r="2683" ht="15.6" spans="1:20">
      <c r="A2683" s="19" t="s">
        <v>2754</v>
      </c>
      <c r="B2683" s="11">
        <v>46383</v>
      </c>
      <c r="C2683" s="12" t="s">
        <v>28</v>
      </c>
      <c r="D2683" s="12" t="s">
        <v>86</v>
      </c>
      <c r="E2683" s="12" t="s">
        <v>59</v>
      </c>
      <c r="F2683" s="12" t="s">
        <v>24</v>
      </c>
      <c r="G2683" s="12" t="s">
        <v>37</v>
      </c>
      <c r="H2683" s="12" t="s">
        <v>38</v>
      </c>
      <c r="I2683" s="13">
        <v>1</v>
      </c>
      <c r="J2683" s="14">
        <v>35.41</v>
      </c>
      <c r="K2683" s="15">
        <v>0.2</v>
      </c>
      <c r="L2683" s="14">
        <v>13.54</v>
      </c>
      <c r="M2683" s="14">
        <f t="shared" si="164"/>
        <v>28.328</v>
      </c>
      <c r="N2683" s="14">
        <f t="shared" si="165"/>
        <v>13.54</v>
      </c>
      <c r="O2683" s="14">
        <f t="shared" si="166"/>
        <v>14.788</v>
      </c>
      <c r="P2683" s="16">
        <f t="shared" si="167"/>
        <v>0.522027675797797</v>
      </c>
      <c r="Q2683" s="17">
        <f>YEAR(SalesDataTable[[#This Row],[Order Date]])</f>
        <v>2026</v>
      </c>
      <c r="R2683" s="16" t="str">
        <f>"Q"&amp;ROUNDUP(MONTH(SalesDataTable[[#This Row],[Order Date]])/3,0)</f>
        <v>Q4</v>
      </c>
      <c r="S2683" s="13">
        <f>MONTH(SalesDataTable[[#This Row],[Order Date]])</f>
        <v>12</v>
      </c>
      <c r="T2683" s="16" t="str">
        <f>TEXT(SalesDataTable[[#This Row],[Order Date]],"mmm")</f>
        <v>Dec</v>
      </c>
    </row>
    <row r="2684" ht="15.6" spans="1:20">
      <c r="A2684" s="19" t="s">
        <v>2755</v>
      </c>
      <c r="B2684" s="11">
        <v>46384</v>
      </c>
      <c r="C2684" s="12" t="s">
        <v>47</v>
      </c>
      <c r="D2684" s="12" t="s">
        <v>65</v>
      </c>
      <c r="E2684" s="12" t="s">
        <v>59</v>
      </c>
      <c r="F2684" s="12" t="s">
        <v>40</v>
      </c>
      <c r="G2684" s="12" t="s">
        <v>25</v>
      </c>
      <c r="H2684" s="12" t="s">
        <v>55</v>
      </c>
      <c r="I2684" s="13">
        <v>1</v>
      </c>
      <c r="J2684" s="14">
        <v>41.06</v>
      </c>
      <c r="K2684" s="15">
        <v>0.1</v>
      </c>
      <c r="L2684" s="14">
        <v>16.23</v>
      </c>
      <c r="M2684" s="14">
        <f t="shared" si="164"/>
        <v>36.954</v>
      </c>
      <c r="N2684" s="14">
        <f t="shared" si="165"/>
        <v>16.23</v>
      </c>
      <c r="O2684" s="14">
        <f t="shared" si="166"/>
        <v>20.724</v>
      </c>
      <c r="P2684" s="16">
        <f t="shared" si="167"/>
        <v>0.56080532553986</v>
      </c>
      <c r="Q2684" s="17">
        <f>YEAR(SalesDataTable[[#This Row],[Order Date]])</f>
        <v>2026</v>
      </c>
      <c r="R2684" s="16" t="str">
        <f>"Q"&amp;ROUNDUP(MONTH(SalesDataTable[[#This Row],[Order Date]])/3,0)</f>
        <v>Q4</v>
      </c>
      <c r="S2684" s="13">
        <f>MONTH(SalesDataTable[[#This Row],[Order Date]])</f>
        <v>12</v>
      </c>
      <c r="T2684" s="16" t="str">
        <f>TEXT(SalesDataTable[[#This Row],[Order Date]],"mmm")</f>
        <v>Dec</v>
      </c>
    </row>
    <row r="2685" ht="15.6" spans="1:20">
      <c r="A2685" s="19" t="s">
        <v>2756</v>
      </c>
      <c r="B2685" s="11">
        <v>46384</v>
      </c>
      <c r="C2685" s="12" t="s">
        <v>47</v>
      </c>
      <c r="D2685" s="12" t="s">
        <v>68</v>
      </c>
      <c r="E2685" s="12" t="s">
        <v>30</v>
      </c>
      <c r="F2685" s="12" t="s">
        <v>40</v>
      </c>
      <c r="G2685" s="12" t="s">
        <v>31</v>
      </c>
      <c r="H2685" s="12" t="s">
        <v>32</v>
      </c>
      <c r="I2685" s="13">
        <v>12</v>
      </c>
      <c r="J2685" s="14">
        <v>90.29</v>
      </c>
      <c r="K2685" s="15">
        <v>0.1</v>
      </c>
      <c r="L2685" s="14">
        <v>45.76</v>
      </c>
      <c r="M2685" s="14">
        <f t="shared" si="164"/>
        <v>975.132</v>
      </c>
      <c r="N2685" s="14">
        <f t="shared" si="165"/>
        <v>549.12</v>
      </c>
      <c r="O2685" s="14">
        <f t="shared" si="166"/>
        <v>426.012</v>
      </c>
      <c r="P2685" s="16">
        <f t="shared" si="167"/>
        <v>0.436876238293893</v>
      </c>
      <c r="Q2685" s="17">
        <f>YEAR(SalesDataTable[[#This Row],[Order Date]])</f>
        <v>2026</v>
      </c>
      <c r="R2685" s="16" t="str">
        <f>"Q"&amp;ROUNDUP(MONTH(SalesDataTable[[#This Row],[Order Date]])/3,0)</f>
        <v>Q4</v>
      </c>
      <c r="S2685" s="13">
        <f>MONTH(SalesDataTable[[#This Row],[Order Date]])</f>
        <v>12</v>
      </c>
      <c r="T2685" s="16" t="str">
        <f>TEXT(SalesDataTable[[#This Row],[Order Date]],"mmm")</f>
        <v>Dec</v>
      </c>
    </row>
    <row r="2686" ht="15.6" spans="1:20">
      <c r="A2686" s="19" t="s">
        <v>2757</v>
      </c>
      <c r="B2686" s="11">
        <v>46384</v>
      </c>
      <c r="C2686" s="12" t="s">
        <v>28</v>
      </c>
      <c r="D2686" s="12" t="s">
        <v>89</v>
      </c>
      <c r="E2686" s="12" t="s">
        <v>45</v>
      </c>
      <c r="F2686" s="12" t="s">
        <v>36</v>
      </c>
      <c r="G2686" s="12" t="s">
        <v>25</v>
      </c>
      <c r="H2686" s="12" t="s">
        <v>63</v>
      </c>
      <c r="I2686" s="13">
        <v>1</v>
      </c>
      <c r="J2686" s="14">
        <v>103.13</v>
      </c>
      <c r="K2686" s="15">
        <v>0.15</v>
      </c>
      <c r="L2686" s="14">
        <v>50.06</v>
      </c>
      <c r="M2686" s="14">
        <f t="shared" si="164"/>
        <v>87.6605</v>
      </c>
      <c r="N2686" s="14">
        <f t="shared" si="165"/>
        <v>50.06</v>
      </c>
      <c r="O2686" s="14">
        <f t="shared" si="166"/>
        <v>37.6005</v>
      </c>
      <c r="P2686" s="16">
        <f t="shared" si="167"/>
        <v>0.428933213933299</v>
      </c>
      <c r="Q2686" s="17">
        <f>YEAR(SalesDataTable[[#This Row],[Order Date]])</f>
        <v>2026</v>
      </c>
      <c r="R2686" s="16" t="str">
        <f>"Q"&amp;ROUNDUP(MONTH(SalesDataTable[[#This Row],[Order Date]])/3,0)</f>
        <v>Q4</v>
      </c>
      <c r="S2686" s="13">
        <f>MONTH(SalesDataTable[[#This Row],[Order Date]])</f>
        <v>12</v>
      </c>
      <c r="T2686" s="16" t="str">
        <f>TEXT(SalesDataTable[[#This Row],[Order Date]],"mmm")</f>
        <v>Dec</v>
      </c>
    </row>
    <row r="2687" ht="15.6" spans="1:20">
      <c r="A2687" s="19" t="s">
        <v>2758</v>
      </c>
      <c r="B2687" s="11">
        <v>46384</v>
      </c>
      <c r="C2687" s="12" t="s">
        <v>47</v>
      </c>
      <c r="D2687" s="12" t="s">
        <v>102</v>
      </c>
      <c r="E2687" s="12" t="s">
        <v>23</v>
      </c>
      <c r="F2687" s="12" t="s">
        <v>24</v>
      </c>
      <c r="G2687" s="12" t="s">
        <v>25</v>
      </c>
      <c r="H2687" s="12" t="s">
        <v>26</v>
      </c>
      <c r="I2687" s="13">
        <v>1</v>
      </c>
      <c r="J2687" s="14">
        <v>81.39</v>
      </c>
      <c r="K2687" s="15">
        <v>0.05</v>
      </c>
      <c r="L2687" s="14">
        <v>43.54</v>
      </c>
      <c r="M2687" s="14">
        <f t="shared" si="164"/>
        <v>77.3205</v>
      </c>
      <c r="N2687" s="14">
        <f t="shared" si="165"/>
        <v>43.54</v>
      </c>
      <c r="O2687" s="14">
        <f t="shared" si="166"/>
        <v>33.7805</v>
      </c>
      <c r="P2687" s="16">
        <f t="shared" si="167"/>
        <v>0.436889311372792</v>
      </c>
      <c r="Q2687" s="17">
        <f>YEAR(SalesDataTable[[#This Row],[Order Date]])</f>
        <v>2026</v>
      </c>
      <c r="R2687" s="16" t="str">
        <f>"Q"&amp;ROUNDUP(MONTH(SalesDataTable[[#This Row],[Order Date]])/3,0)</f>
        <v>Q4</v>
      </c>
      <c r="S2687" s="13">
        <f>MONTH(SalesDataTable[[#This Row],[Order Date]])</f>
        <v>12</v>
      </c>
      <c r="T2687" s="16" t="str">
        <f>TEXT(SalesDataTable[[#This Row],[Order Date]],"mmm")</f>
        <v>Dec</v>
      </c>
    </row>
    <row r="2688" ht="15.6" spans="1:20">
      <c r="A2688" s="19" t="s">
        <v>2759</v>
      </c>
      <c r="B2688" s="11">
        <v>46384</v>
      </c>
      <c r="C2688" s="12" t="s">
        <v>21</v>
      </c>
      <c r="D2688" s="12" t="s">
        <v>108</v>
      </c>
      <c r="E2688" s="12" t="s">
        <v>59</v>
      </c>
      <c r="F2688" s="12" t="s">
        <v>24</v>
      </c>
      <c r="G2688" s="12" t="s">
        <v>51</v>
      </c>
      <c r="H2688" s="12" t="s">
        <v>52</v>
      </c>
      <c r="I2688" s="13">
        <v>2</v>
      </c>
      <c r="J2688" s="14">
        <v>342.78</v>
      </c>
      <c r="K2688" s="15">
        <v>0</v>
      </c>
      <c r="L2688" s="14">
        <v>197.89</v>
      </c>
      <c r="M2688" s="14">
        <f t="shared" si="164"/>
        <v>685.56</v>
      </c>
      <c r="N2688" s="14">
        <f t="shared" si="165"/>
        <v>395.78</v>
      </c>
      <c r="O2688" s="14">
        <f t="shared" si="166"/>
        <v>289.78</v>
      </c>
      <c r="P2688" s="16">
        <f t="shared" si="167"/>
        <v>0.422690938794562</v>
      </c>
      <c r="Q2688" s="17">
        <f>YEAR(SalesDataTable[[#This Row],[Order Date]])</f>
        <v>2026</v>
      </c>
      <c r="R2688" s="16" t="str">
        <f>"Q"&amp;ROUNDUP(MONTH(SalesDataTable[[#This Row],[Order Date]])/3,0)</f>
        <v>Q4</v>
      </c>
      <c r="S2688" s="13">
        <f>MONTH(SalesDataTable[[#This Row],[Order Date]])</f>
        <v>12</v>
      </c>
      <c r="T2688" s="16" t="str">
        <f>TEXT(SalesDataTable[[#This Row],[Order Date]],"mmm")</f>
        <v>Dec</v>
      </c>
    </row>
    <row r="2689" ht="15.6" spans="1:20">
      <c r="A2689" s="19" t="s">
        <v>2760</v>
      </c>
      <c r="B2689" s="11">
        <v>46384</v>
      </c>
      <c r="C2689" s="12" t="s">
        <v>28</v>
      </c>
      <c r="D2689" s="12" t="s">
        <v>106</v>
      </c>
      <c r="E2689" s="12" t="s">
        <v>23</v>
      </c>
      <c r="F2689" s="12" t="s">
        <v>24</v>
      </c>
      <c r="G2689" s="12" t="s">
        <v>31</v>
      </c>
      <c r="H2689" s="12" t="s">
        <v>41</v>
      </c>
      <c r="I2689" s="13">
        <v>1</v>
      </c>
      <c r="J2689" s="14">
        <v>147</v>
      </c>
      <c r="K2689" s="15">
        <v>0.15</v>
      </c>
      <c r="L2689" s="14">
        <v>79.58</v>
      </c>
      <c r="M2689" s="14">
        <f t="shared" si="164"/>
        <v>124.95</v>
      </c>
      <c r="N2689" s="14">
        <f t="shared" si="165"/>
        <v>79.58</v>
      </c>
      <c r="O2689" s="14">
        <f t="shared" si="166"/>
        <v>45.37</v>
      </c>
      <c r="P2689" s="16">
        <f t="shared" si="167"/>
        <v>0.363105242096839</v>
      </c>
      <c r="Q2689" s="17">
        <f>YEAR(SalesDataTable[[#This Row],[Order Date]])</f>
        <v>2026</v>
      </c>
      <c r="R2689" s="16" t="str">
        <f>"Q"&amp;ROUNDUP(MONTH(SalesDataTable[[#This Row],[Order Date]])/3,0)</f>
        <v>Q4</v>
      </c>
      <c r="S2689" s="13">
        <f>MONTH(SalesDataTable[[#This Row],[Order Date]])</f>
        <v>12</v>
      </c>
      <c r="T2689" s="16" t="str">
        <f>TEXT(SalesDataTable[[#This Row],[Order Date]],"mmm")</f>
        <v>Dec</v>
      </c>
    </row>
    <row r="2690" ht="15.6" spans="1:20">
      <c r="A2690" s="19" t="s">
        <v>2761</v>
      </c>
      <c r="B2690" s="11">
        <v>46384</v>
      </c>
      <c r="C2690" s="12" t="s">
        <v>21</v>
      </c>
      <c r="D2690" s="12" t="s">
        <v>108</v>
      </c>
      <c r="E2690" s="12" t="s">
        <v>23</v>
      </c>
      <c r="F2690" s="12" t="s">
        <v>36</v>
      </c>
      <c r="G2690" s="12" t="s">
        <v>37</v>
      </c>
      <c r="H2690" s="12" t="s">
        <v>66</v>
      </c>
      <c r="I2690" s="13">
        <v>1</v>
      </c>
      <c r="J2690" s="14">
        <v>45.69</v>
      </c>
      <c r="K2690" s="15">
        <v>0.2</v>
      </c>
      <c r="L2690" s="14">
        <v>18.83</v>
      </c>
      <c r="M2690" s="14">
        <f t="shared" ref="M2690:M2709" si="168">I2690*J2690*(1-K2690)</f>
        <v>36.552</v>
      </c>
      <c r="N2690" s="14">
        <f t="shared" ref="N2690:N2709" si="169">I2690*L2690</f>
        <v>18.83</v>
      </c>
      <c r="O2690" s="14">
        <f t="shared" ref="O2690:O2709" si="170">M2690-N2690</f>
        <v>17.722</v>
      </c>
      <c r="P2690" s="16">
        <f t="shared" ref="P2690:P2709" si="171">IFERROR(O2690/M2690,0)</f>
        <v>0.484843510615014</v>
      </c>
      <c r="Q2690" s="17">
        <f>YEAR(SalesDataTable[[#This Row],[Order Date]])</f>
        <v>2026</v>
      </c>
      <c r="R2690" s="16" t="str">
        <f>"Q"&amp;ROUNDUP(MONTH(SalesDataTable[[#This Row],[Order Date]])/3,0)</f>
        <v>Q4</v>
      </c>
      <c r="S2690" s="13">
        <f>MONTH(SalesDataTable[[#This Row],[Order Date]])</f>
        <v>12</v>
      </c>
      <c r="T2690" s="16" t="str">
        <f>TEXT(SalesDataTable[[#This Row],[Order Date]],"mmm")</f>
        <v>Dec</v>
      </c>
    </row>
    <row r="2691" ht="15.6" spans="1:20">
      <c r="A2691" s="19" t="s">
        <v>2762</v>
      </c>
      <c r="B2691" s="11">
        <v>46384</v>
      </c>
      <c r="C2691" s="12" t="s">
        <v>28</v>
      </c>
      <c r="D2691" s="12" t="s">
        <v>89</v>
      </c>
      <c r="E2691" s="12" t="s">
        <v>59</v>
      </c>
      <c r="F2691" s="12" t="s">
        <v>24</v>
      </c>
      <c r="G2691" s="12" t="s">
        <v>25</v>
      </c>
      <c r="H2691" s="12" t="s">
        <v>55</v>
      </c>
      <c r="I2691" s="13">
        <v>1</v>
      </c>
      <c r="J2691" s="14">
        <v>39.69</v>
      </c>
      <c r="K2691" s="15">
        <v>0</v>
      </c>
      <c r="L2691" s="14">
        <v>17.09</v>
      </c>
      <c r="M2691" s="14">
        <f t="shared" si="168"/>
        <v>39.69</v>
      </c>
      <c r="N2691" s="14">
        <f t="shared" si="169"/>
        <v>17.09</v>
      </c>
      <c r="O2691" s="14">
        <f t="shared" si="170"/>
        <v>22.6</v>
      </c>
      <c r="P2691" s="16">
        <f t="shared" si="171"/>
        <v>0.569412950365331</v>
      </c>
      <c r="Q2691" s="17">
        <f>YEAR(SalesDataTable[[#This Row],[Order Date]])</f>
        <v>2026</v>
      </c>
      <c r="R2691" s="16" t="str">
        <f>"Q"&amp;ROUNDUP(MONTH(SalesDataTable[[#This Row],[Order Date]])/3,0)</f>
        <v>Q4</v>
      </c>
      <c r="S2691" s="13">
        <f>MONTH(SalesDataTable[[#This Row],[Order Date]])</f>
        <v>12</v>
      </c>
      <c r="T2691" s="16" t="str">
        <f>TEXT(SalesDataTable[[#This Row],[Order Date]],"mmm")</f>
        <v>Dec</v>
      </c>
    </row>
    <row r="2692" ht="15.6" spans="1:20">
      <c r="A2692" s="19" t="s">
        <v>2763</v>
      </c>
      <c r="B2692" s="11">
        <v>46384</v>
      </c>
      <c r="C2692" s="12" t="s">
        <v>47</v>
      </c>
      <c r="D2692" s="12" t="s">
        <v>48</v>
      </c>
      <c r="E2692" s="12" t="s">
        <v>23</v>
      </c>
      <c r="F2692" s="12" t="s">
        <v>36</v>
      </c>
      <c r="G2692" s="12" t="s">
        <v>51</v>
      </c>
      <c r="H2692" s="12" t="s">
        <v>110</v>
      </c>
      <c r="I2692" s="13">
        <v>5</v>
      </c>
      <c r="J2692" s="14">
        <v>122.42</v>
      </c>
      <c r="K2692" s="15">
        <v>0</v>
      </c>
      <c r="L2692" s="14">
        <v>60.8</v>
      </c>
      <c r="M2692" s="14">
        <f t="shared" si="168"/>
        <v>612.1</v>
      </c>
      <c r="N2692" s="14">
        <f t="shared" si="169"/>
        <v>304</v>
      </c>
      <c r="O2692" s="14">
        <f t="shared" si="170"/>
        <v>308.1</v>
      </c>
      <c r="P2692" s="16">
        <f t="shared" si="171"/>
        <v>0.503349125959811</v>
      </c>
      <c r="Q2692" s="17">
        <f>YEAR(SalesDataTable[[#This Row],[Order Date]])</f>
        <v>2026</v>
      </c>
      <c r="R2692" s="16" t="str">
        <f>"Q"&amp;ROUNDUP(MONTH(SalesDataTable[[#This Row],[Order Date]])/3,0)</f>
        <v>Q4</v>
      </c>
      <c r="S2692" s="13">
        <f>MONTH(SalesDataTable[[#This Row],[Order Date]])</f>
        <v>12</v>
      </c>
      <c r="T2692" s="16" t="str">
        <f>TEXT(SalesDataTable[[#This Row],[Order Date]],"mmm")</f>
        <v>Dec</v>
      </c>
    </row>
    <row r="2693" ht="15.6" spans="1:20">
      <c r="A2693" s="19" t="s">
        <v>2764</v>
      </c>
      <c r="B2693" s="11">
        <v>46384</v>
      </c>
      <c r="C2693" s="12" t="s">
        <v>28</v>
      </c>
      <c r="D2693" s="12" t="s">
        <v>58</v>
      </c>
      <c r="E2693" s="12" t="s">
        <v>45</v>
      </c>
      <c r="F2693" s="12" t="s">
        <v>36</v>
      </c>
      <c r="G2693" s="12" t="s">
        <v>37</v>
      </c>
      <c r="H2693" s="12" t="s">
        <v>38</v>
      </c>
      <c r="I2693" s="13">
        <v>1</v>
      </c>
      <c r="J2693" s="14">
        <v>37.03</v>
      </c>
      <c r="K2693" s="15">
        <v>0.15</v>
      </c>
      <c r="L2693" s="14">
        <v>13.53</v>
      </c>
      <c r="M2693" s="14">
        <f t="shared" si="168"/>
        <v>31.4755</v>
      </c>
      <c r="N2693" s="14">
        <f t="shared" si="169"/>
        <v>13.53</v>
      </c>
      <c r="O2693" s="14">
        <f t="shared" si="170"/>
        <v>17.9455</v>
      </c>
      <c r="P2693" s="16">
        <f t="shared" si="171"/>
        <v>0.570141856364474</v>
      </c>
      <c r="Q2693" s="17">
        <f>YEAR(SalesDataTable[[#This Row],[Order Date]])</f>
        <v>2026</v>
      </c>
      <c r="R2693" s="16" t="str">
        <f>"Q"&amp;ROUNDUP(MONTH(SalesDataTable[[#This Row],[Order Date]])/3,0)</f>
        <v>Q4</v>
      </c>
      <c r="S2693" s="13">
        <f>MONTH(SalesDataTable[[#This Row],[Order Date]])</f>
        <v>12</v>
      </c>
      <c r="T2693" s="16" t="str">
        <f>TEXT(SalesDataTable[[#This Row],[Order Date]],"mmm")</f>
        <v>Dec</v>
      </c>
    </row>
    <row r="2694" ht="15.6" spans="1:20">
      <c r="A2694" s="19" t="s">
        <v>2765</v>
      </c>
      <c r="B2694" s="11">
        <v>46384</v>
      </c>
      <c r="C2694" s="12" t="s">
        <v>28</v>
      </c>
      <c r="D2694" s="12" t="s">
        <v>106</v>
      </c>
      <c r="E2694" s="12" t="s">
        <v>45</v>
      </c>
      <c r="F2694" s="12" t="s">
        <v>24</v>
      </c>
      <c r="G2694" s="12" t="s">
        <v>31</v>
      </c>
      <c r="H2694" s="12" t="s">
        <v>32</v>
      </c>
      <c r="I2694" s="13">
        <v>1</v>
      </c>
      <c r="J2694" s="14">
        <v>90.99</v>
      </c>
      <c r="K2694" s="15">
        <v>0.05</v>
      </c>
      <c r="L2694" s="14">
        <v>44.78</v>
      </c>
      <c r="M2694" s="14">
        <f t="shared" si="168"/>
        <v>86.4405</v>
      </c>
      <c r="N2694" s="14">
        <f t="shared" si="169"/>
        <v>44.78</v>
      </c>
      <c r="O2694" s="14">
        <f t="shared" si="170"/>
        <v>41.6605</v>
      </c>
      <c r="P2694" s="16">
        <f t="shared" si="171"/>
        <v>0.481955796183502</v>
      </c>
      <c r="Q2694" s="17">
        <f>YEAR(SalesDataTable[[#This Row],[Order Date]])</f>
        <v>2026</v>
      </c>
      <c r="R2694" s="16" t="str">
        <f>"Q"&amp;ROUNDUP(MONTH(SalesDataTable[[#This Row],[Order Date]])/3,0)</f>
        <v>Q4</v>
      </c>
      <c r="S2694" s="13">
        <f>MONTH(SalesDataTable[[#This Row],[Order Date]])</f>
        <v>12</v>
      </c>
      <c r="T2694" s="16" t="str">
        <f>TEXT(SalesDataTable[[#This Row],[Order Date]],"mmm")</f>
        <v>Dec</v>
      </c>
    </row>
    <row r="2695" ht="15.6" spans="1:20">
      <c r="A2695" s="19" t="s">
        <v>2766</v>
      </c>
      <c r="B2695" s="11">
        <v>46385</v>
      </c>
      <c r="C2695" s="12" t="s">
        <v>28</v>
      </c>
      <c r="D2695" s="12" t="s">
        <v>86</v>
      </c>
      <c r="E2695" s="12" t="s">
        <v>23</v>
      </c>
      <c r="F2695" s="12" t="s">
        <v>24</v>
      </c>
      <c r="G2695" s="12" t="s">
        <v>31</v>
      </c>
      <c r="H2695" s="12" t="s">
        <v>32</v>
      </c>
      <c r="I2695" s="13">
        <v>1</v>
      </c>
      <c r="J2695" s="14">
        <v>90.81</v>
      </c>
      <c r="K2695" s="15">
        <v>0.1</v>
      </c>
      <c r="L2695" s="14">
        <v>46.53</v>
      </c>
      <c r="M2695" s="14">
        <f t="shared" si="168"/>
        <v>81.729</v>
      </c>
      <c r="N2695" s="14">
        <f t="shared" si="169"/>
        <v>46.53</v>
      </c>
      <c r="O2695" s="14">
        <f t="shared" si="170"/>
        <v>35.199</v>
      </c>
      <c r="P2695" s="16">
        <f t="shared" si="171"/>
        <v>0.430679440590243</v>
      </c>
      <c r="Q2695" s="17">
        <f>YEAR(SalesDataTable[[#This Row],[Order Date]])</f>
        <v>2026</v>
      </c>
      <c r="R2695" s="16" t="str">
        <f>"Q"&amp;ROUNDUP(MONTH(SalesDataTable[[#This Row],[Order Date]])/3,0)</f>
        <v>Q4</v>
      </c>
      <c r="S2695" s="13">
        <f>MONTH(SalesDataTable[[#This Row],[Order Date]])</f>
        <v>12</v>
      </c>
      <c r="T2695" s="16" t="str">
        <f>TEXT(SalesDataTable[[#This Row],[Order Date]],"mmm")</f>
        <v>Dec</v>
      </c>
    </row>
    <row r="2696" ht="15.6" spans="1:20">
      <c r="A2696" s="19" t="s">
        <v>2767</v>
      </c>
      <c r="B2696" s="11">
        <v>46385</v>
      </c>
      <c r="C2696" s="12" t="s">
        <v>21</v>
      </c>
      <c r="D2696" s="12" t="s">
        <v>108</v>
      </c>
      <c r="E2696" s="12" t="s">
        <v>45</v>
      </c>
      <c r="F2696" s="12" t="s">
        <v>36</v>
      </c>
      <c r="G2696" s="12" t="s">
        <v>25</v>
      </c>
      <c r="H2696" s="12" t="s">
        <v>55</v>
      </c>
      <c r="I2696" s="13">
        <v>1</v>
      </c>
      <c r="J2696" s="14">
        <v>41.28</v>
      </c>
      <c r="K2696" s="15">
        <v>0.15</v>
      </c>
      <c r="L2696" s="14">
        <v>16.41</v>
      </c>
      <c r="M2696" s="14">
        <f t="shared" si="168"/>
        <v>35.088</v>
      </c>
      <c r="N2696" s="14">
        <f t="shared" si="169"/>
        <v>16.41</v>
      </c>
      <c r="O2696" s="14">
        <f t="shared" si="170"/>
        <v>18.678</v>
      </c>
      <c r="P2696" s="16">
        <f t="shared" si="171"/>
        <v>0.532318741450068</v>
      </c>
      <c r="Q2696" s="17">
        <f>YEAR(SalesDataTable[[#This Row],[Order Date]])</f>
        <v>2026</v>
      </c>
      <c r="R2696" s="16" t="str">
        <f>"Q"&amp;ROUNDUP(MONTH(SalesDataTable[[#This Row],[Order Date]])/3,0)</f>
        <v>Q4</v>
      </c>
      <c r="S2696" s="13">
        <f>MONTH(SalesDataTable[[#This Row],[Order Date]])</f>
        <v>12</v>
      </c>
      <c r="T2696" s="16" t="str">
        <f>TEXT(SalesDataTable[[#This Row],[Order Date]],"mmm")</f>
        <v>Dec</v>
      </c>
    </row>
    <row r="2697" ht="15.6" spans="1:20">
      <c r="A2697" s="19" t="s">
        <v>2768</v>
      </c>
      <c r="B2697" s="11">
        <v>46385</v>
      </c>
      <c r="C2697" s="12" t="s">
        <v>47</v>
      </c>
      <c r="D2697" s="12" t="s">
        <v>102</v>
      </c>
      <c r="E2697" s="12" t="s">
        <v>59</v>
      </c>
      <c r="F2697" s="12" t="s">
        <v>40</v>
      </c>
      <c r="G2697" s="12" t="s">
        <v>37</v>
      </c>
      <c r="H2697" s="12" t="s">
        <v>66</v>
      </c>
      <c r="I2697" s="13">
        <v>1</v>
      </c>
      <c r="J2697" s="14">
        <v>46.07</v>
      </c>
      <c r="K2697" s="15">
        <v>0</v>
      </c>
      <c r="L2697" s="14">
        <v>18.42</v>
      </c>
      <c r="M2697" s="14">
        <f t="shared" si="168"/>
        <v>46.07</v>
      </c>
      <c r="N2697" s="14">
        <f t="shared" si="169"/>
        <v>18.42</v>
      </c>
      <c r="O2697" s="14">
        <f t="shared" si="170"/>
        <v>27.65</v>
      </c>
      <c r="P2697" s="16">
        <f t="shared" si="171"/>
        <v>0.600173648795311</v>
      </c>
      <c r="Q2697" s="17">
        <f>YEAR(SalesDataTable[[#This Row],[Order Date]])</f>
        <v>2026</v>
      </c>
      <c r="R2697" s="16" t="str">
        <f>"Q"&amp;ROUNDUP(MONTH(SalesDataTable[[#This Row],[Order Date]])/3,0)</f>
        <v>Q4</v>
      </c>
      <c r="S2697" s="13">
        <f>MONTH(SalesDataTable[[#This Row],[Order Date]])</f>
        <v>12</v>
      </c>
      <c r="T2697" s="16" t="str">
        <f>TEXT(SalesDataTable[[#This Row],[Order Date]],"mmm")</f>
        <v>Dec</v>
      </c>
    </row>
    <row r="2698" ht="15.6" spans="1:20">
      <c r="A2698" s="19" t="s">
        <v>2769</v>
      </c>
      <c r="B2698" s="11">
        <v>46385</v>
      </c>
      <c r="C2698" s="12" t="s">
        <v>28</v>
      </c>
      <c r="D2698" s="12" t="s">
        <v>89</v>
      </c>
      <c r="E2698" s="12" t="s">
        <v>45</v>
      </c>
      <c r="F2698" s="12" t="s">
        <v>40</v>
      </c>
      <c r="G2698" s="12" t="s">
        <v>31</v>
      </c>
      <c r="H2698" s="12" t="s">
        <v>41</v>
      </c>
      <c r="I2698" s="13">
        <v>1</v>
      </c>
      <c r="J2698" s="14">
        <v>147.29</v>
      </c>
      <c r="K2698" s="15">
        <v>0.1</v>
      </c>
      <c r="L2698" s="14">
        <v>78.2</v>
      </c>
      <c r="M2698" s="14">
        <f t="shared" si="168"/>
        <v>132.561</v>
      </c>
      <c r="N2698" s="14">
        <f t="shared" si="169"/>
        <v>78.2</v>
      </c>
      <c r="O2698" s="14">
        <f t="shared" si="170"/>
        <v>54.361</v>
      </c>
      <c r="P2698" s="16">
        <f t="shared" si="171"/>
        <v>0.410082905228536</v>
      </c>
      <c r="Q2698" s="17">
        <f>YEAR(SalesDataTable[[#This Row],[Order Date]])</f>
        <v>2026</v>
      </c>
      <c r="R2698" s="16" t="str">
        <f>"Q"&amp;ROUNDUP(MONTH(SalesDataTable[[#This Row],[Order Date]])/3,0)</f>
        <v>Q4</v>
      </c>
      <c r="S2698" s="13">
        <f>MONTH(SalesDataTable[[#This Row],[Order Date]])</f>
        <v>12</v>
      </c>
      <c r="T2698" s="16" t="str">
        <f>TEXT(SalesDataTable[[#This Row],[Order Date]],"mmm")</f>
        <v>Dec</v>
      </c>
    </row>
    <row r="2699" ht="15.6" spans="1:20">
      <c r="A2699" s="19" t="s">
        <v>2770</v>
      </c>
      <c r="B2699" s="11">
        <v>46386</v>
      </c>
      <c r="C2699" s="12" t="s">
        <v>47</v>
      </c>
      <c r="D2699" s="12" t="s">
        <v>102</v>
      </c>
      <c r="E2699" s="12" t="s">
        <v>23</v>
      </c>
      <c r="F2699" s="12" t="s">
        <v>36</v>
      </c>
      <c r="G2699" s="12" t="s">
        <v>25</v>
      </c>
      <c r="H2699" s="12" t="s">
        <v>55</v>
      </c>
      <c r="I2699" s="13">
        <v>1</v>
      </c>
      <c r="J2699" s="14">
        <v>40.82</v>
      </c>
      <c r="K2699" s="15">
        <v>0.1</v>
      </c>
      <c r="L2699" s="14">
        <v>17.2</v>
      </c>
      <c r="M2699" s="14">
        <f t="shared" si="168"/>
        <v>36.738</v>
      </c>
      <c r="N2699" s="14">
        <f t="shared" si="169"/>
        <v>17.2</v>
      </c>
      <c r="O2699" s="14">
        <f t="shared" si="170"/>
        <v>19.538</v>
      </c>
      <c r="P2699" s="16">
        <f t="shared" si="171"/>
        <v>0.531819913985519</v>
      </c>
      <c r="Q2699" s="17">
        <f>YEAR(SalesDataTable[[#This Row],[Order Date]])</f>
        <v>2026</v>
      </c>
      <c r="R2699" s="16" t="str">
        <f>"Q"&amp;ROUNDUP(MONTH(SalesDataTable[[#This Row],[Order Date]])/3,0)</f>
        <v>Q4</v>
      </c>
      <c r="S2699" s="13">
        <f>MONTH(SalesDataTable[[#This Row],[Order Date]])</f>
        <v>12</v>
      </c>
      <c r="T2699" s="16" t="str">
        <f>TEXT(SalesDataTable[[#This Row],[Order Date]],"mmm")</f>
        <v>Dec</v>
      </c>
    </row>
    <row r="2700" ht="15.6" spans="1:20">
      <c r="A2700" s="19" t="s">
        <v>2771</v>
      </c>
      <c r="B2700" s="11">
        <v>46386</v>
      </c>
      <c r="C2700" s="12" t="s">
        <v>47</v>
      </c>
      <c r="D2700" s="12" t="s">
        <v>65</v>
      </c>
      <c r="E2700" s="12" t="s">
        <v>23</v>
      </c>
      <c r="F2700" s="12" t="s">
        <v>36</v>
      </c>
      <c r="G2700" s="12" t="s">
        <v>69</v>
      </c>
      <c r="H2700" s="12" t="s">
        <v>94</v>
      </c>
      <c r="I2700" s="13">
        <v>3</v>
      </c>
      <c r="J2700" s="14">
        <v>50.72</v>
      </c>
      <c r="K2700" s="15">
        <v>0</v>
      </c>
      <c r="L2700" s="14">
        <v>22.3</v>
      </c>
      <c r="M2700" s="14">
        <f t="shared" si="168"/>
        <v>152.16</v>
      </c>
      <c r="N2700" s="14">
        <f t="shared" si="169"/>
        <v>66.9</v>
      </c>
      <c r="O2700" s="14">
        <f t="shared" si="170"/>
        <v>85.26</v>
      </c>
      <c r="P2700" s="16">
        <f t="shared" si="171"/>
        <v>0.560331230283912</v>
      </c>
      <c r="Q2700" s="17">
        <f>YEAR(SalesDataTable[[#This Row],[Order Date]])</f>
        <v>2026</v>
      </c>
      <c r="R2700" s="16" t="str">
        <f>"Q"&amp;ROUNDUP(MONTH(SalesDataTable[[#This Row],[Order Date]])/3,0)</f>
        <v>Q4</v>
      </c>
      <c r="S2700" s="13">
        <f>MONTH(SalesDataTable[[#This Row],[Order Date]])</f>
        <v>12</v>
      </c>
      <c r="T2700" s="16" t="str">
        <f>TEXT(SalesDataTable[[#This Row],[Order Date]],"mmm")</f>
        <v>Dec</v>
      </c>
    </row>
    <row r="2701" ht="15.6" spans="1:20">
      <c r="A2701" s="19" t="s">
        <v>2772</v>
      </c>
      <c r="B2701" s="11">
        <v>46386</v>
      </c>
      <c r="C2701" s="12" t="s">
        <v>28</v>
      </c>
      <c r="D2701" s="12" t="s">
        <v>89</v>
      </c>
      <c r="E2701" s="12" t="s">
        <v>59</v>
      </c>
      <c r="F2701" s="12" t="s">
        <v>40</v>
      </c>
      <c r="G2701" s="12" t="s">
        <v>51</v>
      </c>
      <c r="H2701" s="12" t="s">
        <v>61</v>
      </c>
      <c r="I2701" s="13">
        <v>3</v>
      </c>
      <c r="J2701" s="14">
        <v>194.7</v>
      </c>
      <c r="K2701" s="15">
        <v>0.1</v>
      </c>
      <c r="L2701" s="14">
        <v>102.62</v>
      </c>
      <c r="M2701" s="14">
        <f t="shared" si="168"/>
        <v>525.69</v>
      </c>
      <c r="N2701" s="14">
        <f t="shared" si="169"/>
        <v>307.86</v>
      </c>
      <c r="O2701" s="14">
        <f t="shared" si="170"/>
        <v>217.83</v>
      </c>
      <c r="P2701" s="16">
        <f t="shared" si="171"/>
        <v>0.414369685556126</v>
      </c>
      <c r="Q2701" s="17">
        <f>YEAR(SalesDataTable[[#This Row],[Order Date]])</f>
        <v>2026</v>
      </c>
      <c r="R2701" s="16" t="str">
        <f>"Q"&amp;ROUNDUP(MONTH(SalesDataTable[[#This Row],[Order Date]])/3,0)</f>
        <v>Q4</v>
      </c>
      <c r="S2701" s="13">
        <f>MONTH(SalesDataTable[[#This Row],[Order Date]])</f>
        <v>12</v>
      </c>
      <c r="T2701" s="16" t="str">
        <f>TEXT(SalesDataTable[[#This Row],[Order Date]],"mmm")</f>
        <v>Dec</v>
      </c>
    </row>
    <row r="2702" ht="15.6" spans="1:20">
      <c r="A2702" s="19" t="s">
        <v>2773</v>
      </c>
      <c r="B2702" s="11">
        <v>46386</v>
      </c>
      <c r="C2702" s="12" t="s">
        <v>28</v>
      </c>
      <c r="D2702" s="12" t="s">
        <v>58</v>
      </c>
      <c r="E2702" s="12" t="s">
        <v>45</v>
      </c>
      <c r="F2702" s="12" t="s">
        <v>36</v>
      </c>
      <c r="G2702" s="12" t="s">
        <v>37</v>
      </c>
      <c r="H2702" s="12" t="s">
        <v>38</v>
      </c>
      <c r="I2702" s="13">
        <v>1</v>
      </c>
      <c r="J2702" s="14">
        <v>36.64</v>
      </c>
      <c r="K2702" s="15">
        <v>0.05</v>
      </c>
      <c r="L2702" s="14">
        <v>13.59</v>
      </c>
      <c r="M2702" s="14">
        <f t="shared" si="168"/>
        <v>34.808</v>
      </c>
      <c r="N2702" s="14">
        <f t="shared" si="169"/>
        <v>13.59</v>
      </c>
      <c r="O2702" s="14">
        <f t="shared" si="170"/>
        <v>21.218</v>
      </c>
      <c r="P2702" s="16">
        <f t="shared" si="171"/>
        <v>0.609572512066192</v>
      </c>
      <c r="Q2702" s="17">
        <f>YEAR(SalesDataTable[[#This Row],[Order Date]])</f>
        <v>2026</v>
      </c>
      <c r="R2702" s="16" t="str">
        <f>"Q"&amp;ROUNDUP(MONTH(SalesDataTable[[#This Row],[Order Date]])/3,0)</f>
        <v>Q4</v>
      </c>
      <c r="S2702" s="13">
        <f>MONTH(SalesDataTable[[#This Row],[Order Date]])</f>
        <v>12</v>
      </c>
      <c r="T2702" s="16" t="str">
        <f>TEXT(SalesDataTable[[#This Row],[Order Date]],"mmm")</f>
        <v>Dec</v>
      </c>
    </row>
    <row r="2703" ht="15.6" spans="1:20">
      <c r="A2703" s="19" t="s">
        <v>2774</v>
      </c>
      <c r="B2703" s="11">
        <v>46386</v>
      </c>
      <c r="C2703" s="12" t="s">
        <v>34</v>
      </c>
      <c r="D2703" s="12" t="s">
        <v>81</v>
      </c>
      <c r="E2703" s="12" t="s">
        <v>59</v>
      </c>
      <c r="F2703" s="12" t="s">
        <v>24</v>
      </c>
      <c r="G2703" s="12" t="s">
        <v>51</v>
      </c>
      <c r="H2703" s="12" t="s">
        <v>61</v>
      </c>
      <c r="I2703" s="13">
        <v>6</v>
      </c>
      <c r="J2703" s="14">
        <v>192.9</v>
      </c>
      <c r="K2703" s="15">
        <v>0.2</v>
      </c>
      <c r="L2703" s="14">
        <v>106.89</v>
      </c>
      <c r="M2703" s="14">
        <f t="shared" si="168"/>
        <v>925.92</v>
      </c>
      <c r="N2703" s="14">
        <f t="shared" si="169"/>
        <v>641.34</v>
      </c>
      <c r="O2703" s="14">
        <f t="shared" si="170"/>
        <v>284.58</v>
      </c>
      <c r="P2703" s="16">
        <f t="shared" si="171"/>
        <v>0.307348367029549</v>
      </c>
      <c r="Q2703" s="17">
        <f>YEAR(SalesDataTable[[#This Row],[Order Date]])</f>
        <v>2026</v>
      </c>
      <c r="R2703" s="16" t="str">
        <f>"Q"&amp;ROUNDUP(MONTH(SalesDataTable[[#This Row],[Order Date]])/3,0)</f>
        <v>Q4</v>
      </c>
      <c r="S2703" s="13">
        <f>MONTH(SalesDataTable[[#This Row],[Order Date]])</f>
        <v>12</v>
      </c>
      <c r="T2703" s="16" t="str">
        <f>TEXT(SalesDataTable[[#This Row],[Order Date]],"mmm")</f>
        <v>Dec</v>
      </c>
    </row>
    <row r="2704" ht="15.6" spans="1:20">
      <c r="A2704" s="19" t="s">
        <v>2775</v>
      </c>
      <c r="B2704" s="11">
        <v>46386</v>
      </c>
      <c r="C2704" s="12" t="s">
        <v>47</v>
      </c>
      <c r="D2704" s="12" t="s">
        <v>65</v>
      </c>
      <c r="E2704" s="12" t="s">
        <v>59</v>
      </c>
      <c r="F2704" s="12" t="s">
        <v>24</v>
      </c>
      <c r="G2704" s="12" t="s">
        <v>31</v>
      </c>
      <c r="H2704" s="12" t="s">
        <v>99</v>
      </c>
      <c r="I2704" s="13">
        <v>2</v>
      </c>
      <c r="J2704" s="14">
        <v>71.56</v>
      </c>
      <c r="K2704" s="15">
        <v>0.1</v>
      </c>
      <c r="L2704" s="14">
        <v>32.99</v>
      </c>
      <c r="M2704" s="14">
        <f t="shared" si="168"/>
        <v>128.808</v>
      </c>
      <c r="N2704" s="14">
        <f t="shared" si="169"/>
        <v>65.98</v>
      </c>
      <c r="O2704" s="14">
        <f t="shared" si="170"/>
        <v>62.828</v>
      </c>
      <c r="P2704" s="16">
        <f t="shared" si="171"/>
        <v>0.487764735109621</v>
      </c>
      <c r="Q2704" s="17">
        <f>YEAR(SalesDataTable[[#This Row],[Order Date]])</f>
        <v>2026</v>
      </c>
      <c r="R2704" s="16" t="str">
        <f>"Q"&amp;ROUNDUP(MONTH(SalesDataTable[[#This Row],[Order Date]])/3,0)</f>
        <v>Q4</v>
      </c>
      <c r="S2704" s="13">
        <f>MONTH(SalesDataTable[[#This Row],[Order Date]])</f>
        <v>12</v>
      </c>
      <c r="T2704" s="16" t="str">
        <f>TEXT(SalesDataTable[[#This Row],[Order Date]],"mmm")</f>
        <v>Dec</v>
      </c>
    </row>
    <row r="2705" ht="15.6" spans="1:20">
      <c r="A2705" s="19" t="s">
        <v>2776</v>
      </c>
      <c r="B2705" s="11">
        <v>46386</v>
      </c>
      <c r="C2705" s="12" t="s">
        <v>47</v>
      </c>
      <c r="D2705" s="12" t="s">
        <v>102</v>
      </c>
      <c r="E2705" s="12" t="s">
        <v>59</v>
      </c>
      <c r="F2705" s="12" t="s">
        <v>36</v>
      </c>
      <c r="G2705" s="12" t="s">
        <v>25</v>
      </c>
      <c r="H2705" s="12" t="s">
        <v>55</v>
      </c>
      <c r="I2705" s="13">
        <v>1</v>
      </c>
      <c r="J2705" s="14">
        <v>40.27</v>
      </c>
      <c r="K2705" s="15">
        <v>0.1</v>
      </c>
      <c r="L2705" s="14">
        <v>16.63</v>
      </c>
      <c r="M2705" s="14">
        <f t="shared" si="168"/>
        <v>36.243</v>
      </c>
      <c r="N2705" s="14">
        <f t="shared" si="169"/>
        <v>16.63</v>
      </c>
      <c r="O2705" s="14">
        <f t="shared" si="170"/>
        <v>19.613</v>
      </c>
      <c r="P2705" s="16">
        <f t="shared" si="171"/>
        <v>0.541152774328836</v>
      </c>
      <c r="Q2705" s="17">
        <f>YEAR(SalesDataTable[[#This Row],[Order Date]])</f>
        <v>2026</v>
      </c>
      <c r="R2705" s="16" t="str">
        <f>"Q"&amp;ROUNDUP(MONTH(SalesDataTable[[#This Row],[Order Date]])/3,0)</f>
        <v>Q4</v>
      </c>
      <c r="S2705" s="13">
        <f>MONTH(SalesDataTable[[#This Row],[Order Date]])</f>
        <v>12</v>
      </c>
      <c r="T2705" s="16" t="str">
        <f>TEXT(SalesDataTable[[#This Row],[Order Date]],"mmm")</f>
        <v>Dec</v>
      </c>
    </row>
    <row r="2706" ht="15.6" spans="1:20">
      <c r="A2706" s="19" t="s">
        <v>2777</v>
      </c>
      <c r="B2706" s="11">
        <v>46386</v>
      </c>
      <c r="C2706" s="12" t="s">
        <v>47</v>
      </c>
      <c r="D2706" s="12" t="s">
        <v>65</v>
      </c>
      <c r="E2706" s="12" t="s">
        <v>45</v>
      </c>
      <c r="F2706" s="12" t="s">
        <v>40</v>
      </c>
      <c r="G2706" s="12" t="s">
        <v>25</v>
      </c>
      <c r="H2706" s="12" t="s">
        <v>26</v>
      </c>
      <c r="I2706" s="13">
        <v>6</v>
      </c>
      <c r="J2706" s="14">
        <v>81.18</v>
      </c>
      <c r="K2706" s="15">
        <v>0.05</v>
      </c>
      <c r="L2706" s="14">
        <v>43.3</v>
      </c>
      <c r="M2706" s="14">
        <f t="shared" si="168"/>
        <v>462.726</v>
      </c>
      <c r="N2706" s="14">
        <f t="shared" si="169"/>
        <v>259.8</v>
      </c>
      <c r="O2706" s="14">
        <f t="shared" si="170"/>
        <v>202.926</v>
      </c>
      <c r="P2706" s="16">
        <f t="shared" si="171"/>
        <v>0.438544624680697</v>
      </c>
      <c r="Q2706" s="17">
        <f>YEAR(SalesDataTable[[#This Row],[Order Date]])</f>
        <v>2026</v>
      </c>
      <c r="R2706" s="16" t="str">
        <f>"Q"&amp;ROUNDUP(MONTH(SalesDataTable[[#This Row],[Order Date]])/3,0)</f>
        <v>Q4</v>
      </c>
      <c r="S2706" s="13">
        <f>MONTH(SalesDataTable[[#This Row],[Order Date]])</f>
        <v>12</v>
      </c>
      <c r="T2706" s="16" t="str">
        <f>TEXT(SalesDataTable[[#This Row],[Order Date]],"mmm")</f>
        <v>Dec</v>
      </c>
    </row>
    <row r="2707" ht="15.6" spans="1:20">
      <c r="A2707" s="19" t="s">
        <v>2778</v>
      </c>
      <c r="B2707" s="11">
        <v>46386</v>
      </c>
      <c r="C2707" s="12" t="s">
        <v>28</v>
      </c>
      <c r="D2707" s="12" t="s">
        <v>89</v>
      </c>
      <c r="E2707" s="12" t="s">
        <v>23</v>
      </c>
      <c r="F2707" s="12" t="s">
        <v>36</v>
      </c>
      <c r="G2707" s="12" t="s">
        <v>25</v>
      </c>
      <c r="H2707" s="12" t="s">
        <v>63</v>
      </c>
      <c r="I2707" s="13">
        <v>2</v>
      </c>
      <c r="J2707" s="14">
        <v>101.73</v>
      </c>
      <c r="K2707" s="15">
        <v>0.1</v>
      </c>
      <c r="L2707" s="14">
        <v>49.3</v>
      </c>
      <c r="M2707" s="14">
        <f t="shared" si="168"/>
        <v>183.114</v>
      </c>
      <c r="N2707" s="14">
        <f t="shared" si="169"/>
        <v>98.6</v>
      </c>
      <c r="O2707" s="14">
        <f t="shared" si="170"/>
        <v>84.514</v>
      </c>
      <c r="P2707" s="16">
        <f t="shared" si="171"/>
        <v>0.461537621372478</v>
      </c>
      <c r="Q2707" s="17">
        <f>YEAR(SalesDataTable[[#This Row],[Order Date]])</f>
        <v>2026</v>
      </c>
      <c r="R2707" s="16" t="str">
        <f>"Q"&amp;ROUNDUP(MONTH(SalesDataTable[[#This Row],[Order Date]])/3,0)</f>
        <v>Q4</v>
      </c>
      <c r="S2707" s="13">
        <f>MONTH(SalesDataTable[[#This Row],[Order Date]])</f>
        <v>12</v>
      </c>
      <c r="T2707" s="16" t="str">
        <f>TEXT(SalesDataTable[[#This Row],[Order Date]],"mmm")</f>
        <v>Dec</v>
      </c>
    </row>
    <row r="2708" ht="15.6" spans="1:20">
      <c r="A2708" s="19" t="s">
        <v>2779</v>
      </c>
      <c r="B2708" s="11">
        <v>46386</v>
      </c>
      <c r="C2708" s="12" t="s">
        <v>34</v>
      </c>
      <c r="D2708" s="12" t="s">
        <v>81</v>
      </c>
      <c r="E2708" s="12" t="s">
        <v>23</v>
      </c>
      <c r="F2708" s="12" t="s">
        <v>36</v>
      </c>
      <c r="G2708" s="12" t="s">
        <v>25</v>
      </c>
      <c r="H2708" s="12" t="s">
        <v>49</v>
      </c>
      <c r="I2708" s="13">
        <v>5</v>
      </c>
      <c r="J2708" s="14">
        <v>51.78</v>
      </c>
      <c r="K2708" s="15">
        <v>0.15</v>
      </c>
      <c r="L2708" s="14">
        <v>22.37</v>
      </c>
      <c r="M2708" s="14">
        <f t="shared" si="168"/>
        <v>220.065</v>
      </c>
      <c r="N2708" s="14">
        <f t="shared" si="169"/>
        <v>111.85</v>
      </c>
      <c r="O2708" s="14">
        <f t="shared" si="170"/>
        <v>108.215</v>
      </c>
      <c r="P2708" s="16">
        <f t="shared" si="171"/>
        <v>0.491741076500125</v>
      </c>
      <c r="Q2708" s="17">
        <f>YEAR(SalesDataTable[[#This Row],[Order Date]])</f>
        <v>2026</v>
      </c>
      <c r="R2708" s="16" t="str">
        <f>"Q"&amp;ROUNDUP(MONTH(SalesDataTable[[#This Row],[Order Date]])/3,0)</f>
        <v>Q4</v>
      </c>
      <c r="S2708" s="13">
        <f>MONTH(SalesDataTable[[#This Row],[Order Date]])</f>
        <v>12</v>
      </c>
      <c r="T2708" s="16" t="str">
        <f>TEXT(SalesDataTable[[#This Row],[Order Date]],"mmm")</f>
        <v>Dec</v>
      </c>
    </row>
    <row r="2709" ht="15.6" spans="1:20">
      <c r="A2709" s="12"/>
      <c r="B2709" s="11"/>
      <c r="C2709" s="12"/>
      <c r="D2709" s="12"/>
      <c r="E2709" s="12"/>
      <c r="F2709" s="12"/>
      <c r="G2709" s="12"/>
      <c r="H2709" s="12"/>
      <c r="I2709" s="13"/>
      <c r="J2709" s="14"/>
      <c r="K2709" s="15"/>
      <c r="L2709" s="14"/>
      <c r="M2709" s="14"/>
      <c r="N2709" s="14"/>
      <c r="O2709" s="14"/>
      <c r="P2709" s="16"/>
      <c r="Q2709" s="17"/>
      <c r="R2709" s="16"/>
      <c r="S2709" s="13"/>
      <c r="T2709" s="16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72"/>
  <sheetViews>
    <sheetView workbookViewId="0">
      <selection activeCell="D15" sqref="D15:D26"/>
    </sheetView>
  </sheetViews>
  <sheetFormatPr defaultColWidth="8.88888888888889" defaultRowHeight="13.8"/>
  <cols>
    <col min="1" max="1" width="4.66666666666667" customWidth="1"/>
    <col min="2" max="2" width="10.2222222222222"/>
    <col min="3" max="4" width="11.7777777777778"/>
    <col min="5" max="5" width="17" customWidth="1"/>
    <col min="6" max="6" width="16" customWidth="1"/>
    <col min="7" max="7" width="10.2222222222222"/>
    <col min="8" max="8" width="21.4444444444444"/>
    <col min="9" max="9" width="91.7777777777778" customWidth="1"/>
  </cols>
  <sheetData>
    <row r="2" spans="2:9">
      <c r="B2" t="s">
        <v>2780</v>
      </c>
      <c r="I2" t="str">
        <f>"The top-performing market is "&amp;B36&amp;" ("&amp;TEXT(C36,"$#,##0")&amp;"), driving the highest share of global revenue."</f>
        <v>The top-performing market is United Kingdom ($74427,368), driving the highest share of global revenue.</v>
      </c>
    </row>
    <row r="3" spans="2:9">
      <c r="B3" s="3">
        <v>645223.1795</v>
      </c>
      <c r="D3" s="3"/>
    </row>
    <row r="4" spans="2:9">
      <c r="D4" s="3"/>
      <c r="I4" t="str">
        <f>"Meanwhile, "&amp;B68&amp;" remains the leading sales channel for the selected period."</f>
        <v>Meanwhile, Online Store remains the leading sales channel for the selected period.</v>
      </c>
    </row>
    <row r="5" spans="2:9">
      <c r="B5" t="s">
        <v>2781</v>
      </c>
      <c r="D5" s="3"/>
    </row>
    <row r="6" spans="2:9">
      <c r="B6" s="3">
        <v>296384.249500001</v>
      </c>
      <c r="D6" s="3"/>
      <c r="I6" t="str">
        <f>"The peak sales month was "&amp;E15&amp;" reaching $"&amp;F15&amp;"."</f>
        <v>The peak sales month was Jun reaching $69504,337.</v>
      </c>
    </row>
    <row r="8" spans="2:9">
      <c r="B8" t="s">
        <v>2782</v>
      </c>
    </row>
    <row r="9" spans="2:9">
      <c r="B9" s="4">
        <v>6698</v>
      </c>
    </row>
    <row r="11" spans="2:9">
      <c r="B11" t="s">
        <v>2783</v>
      </c>
    </row>
    <row r="12" spans="2:9">
      <c r="B12" s="5">
        <v>238.353594200221</v>
      </c>
      <c r="D12" s="5"/>
    </row>
    <row r="14" spans="2:9">
      <c r="B14" t="s">
        <v>19</v>
      </c>
      <c r="C14" t="s">
        <v>2784</v>
      </c>
      <c r="D14" t="s">
        <v>2785</v>
      </c>
      <c r="E14" t="s">
        <v>2786</v>
      </c>
      <c r="F14" t="s">
        <v>2787</v>
      </c>
    </row>
    <row r="15" spans="2:9">
      <c r="B15" t="s">
        <v>2788</v>
      </c>
      <c r="C15" s="6">
        <v>39091.8195</v>
      </c>
      <c r="D15" s="6">
        <v>17596.9395</v>
      </c>
      <c r="E15" t="str" cm="1">
        <f t="array" ref="E15">INDEX(B15:B26,MATCH(MAX(C15:C26),C15:C26,0))</f>
        <v>Jun</v>
      </c>
      <c r="F15" s="7">
        <f>MAX(C15:C26)</f>
        <v>69504.337</v>
      </c>
      <c r="H15" s="5"/>
    </row>
    <row r="16" spans="2:9">
      <c r="B16" t="s">
        <v>2789</v>
      </c>
      <c r="C16" s="6">
        <v>35647.717</v>
      </c>
      <c r="D16" s="6">
        <v>16561.507</v>
      </c>
      <c r="H16" s="5"/>
    </row>
    <row r="17" spans="2:8">
      <c r="B17" t="s">
        <v>2790</v>
      </c>
      <c r="C17" s="6">
        <v>44696.8985</v>
      </c>
      <c r="D17" s="6">
        <v>21465.0385</v>
      </c>
      <c r="H17" s="5"/>
    </row>
    <row r="18" spans="2:8">
      <c r="B18" t="s">
        <v>2791</v>
      </c>
      <c r="C18" s="6">
        <v>54688.639</v>
      </c>
      <c r="D18" s="6">
        <v>25283.649</v>
      </c>
      <c r="H18" s="5"/>
    </row>
    <row r="19" spans="2:8">
      <c r="B19" t="s">
        <v>2792</v>
      </c>
      <c r="C19" s="6">
        <v>58235.185</v>
      </c>
      <c r="D19" s="6">
        <v>27301.535</v>
      </c>
      <c r="H19" s="5"/>
    </row>
    <row r="20" spans="2:8">
      <c r="B20" t="s">
        <v>2793</v>
      </c>
      <c r="C20" s="6">
        <v>69504.337</v>
      </c>
      <c r="D20" s="6">
        <v>31109.927</v>
      </c>
      <c r="H20" s="5"/>
    </row>
    <row r="21" spans="2:8">
      <c r="B21" t="s">
        <v>2794</v>
      </c>
      <c r="C21" s="6">
        <v>66442.236</v>
      </c>
      <c r="D21" s="6">
        <v>31035.086</v>
      </c>
      <c r="H21" s="5"/>
    </row>
    <row r="22" spans="2:8">
      <c r="B22" t="s">
        <v>2795</v>
      </c>
      <c r="C22" s="6">
        <v>57609.0445</v>
      </c>
      <c r="D22" s="6">
        <v>27126.7645</v>
      </c>
      <c r="H22" s="5"/>
    </row>
    <row r="23" spans="2:8">
      <c r="B23" t="s">
        <v>2796</v>
      </c>
      <c r="C23" s="6">
        <v>53609.2785</v>
      </c>
      <c r="D23" s="6">
        <v>25001.0585</v>
      </c>
      <c r="H23" s="5"/>
    </row>
    <row r="24" spans="2:8">
      <c r="B24" t="s">
        <v>2797</v>
      </c>
      <c r="C24" s="6">
        <v>49147.535</v>
      </c>
      <c r="D24" s="6">
        <v>22793.035</v>
      </c>
      <c r="H24" s="5"/>
    </row>
    <row r="25" spans="2:8">
      <c r="B25" t="s">
        <v>2798</v>
      </c>
      <c r="C25" s="6">
        <v>65523.6395</v>
      </c>
      <c r="D25" s="6">
        <v>28666.8695</v>
      </c>
      <c r="H25" s="5"/>
    </row>
    <row r="26" spans="2:8">
      <c r="B26" t="s">
        <v>2799</v>
      </c>
      <c r="C26" s="6">
        <v>51026.85</v>
      </c>
      <c r="D26" s="6">
        <v>22442.84</v>
      </c>
      <c r="H26" s="5"/>
    </row>
    <row r="27" spans="2:8">
      <c r="B27" t="s">
        <v>2800</v>
      </c>
      <c r="C27" s="6">
        <v>645223.1795</v>
      </c>
      <c r="D27" s="6">
        <v>296384.2495</v>
      </c>
      <c r="H27" s="5"/>
    </row>
    <row r="31" spans="2:8">
      <c r="B31" t="s">
        <v>3</v>
      </c>
      <c r="C31" t="s">
        <v>2780</v>
      </c>
    </row>
    <row r="32" spans="2:8">
      <c r="B32" t="s">
        <v>22</v>
      </c>
      <c r="C32" s="6">
        <v>46624.591</v>
      </c>
    </row>
    <row r="33" spans="2:3">
      <c r="B33" t="s">
        <v>108</v>
      </c>
      <c r="C33" s="6">
        <v>50319.4735</v>
      </c>
    </row>
    <row r="34" spans="2:3">
      <c r="B34" t="s">
        <v>102</v>
      </c>
      <c r="C34" s="6">
        <v>55102.0485</v>
      </c>
    </row>
    <row r="35" spans="2:3">
      <c r="B35" t="s">
        <v>89</v>
      </c>
      <c r="C35" s="6">
        <v>70034.1055</v>
      </c>
    </row>
    <row r="36" spans="2:3">
      <c r="B36" t="s">
        <v>68</v>
      </c>
      <c r="C36" s="6">
        <v>74427.368</v>
      </c>
    </row>
    <row r="37" spans="2:3">
      <c r="B37" t="s">
        <v>2800</v>
      </c>
      <c r="C37" s="6">
        <v>296507.5865</v>
      </c>
    </row>
    <row r="51" spans="2:3">
      <c r="B51" t="s">
        <v>6</v>
      </c>
      <c r="C51" t="s">
        <v>2780</v>
      </c>
    </row>
    <row r="52" spans="2:3">
      <c r="B52" t="s">
        <v>51</v>
      </c>
      <c r="C52" s="6">
        <v>198505.1335</v>
      </c>
    </row>
    <row r="53" spans="2:3">
      <c r="B53" t="s">
        <v>31</v>
      </c>
      <c r="C53" s="6">
        <v>179959.144</v>
      </c>
    </row>
    <row r="54" spans="2:3">
      <c r="B54" t="s">
        <v>37</v>
      </c>
      <c r="C54" s="6">
        <v>123724.4855</v>
      </c>
    </row>
    <row r="55" spans="2:3">
      <c r="B55" t="s">
        <v>25</v>
      </c>
      <c r="C55" s="6">
        <v>87481.9885000001</v>
      </c>
    </row>
    <row r="56" spans="2:3">
      <c r="B56" t="s">
        <v>69</v>
      </c>
      <c r="C56" s="6">
        <v>55552.4279999999</v>
      </c>
    </row>
    <row r="57" spans="2:3">
      <c r="B57" t="s">
        <v>2800</v>
      </c>
      <c r="C57" s="6">
        <v>645223.1795</v>
      </c>
    </row>
    <row r="59" spans="2:3">
      <c r="B59" t="s">
        <v>7</v>
      </c>
      <c r="C59" t="s">
        <v>2782</v>
      </c>
    </row>
    <row r="60" spans="2:3">
      <c r="B60" t="s">
        <v>41</v>
      </c>
      <c r="C60" s="8">
        <v>449</v>
      </c>
    </row>
    <row r="61" spans="2:3">
      <c r="B61" t="s">
        <v>73</v>
      </c>
      <c r="C61" s="8">
        <v>447</v>
      </c>
    </row>
    <row r="62" spans="2:3">
      <c r="B62" t="s">
        <v>110</v>
      </c>
      <c r="C62" s="8">
        <v>433</v>
      </c>
    </row>
    <row r="63" spans="2:3">
      <c r="B63" t="s">
        <v>32</v>
      </c>
      <c r="C63" s="8">
        <v>396</v>
      </c>
    </row>
    <row r="64" spans="2:3">
      <c r="B64" t="s">
        <v>49</v>
      </c>
      <c r="C64" s="8">
        <v>392</v>
      </c>
    </row>
    <row r="65" spans="2:7">
      <c r="B65" t="s">
        <v>2800</v>
      </c>
      <c r="C65" s="8">
        <v>2117</v>
      </c>
    </row>
    <row r="67" spans="2:7">
      <c r="B67" t="s">
        <v>4</v>
      </c>
      <c r="C67" t="s">
        <v>2780</v>
      </c>
      <c r="E67" t="str">
        <f>B67</f>
        <v>Sales Channel</v>
      </c>
      <c r="F67" s="5" t="str">
        <f>C67</f>
        <v>Soma de Revenue</v>
      </c>
      <c r="G67" s="5"/>
    </row>
    <row r="68" spans="2:7">
      <c r="B68" t="s">
        <v>23</v>
      </c>
      <c r="C68" s="8">
        <v>260307.057</v>
      </c>
      <c r="E68" t="str">
        <f>B68</f>
        <v>Online Store</v>
      </c>
      <c r="F68" s="5">
        <f>C68</f>
        <v>260307.057</v>
      </c>
      <c r="G68" s="5"/>
    </row>
    <row r="69" spans="2:7">
      <c r="B69" t="s">
        <v>30</v>
      </c>
      <c r="C69" s="8">
        <v>179633.5045</v>
      </c>
      <c r="E69" t="str">
        <f>B69</f>
        <v>Corporate</v>
      </c>
      <c r="F69" s="5">
        <f>C69</f>
        <v>179633.5045</v>
      </c>
      <c r="G69" s="5"/>
    </row>
    <row r="70" spans="2:7">
      <c r="B70" t="s">
        <v>45</v>
      </c>
      <c r="C70" s="8">
        <v>112446.611</v>
      </c>
      <c r="E70" t="str">
        <f>B70</f>
        <v>Retail Partners</v>
      </c>
      <c r="F70" s="5">
        <f>C70</f>
        <v>112446.611</v>
      </c>
      <c r="G70" s="5"/>
    </row>
    <row r="71" spans="2:7">
      <c r="B71" t="s">
        <v>59</v>
      </c>
      <c r="C71" s="8">
        <v>92836.007</v>
      </c>
      <c r="E71" t="str">
        <f>B71</f>
        <v>Marketplace</v>
      </c>
      <c r="F71" s="5">
        <f>C71</f>
        <v>92836.007</v>
      </c>
      <c r="G71" s="5"/>
    </row>
    <row r="72" spans="2:7">
      <c r="B72" t="s">
        <v>2800</v>
      </c>
      <c r="C72" s="8">
        <v>645223.1795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workbookViewId="0">
      <selection activeCell="AA26" sqref="AA26"/>
    </sheetView>
  </sheetViews>
  <sheetFormatPr defaultColWidth="8.88888888888889" defaultRowHeight="13.8"/>
  <cols>
    <col min="1" max="3" width="10.2222222222222" style="1" customWidth="1"/>
    <col min="4" max="16384" width="8.88888888888889" style="2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Analyse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edertolentino</dc:creator>
  <cp:lastModifiedBy>edertolentino</cp:lastModifiedBy>
  <dcterms:created xsi:type="dcterms:W3CDTF">2026-10-13T01:43:00Z</dcterms:created>
  <dcterms:modified xsi:type="dcterms:W3CDTF">2026-10-13T23:47:54Z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3226F600CD47431189EB9902ED194C13_11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