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takuy\OneDrive\Escritorio\"/>
    </mc:Choice>
  </mc:AlternateContent>
  <xr:revisionPtr revIDLastSave="0" documentId="8_{CA5A5A12-923B-4D01-87DC-6665A82C0917}" xr6:coauthVersionLast="47" xr6:coauthVersionMax="47" xr10:uidLastSave="{00000000-0000-0000-0000-000000000000}"/>
  <bookViews>
    <workbookView xWindow="28680" yWindow="-120" windowWidth="21840" windowHeight="13140" activeTab="2" xr2:uid="{00000000-000D-0000-FFFF-FFFF00000000}"/>
  </bookViews>
  <sheets>
    <sheet name="Ejercicio 1" sheetId="1" r:id="rId1"/>
    <sheet name="Ejercicio 2" sheetId="2" r:id="rId2"/>
    <sheet name="Ejercicio 3" sheetId="3" r:id="rId3"/>
  </sheets>
  <calcPr calcId="181029"/>
</workbook>
</file>

<file path=xl/calcChain.xml><?xml version="1.0" encoding="utf-8"?>
<calcChain xmlns="http://schemas.openxmlformats.org/spreadsheetml/2006/main">
  <c r="V8" i="2" l="1"/>
  <c r="U8" i="2"/>
  <c r="T8" i="2"/>
  <c r="S8" i="2"/>
  <c r="Q8" i="2"/>
  <c r="L8" i="2"/>
  <c r="V7" i="2"/>
  <c r="U7" i="2"/>
  <c r="T7" i="2"/>
  <c r="S7" i="2"/>
  <c r="R7" i="2"/>
  <c r="Q7" i="2"/>
  <c r="M7" i="2"/>
  <c r="L7" i="2"/>
  <c r="V6" i="2"/>
  <c r="U6" i="2"/>
  <c r="T6" i="2"/>
  <c r="S6" i="2"/>
  <c r="R6" i="2"/>
  <c r="Q6" i="2"/>
  <c r="L6" i="2"/>
  <c r="V5" i="2"/>
  <c r="U5" i="2"/>
  <c r="T5" i="2"/>
  <c r="S5" i="2"/>
  <c r="R5" i="2"/>
  <c r="Q5" i="2"/>
  <c r="V4" i="2"/>
  <c r="U4" i="2"/>
  <c r="T4" i="2"/>
  <c r="S4" i="2"/>
  <c r="R4" i="2"/>
  <c r="Q4" i="2"/>
  <c r="X8" i="1"/>
  <c r="W8" i="1"/>
  <c r="V8" i="1"/>
  <c r="U8" i="1"/>
  <c r="S8" i="1"/>
  <c r="N8" i="1"/>
  <c r="X7" i="1"/>
  <c r="W7" i="1"/>
  <c r="V7" i="1"/>
  <c r="U7" i="1"/>
  <c r="S7" i="1"/>
  <c r="O7" i="1"/>
  <c r="N7" i="1"/>
  <c r="X6" i="1"/>
  <c r="W6" i="1"/>
  <c r="V6" i="1"/>
  <c r="U6" i="1"/>
  <c r="S6" i="1"/>
  <c r="N6" i="1"/>
  <c r="X5" i="1"/>
  <c r="W5" i="1"/>
  <c r="V5" i="1"/>
  <c r="U5" i="1"/>
  <c r="T5" i="1"/>
  <c r="S5" i="1"/>
  <c r="X4" i="1"/>
  <c r="W4" i="1"/>
  <c r="V4" i="1"/>
  <c r="U4" i="1"/>
  <c r="T4" i="1"/>
  <c r="S4" i="1"/>
</calcChain>
</file>

<file path=xl/sharedStrings.xml><?xml version="1.0" encoding="utf-8"?>
<sst xmlns="http://schemas.openxmlformats.org/spreadsheetml/2006/main" count="40" uniqueCount="23">
  <si>
    <t>Desafio 4 Ejercicio 1</t>
  </si>
  <si>
    <t>Serie de Taylor</t>
  </si>
  <si>
    <t>x_0</t>
  </si>
  <si>
    <t>Iteración de orden N</t>
  </si>
  <si>
    <t>f(x_0)</t>
  </si>
  <si>
    <t>f'(x_0)</t>
  </si>
  <si>
    <t>h</t>
  </si>
  <si>
    <t>f(x_1)</t>
  </si>
  <si>
    <t>Error</t>
  </si>
  <si>
    <t>Error Relatvo porcentual</t>
  </si>
  <si>
    <t>x_1</t>
  </si>
  <si>
    <t>f(x)</t>
  </si>
  <si>
    <t>25x^3 - 6x^2 + 7x - 88</t>
  </si>
  <si>
    <t>Desafio 4 Ejercicio 2</t>
  </si>
  <si>
    <t>ln(x)</t>
  </si>
  <si>
    <t>No nos estamos aproximando al valor verdadero</t>
  </si>
  <si>
    <t>Variable</t>
  </si>
  <si>
    <t>Flujo Nominal (Q) [m^3/s]</t>
  </si>
  <si>
    <t>Derivada Numérica (dQ/dVariable)</t>
  </si>
  <si>
    <t>Incertidumbre</t>
  </si>
  <si>
    <t>Sensibilidad (dQ/dVariable * Incertidumbre) [m^3/s]</t>
  </si>
  <si>
    <t>n (rugosidad)</t>
  </si>
  <si>
    <t>S (pendiente)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</si>
</sst>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4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10" borderId="6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8" borderId="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9</xdr:col>
      <xdr:colOff>371475</xdr:colOff>
      <xdr:row>8</xdr:row>
      <xdr:rowOff>56515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142"/>
        <a:stretch/>
      </xdr:blipFill>
      <xdr:spPr>
        <a:xfrm>
          <a:off x="114300" y="76200"/>
          <a:ext cx="5743575" cy="150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123825</xdr:rowOff>
    </xdr:from>
    <xdr:to>
      <xdr:col>8</xdr:col>
      <xdr:colOff>86360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594" b="-1"/>
        <a:stretch/>
      </xdr:blipFill>
      <xdr:spPr>
        <a:xfrm>
          <a:off x="190500" y="504825"/>
          <a:ext cx="4772660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133350</xdr:rowOff>
    </xdr:from>
    <xdr:to>
      <xdr:col>8</xdr:col>
      <xdr:colOff>457835</xdr:colOff>
      <xdr:row>20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323850"/>
          <a:ext cx="5163185" cy="348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X8"/>
  <sheetViews>
    <sheetView topLeftCell="M1" workbookViewId="0">
      <selection activeCell="S10" sqref="S10"/>
    </sheetView>
  </sheetViews>
  <sheetFormatPr baseColWidth="10" defaultColWidth="9.140625" defaultRowHeight="15"/>
  <cols>
    <col min="13" max="13" width="6.7109375" customWidth="1"/>
    <col min="14" max="14" width="20.7109375" customWidth="1"/>
    <col min="18" max="18" width="20.85546875" customWidth="1"/>
    <col min="24" max="24" width="24.5703125" customWidth="1"/>
  </cols>
  <sheetData>
    <row r="2" spans="5:24">
      <c r="L2" s="7" t="s">
        <v>0</v>
      </c>
      <c r="M2" s="8"/>
      <c r="N2" s="8"/>
      <c r="O2" s="8"/>
      <c r="P2" s="9"/>
      <c r="R2" s="17" t="s">
        <v>1</v>
      </c>
      <c r="S2" s="18"/>
      <c r="T2" s="18"/>
      <c r="U2" s="18"/>
      <c r="V2" s="18"/>
      <c r="W2" s="18"/>
      <c r="X2" s="19"/>
    </row>
    <row r="3" spans="5:24">
      <c r="E3" s="3"/>
      <c r="L3" s="10"/>
      <c r="M3" s="15" t="s">
        <v>2</v>
      </c>
      <c r="N3" s="15">
        <v>1</v>
      </c>
      <c r="O3" s="12"/>
      <c r="P3" s="2"/>
      <c r="R3" s="20" t="s">
        <v>3</v>
      </c>
      <c r="S3" s="21" t="s">
        <v>4</v>
      </c>
      <c r="T3" s="21" t="s">
        <v>5</v>
      </c>
      <c r="U3" s="21" t="s">
        <v>6</v>
      </c>
      <c r="V3" s="21" t="s">
        <v>7</v>
      </c>
      <c r="W3" s="21" t="s">
        <v>8</v>
      </c>
      <c r="X3" s="22" t="s">
        <v>9</v>
      </c>
    </row>
    <row r="4" spans="5:24">
      <c r="L4" s="10"/>
      <c r="M4" s="15" t="s">
        <v>10</v>
      </c>
      <c r="N4" s="15">
        <v>3</v>
      </c>
      <c r="O4" s="12"/>
      <c r="P4" s="2"/>
      <c r="R4" s="23">
        <v>1</v>
      </c>
      <c r="S4" s="1">
        <f>N6</f>
        <v>-62</v>
      </c>
      <c r="T4" s="1">
        <f>75*N3^2-12*N3+7</f>
        <v>70</v>
      </c>
      <c r="U4" s="1">
        <f>$N$8</f>
        <v>2</v>
      </c>
      <c r="V4" s="1">
        <f>S4+T4*U4</f>
        <v>78</v>
      </c>
      <c r="W4" s="1">
        <f>T4*U4</f>
        <v>140</v>
      </c>
      <c r="X4" s="4">
        <f>ABS($O$7-V4)/ABS($O$7)</f>
        <v>0.85920577617328497</v>
      </c>
    </row>
    <row r="5" spans="5:24">
      <c r="L5" s="10"/>
      <c r="M5" s="15" t="s">
        <v>11</v>
      </c>
      <c r="N5" s="15" t="s">
        <v>12</v>
      </c>
      <c r="O5" s="12"/>
      <c r="P5" s="2"/>
      <c r="R5" s="23">
        <v>2</v>
      </c>
      <c r="S5" s="1">
        <f>V4</f>
        <v>78</v>
      </c>
      <c r="T5" s="1">
        <f>150*N3-12</f>
        <v>138</v>
      </c>
      <c r="U5" s="1">
        <f>$N$8</f>
        <v>2</v>
      </c>
      <c r="V5" s="1">
        <f>S5+T5*U5^R5/FACT(R5)</f>
        <v>354</v>
      </c>
      <c r="W5" s="1">
        <f>T5*U5^R5/FACT(R5)</f>
        <v>276</v>
      </c>
      <c r="X5" s="4">
        <f>ABS($O$7-V5)/ABS($O$7)</f>
        <v>0.36101083032490999</v>
      </c>
    </row>
    <row r="6" spans="5:24">
      <c r="L6" s="10"/>
      <c r="M6" s="15" t="s">
        <v>4</v>
      </c>
      <c r="N6" s="15">
        <f>25*N3^3-6*N3^2+7*N3-88</f>
        <v>-62</v>
      </c>
      <c r="O6" s="12"/>
      <c r="P6" s="2"/>
      <c r="R6" s="23">
        <v>3</v>
      </c>
      <c r="S6" s="1">
        <f>V5</f>
        <v>354</v>
      </c>
      <c r="T6" s="1">
        <v>150</v>
      </c>
      <c r="U6" s="1">
        <f>$N$8</f>
        <v>2</v>
      </c>
      <c r="V6" s="1">
        <f>S6+T6*U6^R6/FACT(R6)</f>
        <v>554</v>
      </c>
      <c r="W6" s="1">
        <f>T6*U6^R6/FACT(R6)</f>
        <v>200</v>
      </c>
      <c r="X6" s="4">
        <f>ABS($O$7-V6)/ABS($O$7)</f>
        <v>0</v>
      </c>
    </row>
    <row r="7" spans="5:24">
      <c r="L7" s="10"/>
      <c r="M7" s="15" t="s">
        <v>7</v>
      </c>
      <c r="N7" s="15">
        <f>V7</f>
        <v>554</v>
      </c>
      <c r="O7" s="12">
        <f>25*N4^3-6*N4^2+7*N4-88</f>
        <v>554</v>
      </c>
      <c r="P7" s="2"/>
      <c r="R7" s="25">
        <v>4</v>
      </c>
      <c r="S7" s="26">
        <f>V6</f>
        <v>554</v>
      </c>
      <c r="T7" s="26">
        <v>0</v>
      </c>
      <c r="U7" s="26">
        <f>$N$8</f>
        <v>2</v>
      </c>
      <c r="V7" s="26">
        <f>S7+T7*U7^R7/FACT(R7)</f>
        <v>554</v>
      </c>
      <c r="W7" s="26">
        <f>T7*U7^R7/FACT(R7)</f>
        <v>0</v>
      </c>
      <c r="X7" s="4">
        <f>ABS($O$7-V7)/ABS($O$7)</f>
        <v>0</v>
      </c>
    </row>
    <row r="8" spans="5:24">
      <c r="L8" s="11"/>
      <c r="M8" s="16" t="s">
        <v>6</v>
      </c>
      <c r="N8" s="16">
        <f>N4-N3</f>
        <v>2</v>
      </c>
      <c r="O8" s="13"/>
      <c r="P8" s="14"/>
      <c r="R8" s="24">
        <v>5</v>
      </c>
      <c r="S8" s="5">
        <f>V7</f>
        <v>554</v>
      </c>
      <c r="T8" s="5">
        <v>0</v>
      </c>
      <c r="U8" s="5">
        <f>$N$8</f>
        <v>2</v>
      </c>
      <c r="V8" s="5">
        <f>S8+T8*U8^R8/FACT(R8)</f>
        <v>554</v>
      </c>
      <c r="W8" s="5">
        <f>T8*U8^R8/FACT(R8)</f>
        <v>0</v>
      </c>
      <c r="X8" s="4">
        <f>ABS($O$7-V8)/ABS($O$7)</f>
        <v>0</v>
      </c>
    </row>
  </sheetData>
  <mergeCells count="2">
    <mergeCell ref="L2:P2"/>
    <mergeCell ref="R2:X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V9"/>
  <sheetViews>
    <sheetView workbookViewId="0">
      <selection activeCell="V11" sqref="V11"/>
    </sheetView>
  </sheetViews>
  <sheetFormatPr baseColWidth="10" defaultColWidth="9.140625" defaultRowHeight="15"/>
  <cols>
    <col min="12" max="12" width="20.7109375" customWidth="1"/>
    <col min="16" max="16" width="20.85546875" customWidth="1"/>
    <col min="17" max="17" width="9.5703125"/>
    <col min="20" max="20" width="9.5703125"/>
    <col min="21" max="21" width="10.5703125"/>
    <col min="22" max="22" width="24.5703125" customWidth="1"/>
  </cols>
  <sheetData>
    <row r="2" spans="10:22">
      <c r="J2" s="28" t="s">
        <v>13</v>
      </c>
      <c r="K2" s="29"/>
      <c r="L2" s="29"/>
      <c r="M2" s="29"/>
      <c r="N2" s="30"/>
      <c r="P2" s="39" t="s">
        <v>1</v>
      </c>
      <c r="Q2" s="40"/>
      <c r="R2" s="40"/>
      <c r="S2" s="40"/>
      <c r="T2" s="40"/>
      <c r="U2" s="40"/>
      <c r="V2" s="41"/>
    </row>
    <row r="3" spans="10:22">
      <c r="J3" s="31"/>
      <c r="K3" s="37" t="s">
        <v>2</v>
      </c>
      <c r="L3" s="37">
        <v>1</v>
      </c>
      <c r="M3" s="33"/>
      <c r="N3" s="34"/>
      <c r="P3" s="42" t="s">
        <v>3</v>
      </c>
      <c r="Q3" s="37" t="s">
        <v>4</v>
      </c>
      <c r="R3" s="37" t="s">
        <v>5</v>
      </c>
      <c r="S3" s="37" t="s">
        <v>6</v>
      </c>
      <c r="T3" s="37" t="s">
        <v>7</v>
      </c>
      <c r="U3" s="37" t="s">
        <v>8</v>
      </c>
      <c r="V3" s="43" t="s">
        <v>9</v>
      </c>
    </row>
    <row r="4" spans="10:22">
      <c r="J4" s="31"/>
      <c r="K4" s="37" t="s">
        <v>10</v>
      </c>
      <c r="L4" s="37">
        <v>2.5</v>
      </c>
      <c r="M4" s="33"/>
      <c r="N4" s="34"/>
      <c r="P4" s="10">
        <v>1</v>
      </c>
      <c r="Q4" s="44">
        <f>L6</f>
        <v>0</v>
      </c>
      <c r="R4" s="44">
        <f>1/L3</f>
        <v>1</v>
      </c>
      <c r="S4" s="44">
        <f>$L$8</f>
        <v>1.5</v>
      </c>
      <c r="T4" s="44">
        <f>Q4+R4*S4</f>
        <v>1.5</v>
      </c>
      <c r="U4" s="44">
        <f>R4*S4</f>
        <v>1.5</v>
      </c>
      <c r="V4" s="45">
        <f>ABS($M$7-T4)/ABS($M$7)</f>
        <v>0.63703500190593698</v>
      </c>
    </row>
    <row r="5" spans="10:22">
      <c r="J5" s="31"/>
      <c r="K5" s="37" t="s">
        <v>11</v>
      </c>
      <c r="L5" s="37" t="s">
        <v>14</v>
      </c>
      <c r="M5" s="33"/>
      <c r="N5" s="34"/>
      <c r="P5" s="10">
        <v>2</v>
      </c>
      <c r="Q5" s="44">
        <f>T4</f>
        <v>1.5</v>
      </c>
      <c r="R5" s="44">
        <f>-1/L3^P5</f>
        <v>-1</v>
      </c>
      <c r="S5" s="44">
        <f>$L$8</f>
        <v>1.5</v>
      </c>
      <c r="T5" s="44">
        <f>Q5+R5*S5^P5/FACT(P5)</f>
        <v>0.375</v>
      </c>
      <c r="U5" s="44">
        <f>R5*S5^P5/FACT(P5)</f>
        <v>-1.125</v>
      </c>
      <c r="V5" s="45">
        <f>ABS($M$7-T5)/ABS($M$7)</f>
        <v>0.59074124952351603</v>
      </c>
    </row>
    <row r="6" spans="10:22">
      <c r="J6" s="31"/>
      <c r="K6" s="37" t="s">
        <v>4</v>
      </c>
      <c r="L6" s="37">
        <f>LN(L3)</f>
        <v>0</v>
      </c>
      <c r="M6" s="33"/>
      <c r="N6" s="34"/>
      <c r="P6" s="10">
        <v>3</v>
      </c>
      <c r="Q6" s="44">
        <f t="shared" ref="Q6:Q8" si="0">T5</f>
        <v>0.375</v>
      </c>
      <c r="R6" s="44">
        <f>2/L3^3</f>
        <v>2</v>
      </c>
      <c r="S6" s="44">
        <f>$L$8</f>
        <v>1.5</v>
      </c>
      <c r="T6" s="44">
        <f>Q6+R6*S6^P6/FACT(P6)</f>
        <v>1.5</v>
      </c>
      <c r="U6" s="44">
        <f t="shared" ref="U6:U8" si="1">R6*S6^P6/FACT(P6)</f>
        <v>1.125</v>
      </c>
      <c r="V6" s="45">
        <f>ABS($M$7-T6)/ABS($M$7)</f>
        <v>0.63703500190593698</v>
      </c>
    </row>
    <row r="7" spans="10:22">
      <c r="J7" s="31"/>
      <c r="K7" s="37" t="s">
        <v>7</v>
      </c>
      <c r="L7" s="37">
        <f>T7</f>
        <v>0.234375</v>
      </c>
      <c r="M7" s="33">
        <f>LN(L4)</f>
        <v>0.916290731874155</v>
      </c>
      <c r="N7" s="34"/>
      <c r="P7" s="10">
        <v>4</v>
      </c>
      <c r="Q7" s="44">
        <f t="shared" si="0"/>
        <v>1.5</v>
      </c>
      <c r="R7" s="44">
        <f>-6/L3^4</f>
        <v>-6</v>
      </c>
      <c r="S7" s="44">
        <f>$L$8</f>
        <v>1.5</v>
      </c>
      <c r="T7" s="44">
        <f>Q7+R7*S7^P7/FACT(P7)</f>
        <v>0.234375</v>
      </c>
      <c r="U7" s="44">
        <f t="shared" si="1"/>
        <v>-1.265625</v>
      </c>
      <c r="V7" s="45">
        <f>ABS($M$7-T7)/ABS($M$7)</f>
        <v>0.74421328095219696</v>
      </c>
    </row>
    <row r="8" spans="10:22">
      <c r="J8" s="32"/>
      <c r="K8" s="38" t="s">
        <v>6</v>
      </c>
      <c r="L8" s="38">
        <f>L4-L3</f>
        <v>1.5</v>
      </c>
      <c r="M8" s="35"/>
      <c r="N8" s="36"/>
      <c r="P8" s="11">
        <v>5</v>
      </c>
      <c r="Q8" s="46">
        <f t="shared" si="0"/>
        <v>0.234375</v>
      </c>
      <c r="R8" s="46">
        <v>0</v>
      </c>
      <c r="S8" s="46">
        <f>$L$8</f>
        <v>1.5</v>
      </c>
      <c r="T8" s="46">
        <f>Q8+R8*S8^P8/FACT(P8)</f>
        <v>0.234375</v>
      </c>
      <c r="U8" s="46">
        <f t="shared" si="1"/>
        <v>0</v>
      </c>
      <c r="V8" s="47">
        <f>ABS($M$7-T8)/ABS($M$7)</f>
        <v>0.74421328095219696</v>
      </c>
    </row>
    <row r="9" spans="10:22">
      <c r="V9" t="s">
        <v>15</v>
      </c>
    </row>
  </sheetData>
  <mergeCells count="2">
    <mergeCell ref="J2:N2"/>
    <mergeCell ref="P2:V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N4"/>
  <sheetViews>
    <sheetView tabSelected="1" workbookViewId="0">
      <selection activeCell="K3" sqref="K3:N4"/>
    </sheetView>
  </sheetViews>
  <sheetFormatPr baseColWidth="10" defaultColWidth="9.140625" defaultRowHeight="15"/>
  <cols>
    <col min="10" max="10" width="14.140625" customWidth="1"/>
    <col min="11" max="11" width="26.42578125" customWidth="1"/>
    <col min="12" max="12" width="35" customWidth="1"/>
    <col min="13" max="13" width="14.85546875" customWidth="1"/>
    <col min="14" max="14" width="52.85546875" customWidth="1"/>
  </cols>
  <sheetData>
    <row r="2" spans="10:14"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</row>
    <row r="3" spans="10:14">
      <c r="J3" s="6" t="s">
        <v>21</v>
      </c>
      <c r="K3" s="27">
        <v>1.522112116</v>
      </c>
      <c r="L3" s="27">
        <v>-50.793507769999998</v>
      </c>
      <c r="M3" s="27">
        <v>3.0000000000000001E-3</v>
      </c>
      <c r="N3" s="27">
        <v>0.15238052299999999</v>
      </c>
    </row>
    <row r="4" spans="10:14">
      <c r="J4" s="6" t="s">
        <v>22</v>
      </c>
      <c r="K4" s="27">
        <v>1.522112116</v>
      </c>
      <c r="L4" s="27">
        <v>2537.2060390000001</v>
      </c>
      <c r="M4" s="27">
        <v>3.0000000000000001E-5</v>
      </c>
      <c r="N4" s="27">
        <v>7.6116181000000005E-2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takuya G</cp:lastModifiedBy>
  <dcterms:created xsi:type="dcterms:W3CDTF">2024-09-05T14:30:27Z</dcterms:created>
  <dcterms:modified xsi:type="dcterms:W3CDTF">2024-09-06T02:12:00Z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B349018257B84A5A871D61CB1BA0F0FD_11</vt:lpwstr>
  </property>
  <property fmtid="{D5CDD505-2E9C-101B-9397-08002B2CF9AE}" pid="3" name="KSOProductBuildVer">
    <vt:lpwstr>1033-12.2.0.17562</vt:lpwstr>
  </property>
</Properties>
</file>